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1.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harts/chart7.xml" ContentType="application/vnd.openxmlformats-officedocument.drawingml.chart+xml"/>
  <Override PartName="/xl/drawings/drawing10.xml" ContentType="application/vnd.openxmlformats-officedocument.drawing+xml"/>
  <Override PartName="/xl/embeddings/oleObject7.bin" ContentType="application/vnd.openxmlformats-officedocument.oleObject"/>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C:\Users\fhenr\OneDrive\Documentos\IDPYBA 2021\SEGPLAN\REPORTE III TRIMESTRE\7550\"/>
    </mc:Choice>
  </mc:AlternateContent>
  <xr:revisionPtr revIDLastSave="0" documentId="13_ncr:1_{613C0438-F9B7-4692-AA13-DDD9A3FE1003}" xr6:coauthVersionLast="47" xr6:coauthVersionMax="47" xr10:uidLastSave="{00000000-0000-0000-0000-000000000000}"/>
  <bookViews>
    <workbookView xWindow="-120" yWindow="-120" windowWidth="20730" windowHeight="11160" tabRatio="743" firstSheet="6" activeTab="8" xr2:uid="{00000000-000D-0000-FFFF-FFFF00000000}"/>
  </bookViews>
  <sheets>
    <sheet name="Sección 3. Metas Producto" sheetId="5" state="hidden" r:id="rId1"/>
    <sheet name="MP - SIT" sheetId="62" state="hidden" r:id="rId2"/>
    <sheet name="Act.Meta_SIT" sheetId="63" state="hidden" r:id="rId3"/>
    <sheet name="META 1" sheetId="80" r:id="rId4"/>
    <sheet name="META 2" sheetId="87" r:id="rId5"/>
    <sheet name="META 3" sheetId="93" r:id="rId6"/>
    <sheet name="META 4" sheetId="95" r:id="rId7"/>
    <sheet name="META 5" sheetId="90" r:id="rId8"/>
    <sheet name="META 6" sheetId="91" r:id="rId9"/>
    <sheet name="META 7" sheetId="92" r:id="rId10"/>
    <sheet name="Hoja2" sheetId="96" r:id="rId11"/>
    <sheet name="HV 14" sheetId="47" state="hidden" r:id="rId12"/>
    <sheet name="Act. 14" sheetId="48" state="hidden" r:id="rId13"/>
    <sheet name="Hoja3" sheetId="66" state="hidden" r:id="rId14"/>
    <sheet name="Hoja1" sheetId="57" state="hidden" r:id="rId15"/>
  </sheets>
  <definedNames>
    <definedName name="_xlnm.Print_Area" localSheetId="4">'META 2'!$A$1:$I$56</definedName>
    <definedName name="_xlnm.Print_Area" localSheetId="5">'META 3'!$A$1:$I$54</definedName>
    <definedName name="_xlnm.Print_Area" localSheetId="6">'META 4'!$A$1:$I$54</definedName>
    <definedName name="_xlnm.Print_Area" localSheetId="7">'META 5'!$A$1:$I$54</definedName>
    <definedName name="_xlnm.Print_Area" localSheetId="8">'META 6'!$A$1:$I$59</definedName>
    <definedName name="_xlnm.Print_Area" localSheetId="0">'Sección 3. Metas Producto'!$A$2:$AF$12</definedName>
    <definedName name="CONDICION_POBLACIONAL" localSheetId="3">#REF!</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 localSheetId="9">#REF!</definedName>
    <definedName name="CONDICION_POBLACIONAL">#REF!</definedName>
    <definedName name="GRUPO_ETAREO" localSheetId="3">#REF!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 localSheetId="9">#REF!</definedName>
    <definedName name="GRUPO_ETAREO">#REF!</definedName>
    <definedName name="GRUPO_ETAREOS" localSheetId="11">#REF!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 localSheetId="9">#REF!</definedName>
    <definedName name="GRUPO_ETAREOS">#REF!</definedName>
    <definedName name="GRUPO_ETARIO" localSheetId="11">#REF!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 localSheetId="9">#REF!</definedName>
    <definedName name="GRUPO_ETARIO">#REF!</definedName>
    <definedName name="GRUPO_ETNICO" localSheetId="11">#REF!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 localSheetId="9">#REF!</definedName>
    <definedName name="GRUPO_ETNICO">#REF!</definedName>
    <definedName name="GRUPOETNICO" localSheetId="11">#REF!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 localSheetId="9">#REF!</definedName>
    <definedName name="GRUPOETNICO">#REF!</definedName>
    <definedName name="GRUPOS_ETNICOS" localSheetId="5">#REF!</definedName>
    <definedName name="GRUPOS_ETNICOS" localSheetId="6">#REF!</definedName>
    <definedName name="GRUPOS_ETNICOS">#REF!</definedName>
    <definedName name="LOCALIDAD" localSheetId="11">#REF!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 localSheetId="9">#REF!</definedName>
    <definedName name="LOCALIDAD">#REF!</definedName>
    <definedName name="LOCALIZACION" localSheetId="11">#REF!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 localSheetId="9">#REF!</definedName>
    <definedName name="LOCALIZACION">#REF!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5" i="91" l="1"/>
  <c r="D35" i="91"/>
  <c r="C37" i="91"/>
  <c r="C36" i="91"/>
  <c r="E36" i="91"/>
  <c r="E37" i="91"/>
  <c r="C38" i="91"/>
  <c r="E38" i="91" s="1"/>
  <c r="E34" i="91"/>
  <c r="C35" i="91"/>
  <c r="D34" i="91"/>
  <c r="C34" i="91"/>
  <c r="C33" i="91"/>
  <c r="D31" i="91"/>
  <c r="D29" i="91"/>
  <c r="D33" i="91"/>
  <c r="D32" i="91"/>
  <c r="C32" i="91"/>
  <c r="C31" i="91"/>
  <c r="D30" i="91"/>
  <c r="C30" i="91"/>
  <c r="E30" i="91" s="1"/>
  <c r="C29" i="91"/>
  <c r="D28" i="91"/>
  <c r="C28" i="91"/>
  <c r="D27" i="91"/>
  <c r="C27" i="91"/>
  <c r="D32" i="95" l="1"/>
  <c r="C36" i="93"/>
  <c r="C35" i="93"/>
  <c r="D30" i="80"/>
  <c r="D29" i="80"/>
  <c r="D35" i="87" l="1"/>
  <c r="D35" i="93" l="1"/>
  <c r="D35" i="90" l="1"/>
  <c r="F27" i="80" l="1"/>
  <c r="D34" i="87" l="1"/>
  <c r="D34" i="92"/>
  <c r="C38" i="80" l="1"/>
  <c r="C37" i="80"/>
  <c r="C36" i="80"/>
  <c r="C30" i="80"/>
  <c r="C29" i="80"/>
  <c r="C28" i="80"/>
  <c r="D34" i="95" l="1"/>
  <c r="E38" i="93" l="1"/>
  <c r="C38" i="93"/>
  <c r="C37" i="93"/>
  <c r="E37" i="93" s="1"/>
  <c r="E36" i="93"/>
  <c r="E35" i="93"/>
  <c r="C34" i="93"/>
  <c r="D34" i="93" s="1"/>
  <c r="E34" i="93" s="1"/>
  <c r="D33" i="93"/>
  <c r="E33" i="93" s="1"/>
  <c r="C33" i="93"/>
  <c r="D32" i="93"/>
  <c r="E32" i="93" s="1"/>
  <c r="C32" i="93"/>
  <c r="D31" i="93"/>
  <c r="E31" i="93" s="1"/>
  <c r="C31" i="93"/>
  <c r="D30" i="93"/>
  <c r="E30" i="93" s="1"/>
  <c r="C30" i="93"/>
  <c r="D29" i="93"/>
  <c r="E29" i="93" s="1"/>
  <c r="C29" i="93"/>
  <c r="D28" i="93"/>
  <c r="E28" i="93" s="1"/>
  <c r="C28" i="93"/>
  <c r="D27" i="93"/>
  <c r="E27" i="93" s="1"/>
  <c r="C27" i="93"/>
  <c r="D34" i="90" l="1"/>
  <c r="D33" i="90"/>
  <c r="D33" i="87" l="1"/>
  <c r="E38" i="95" l="1"/>
  <c r="E37" i="95"/>
  <c r="E36" i="95"/>
  <c r="E35" i="95"/>
  <c r="E34" i="95"/>
  <c r="E33" i="95"/>
  <c r="E32" i="95"/>
  <c r="D32" i="92" l="1"/>
  <c r="D31" i="92"/>
  <c r="D30" i="92"/>
  <c r="D29" i="92"/>
  <c r="D28" i="92"/>
  <c r="D27" i="92"/>
  <c r="C38" i="92"/>
  <c r="C37" i="92"/>
  <c r="C36" i="92"/>
  <c r="C35" i="92"/>
  <c r="C34" i="92"/>
  <c r="C33" i="92"/>
  <c r="C32" i="92"/>
  <c r="C31" i="92"/>
  <c r="C30" i="92"/>
  <c r="C29" i="92"/>
  <c r="C28" i="92"/>
  <c r="C27" i="92"/>
  <c r="D32" i="90"/>
  <c r="C27" i="95"/>
  <c r="C38" i="95"/>
  <c r="C37" i="95"/>
  <c r="C36" i="95"/>
  <c r="C35" i="95"/>
  <c r="C34" i="95"/>
  <c r="C33" i="95"/>
  <c r="C32" i="95"/>
  <c r="C31" i="95"/>
  <c r="C30" i="95"/>
  <c r="C29" i="95"/>
  <c r="C28" i="95"/>
  <c r="D31" i="95"/>
  <c r="E31" i="95"/>
  <c r="E28" i="95"/>
  <c r="E29" i="95"/>
  <c r="E30" i="95"/>
  <c r="E27" i="95"/>
  <c r="D30" i="95"/>
  <c r="D29" i="95"/>
  <c r="D28" i="95"/>
  <c r="D27" i="95"/>
  <c r="D27" i="87"/>
  <c r="F27" i="93" l="1"/>
  <c r="D28" i="80" l="1"/>
  <c r="D27" i="80"/>
  <c r="C27" i="80"/>
  <c r="G27" i="80" l="1"/>
  <c r="D32" i="87"/>
  <c r="D31" i="87"/>
  <c r="D31" i="90"/>
  <c r="E32" i="91"/>
  <c r="E31" i="91"/>
  <c r="E29" i="91"/>
  <c r="E28" i="91"/>
  <c r="E27" i="91"/>
  <c r="D30" i="87"/>
  <c r="D29" i="87"/>
  <c r="D30" i="90"/>
  <c r="D29" i="90"/>
  <c r="H38" i="95"/>
  <c r="H37" i="95"/>
  <c r="H36" i="95"/>
  <c r="H34" i="95"/>
  <c r="H35" i="95" s="1"/>
  <c r="H27" i="95"/>
  <c r="H28" i="95" s="1"/>
  <c r="H29" i="95" s="1"/>
  <c r="H30" i="95" s="1"/>
  <c r="H31" i="95" s="1"/>
  <c r="H32" i="95" s="1"/>
  <c r="H33" i="95" s="1"/>
  <c r="F27" i="95"/>
  <c r="D28" i="87"/>
  <c r="C35" i="90"/>
  <c r="C36" i="90"/>
  <c r="C37" i="90"/>
  <c r="C38" i="90"/>
  <c r="C34" i="90"/>
  <c r="C33" i="90"/>
  <c r="C32" i="90"/>
  <c r="C31" i="90"/>
  <c r="C30" i="90"/>
  <c r="C29" i="90"/>
  <c r="C28" i="90"/>
  <c r="C27" i="90"/>
  <c r="H35" i="92"/>
  <c r="H36" i="92"/>
  <c r="H37" i="92"/>
  <c r="H38" i="92"/>
  <c r="E38" i="92"/>
  <c r="E37" i="92"/>
  <c r="E36" i="92"/>
  <c r="E35" i="92"/>
  <c r="E34" i="92"/>
  <c r="E33" i="92"/>
  <c r="E32" i="92"/>
  <c r="E31" i="92"/>
  <c r="E30" i="92"/>
  <c r="E28" i="92"/>
  <c r="H27" i="92"/>
  <c r="H28" i="92"/>
  <c r="H29" i="92" s="1"/>
  <c r="H30" i="92" s="1"/>
  <c r="H31" i="92" s="1"/>
  <c r="H32" i="92" s="1"/>
  <c r="H33" i="92" s="1"/>
  <c r="H34" i="92" s="1"/>
  <c r="F27" i="92"/>
  <c r="E27" i="92"/>
  <c r="H27" i="91"/>
  <c r="E33" i="91"/>
  <c r="H27" i="90"/>
  <c r="H28" i="90"/>
  <c r="H29" i="90"/>
  <c r="H30" i="90"/>
  <c r="H31" i="90"/>
  <c r="H32" i="90"/>
  <c r="H33" i="90"/>
  <c r="H34" i="90" s="1"/>
  <c r="H35" i="90"/>
  <c r="H36" i="90"/>
  <c r="H37" i="90"/>
  <c r="H38" i="90"/>
  <c r="E38" i="90"/>
  <c r="E37" i="90"/>
  <c r="E36" i="90"/>
  <c r="E35" i="90"/>
  <c r="E34" i="90"/>
  <c r="E33" i="90"/>
  <c r="E32" i="90"/>
  <c r="E31" i="90"/>
  <c r="E30" i="90"/>
  <c r="E29" i="90"/>
  <c r="E28" i="90"/>
  <c r="G27" i="90"/>
  <c r="I27" i="90" s="1"/>
  <c r="F27" i="90"/>
  <c r="E27" i="90"/>
  <c r="H35" i="93"/>
  <c r="H36" i="93"/>
  <c r="H37" i="93"/>
  <c r="H38" i="93"/>
  <c r="H33" i="87"/>
  <c r="H34" i="87"/>
  <c r="H35" i="87"/>
  <c r="H36" i="87"/>
  <c r="H37" i="87"/>
  <c r="H38" i="87"/>
  <c r="E37" i="87"/>
  <c r="E33" i="87"/>
  <c r="E29" i="87"/>
  <c r="H27" i="87"/>
  <c r="H28" i="87"/>
  <c r="E36" i="80"/>
  <c r="E32" i="80"/>
  <c r="E28" i="80"/>
  <c r="H27" i="80"/>
  <c r="H28" i="80"/>
  <c r="C28" i="87"/>
  <c r="E28" i="87" s="1"/>
  <c r="C29" i="87"/>
  <c r="C30" i="87"/>
  <c r="E30" i="87" s="1"/>
  <c r="C31" i="87"/>
  <c r="E31" i="87" s="1"/>
  <c r="C32" i="87"/>
  <c r="E32" i="87" s="1"/>
  <c r="C33" i="87"/>
  <c r="C34" i="87"/>
  <c r="E34" i="87" s="1"/>
  <c r="C35" i="87"/>
  <c r="E35" i="87" s="1"/>
  <c r="C36" i="87"/>
  <c r="E36" i="87" s="1"/>
  <c r="C37" i="87"/>
  <c r="C38" i="87"/>
  <c r="E38" i="87" s="1"/>
  <c r="C27" i="87"/>
  <c r="F27" i="87" s="1"/>
  <c r="E38" i="80"/>
  <c r="E37" i="80"/>
  <c r="E35" i="80"/>
  <c r="E34" i="80"/>
  <c r="E33" i="80"/>
  <c r="E31" i="80"/>
  <c r="F20" i="92"/>
  <c r="F19" i="92"/>
  <c r="F20" i="91"/>
  <c r="F19" i="91"/>
  <c r="I18" i="63"/>
  <c r="G18" i="63"/>
  <c r="D18" i="63"/>
  <c r="D30" i="62"/>
  <c r="D31" i="62"/>
  <c r="H31" i="62"/>
  <c r="O13" i="5"/>
  <c r="AA13" i="5"/>
  <c r="AB13" i="5"/>
  <c r="K27" i="66"/>
  <c r="L25" i="66"/>
  <c r="L21" i="66"/>
  <c r="L27" i="66"/>
  <c r="M27" i="66"/>
  <c r="L17" i="66"/>
  <c r="L13" i="66"/>
  <c r="I19" i="48"/>
  <c r="D19" i="48"/>
  <c r="K13" i="5"/>
  <c r="AA17" i="5"/>
  <c r="AB17" i="5"/>
  <c r="G41" i="62"/>
  <c r="G40" i="62"/>
  <c r="G39" i="62"/>
  <c r="G38" i="62"/>
  <c r="G37" i="62"/>
  <c r="G36" i="62"/>
  <c r="G35" i="62"/>
  <c r="G34" i="62"/>
  <c r="G33" i="62"/>
  <c r="G32" i="62"/>
  <c r="G31" i="62"/>
  <c r="G30" i="62"/>
  <c r="F30" i="62"/>
  <c r="W15" i="5"/>
  <c r="U15" i="5"/>
  <c r="W13" i="5"/>
  <c r="V13" i="5"/>
  <c r="U13" i="5"/>
  <c r="AA21" i="5"/>
  <c r="AB21" i="5"/>
  <c r="AA19" i="5"/>
  <c r="AB19" i="5"/>
  <c r="G31" i="47"/>
  <c r="G32" i="47"/>
  <c r="G33" i="47"/>
  <c r="G34" i="47"/>
  <c r="G35" i="47"/>
  <c r="G36" i="47"/>
  <c r="G37" i="47"/>
  <c r="G38" i="47"/>
  <c r="G39" i="47"/>
  <c r="G40" i="47"/>
  <c r="G41" i="47"/>
  <c r="I21" i="5"/>
  <c r="AC21" i="5"/>
  <c r="I19" i="5"/>
  <c r="I17" i="5"/>
  <c r="F30" i="47"/>
  <c r="F31" i="47"/>
  <c r="D30" i="47"/>
  <c r="I30" i="47"/>
  <c r="S15" i="5"/>
  <c r="T15" i="5"/>
  <c r="X15" i="5"/>
  <c r="Z15" i="5"/>
  <c r="L15" i="5"/>
  <c r="M15" i="5"/>
  <c r="L13" i="5"/>
  <c r="M13" i="5"/>
  <c r="N13" i="5"/>
  <c r="N15" i="5"/>
  <c r="G30" i="47"/>
  <c r="C9" i="5"/>
  <c r="C8" i="5"/>
  <c r="C7" i="5"/>
  <c r="Y15" i="5"/>
  <c r="X13" i="5"/>
  <c r="Z13" i="5"/>
  <c r="Y13" i="5"/>
  <c r="S13" i="5"/>
  <c r="T13" i="5"/>
  <c r="K15" i="5"/>
  <c r="AB15" i="5"/>
  <c r="V15" i="5"/>
  <c r="J13" i="5"/>
  <c r="I13" i="5"/>
  <c r="J15" i="5"/>
  <c r="I30" i="62"/>
  <c r="D32" i="62"/>
  <c r="I31" i="62"/>
  <c r="AC19" i="5"/>
  <c r="F32" i="47"/>
  <c r="I32" i="62"/>
  <c r="D33" i="62"/>
  <c r="D34" i="62"/>
  <c r="I15" i="5"/>
  <c r="AC15" i="5"/>
  <c r="AA15" i="5"/>
  <c r="AC17" i="5"/>
  <c r="F31" i="62"/>
  <c r="F32" i="62"/>
  <c r="H30" i="62"/>
  <c r="I33" i="62"/>
  <c r="F33" i="47"/>
  <c r="F34" i="47"/>
  <c r="F35" i="47"/>
  <c r="F36" i="47"/>
  <c r="F37" i="47"/>
  <c r="F38" i="47"/>
  <c r="F39" i="47"/>
  <c r="F40" i="47"/>
  <c r="F41" i="47"/>
  <c r="F33" i="62"/>
  <c r="H32" i="62"/>
  <c r="D35" i="62"/>
  <c r="I34" i="62"/>
  <c r="AC13" i="5"/>
  <c r="H30" i="47"/>
  <c r="D31" i="47"/>
  <c r="D32" i="47"/>
  <c r="H31" i="47"/>
  <c r="I31" i="47"/>
  <c r="I35" i="62"/>
  <c r="D36" i="62"/>
  <c r="F34" i="62"/>
  <c r="H33" i="62"/>
  <c r="F35" i="62"/>
  <c r="H34" i="62"/>
  <c r="I36" i="62"/>
  <c r="D37" i="62"/>
  <c r="D33" i="47"/>
  <c r="I32" i="47"/>
  <c r="H32" i="47"/>
  <c r="I37" i="62"/>
  <c r="D38" i="62"/>
  <c r="I33" i="47"/>
  <c r="H33" i="47"/>
  <c r="D34" i="47"/>
  <c r="F36" i="62"/>
  <c r="H35" i="62"/>
  <c r="H34" i="47"/>
  <c r="I34" i="47"/>
  <c r="D35" i="47"/>
  <c r="F37" i="62"/>
  <c r="H36" i="62"/>
  <c r="D39" i="62"/>
  <c r="I38" i="62"/>
  <c r="F38" i="62"/>
  <c r="H37" i="62"/>
  <c r="D36" i="47"/>
  <c r="H35" i="47"/>
  <c r="I35" i="47"/>
  <c r="D40" i="62"/>
  <c r="I39" i="62"/>
  <c r="D37" i="47"/>
  <c r="H36" i="47"/>
  <c r="I36" i="47"/>
  <c r="I40" i="62"/>
  <c r="D41" i="62"/>
  <c r="F39" i="62"/>
  <c r="H38" i="62"/>
  <c r="F40" i="62"/>
  <c r="H39" i="62"/>
  <c r="I41" i="62"/>
  <c r="I37" i="47"/>
  <c r="H37" i="47"/>
  <c r="D38" i="47"/>
  <c r="I38" i="47"/>
  <c r="D39" i="47"/>
  <c r="H38" i="47"/>
  <c r="F41" i="62"/>
  <c r="H41" i="62"/>
  <c r="H40" i="62"/>
  <c r="D40" i="47"/>
  <c r="H39" i="47"/>
  <c r="I39" i="47"/>
  <c r="I40" i="47"/>
  <c r="H40" i="47"/>
  <c r="D41" i="47"/>
  <c r="I41" i="47"/>
  <c r="H41" i="47"/>
  <c r="G27" i="95"/>
  <c r="I27" i="95" s="1"/>
  <c r="G27" i="92"/>
  <c r="I27" i="92" s="1"/>
  <c r="E29" i="92"/>
  <c r="H28" i="91" l="1"/>
  <c r="H29" i="91" s="1"/>
  <c r="H30" i="91" s="1"/>
  <c r="H31" i="91" s="1"/>
  <c r="H32" i="91" s="1"/>
  <c r="H33" i="91" s="1"/>
  <c r="H34" i="91" s="1"/>
  <c r="H35" i="91" s="1"/>
  <c r="H36" i="91" s="1"/>
  <c r="H37" i="91" s="1"/>
  <c r="H38" i="91" s="1"/>
  <c r="F27" i="91"/>
  <c r="G27" i="91"/>
  <c r="I27" i="91" s="1"/>
  <c r="H29" i="87"/>
  <c r="H30" i="87" s="1"/>
  <c r="H31" i="87" s="1"/>
  <c r="H32" i="87" s="1"/>
  <c r="E27" i="87"/>
  <c r="G27" i="87"/>
  <c r="I27" i="87" s="1"/>
  <c r="H29" i="80"/>
  <c r="H30" i="80" s="1"/>
  <c r="H31" i="80" s="1"/>
  <c r="H32" i="80" s="1"/>
  <c r="H33" i="80" s="1"/>
  <c r="H34" i="80" s="1"/>
  <c r="H35" i="80" s="1"/>
  <c r="H36" i="80" s="1"/>
  <c r="H37" i="80" s="1"/>
  <c r="H38" i="80" s="1"/>
  <c r="E27" i="80"/>
  <c r="E30" i="80"/>
  <c r="H27" i="93"/>
  <c r="H28" i="93" s="1"/>
  <c r="I27" i="80" l="1"/>
  <c r="E29" i="80"/>
  <c r="H29" i="93"/>
  <c r="H30" i="93" s="1"/>
  <c r="H31" i="93" s="1"/>
  <c r="H32" i="93" s="1"/>
  <c r="H33" i="93" s="1"/>
  <c r="H34" i="93" s="1"/>
  <c r="G27" i="93"/>
  <c r="I27" i="9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CC8AC355-D12F-41B0-9D6E-A70BF3459ADA}">
      <text>
        <r>
          <rPr>
            <sz val="9"/>
            <color indexed="81"/>
            <rFont val="Tahoma"/>
            <family val="2"/>
          </rPr>
          <t xml:space="preserve">El código SEGPLAN: corresponde al número asignado para la meta en el  SEGPLAN.
</t>
        </r>
      </text>
    </comment>
    <comment ref="D6" authorId="0" shapeId="0" xr:uid="{3B509DB6-5257-4929-ADA4-13A2A67B0479}">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24E20D86-8C57-4F1B-B31A-91274AF95F9B}">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971A2665-CEAD-4058-AE3F-8FFF0913BA6F}">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F9931011-4A6E-44A3-9025-280F0145392C}">
      <text>
        <r>
          <rPr>
            <b/>
            <sz val="9"/>
            <color indexed="81"/>
            <rFont val="Tahoma"/>
            <family val="2"/>
          </rPr>
          <t>PMR:</t>
        </r>
        <r>
          <rPr>
            <sz val="9"/>
            <color indexed="81"/>
            <rFont val="Tahoma"/>
            <family val="2"/>
          </rPr>
          <t xml:space="preserve"> Este campo identifica si la meta es fuente para el aplicativo PREDIS como indicador de Productos, Metas y Resultados. Se responde SI o NO.
</t>
        </r>
      </text>
    </comment>
    <comment ref="B8" authorId="0" shapeId="0" xr:uid="{3DC40B7A-777C-44E2-B02D-4B27C1A1B9C5}">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887282C8-0651-489E-A843-A78E2C38BB09}">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F5A99C89-AF35-4540-A01E-9450AE29143C}">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BD471F89-15E1-453C-A89B-1A966B39871D}">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18B57FA3-39A0-416B-BA11-F00BB7F323EA}">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6696135F-A4CB-4B97-9CD0-2D68D9B18A83}">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D9C8EE22-CDA3-4480-A384-C957A5DD88DD}">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BF17E78-C8F1-49C3-9AE5-8672B3335A8B}">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1471D397-152E-46A7-A0E8-D64B4F8A117B}">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CBD644B1-BEDC-4D39-BE90-C2014B9B2384}">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7DCB51D9-1824-403F-9F35-84D10984D41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D0C74951-45A1-4480-8B9D-3537C9E9523F}">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83B98BAA-02E6-4D77-8189-26B971A32E93}">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4F6FA629-EA7B-4A87-AD1B-54F78E7B4B6B}">
      <text>
        <r>
          <rPr>
            <b/>
            <sz val="9"/>
            <color indexed="81"/>
            <rFont val="Tahoma"/>
            <family val="2"/>
          </rPr>
          <t xml:space="preserve">Nombre:
</t>
        </r>
        <r>
          <rPr>
            <sz val="9"/>
            <color indexed="81"/>
            <rFont val="Tahoma"/>
            <family val="2"/>
          </rPr>
          <t xml:space="preserve">Elemento que compone el indicador.
</t>
        </r>
      </text>
    </comment>
    <comment ref="B20" authorId="0" shapeId="0" xr:uid="{821716BB-75C8-43E0-994E-3A31621720C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11B58DD0-1450-4180-9340-22DB372C1981}">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C6350D3D-FD44-45F5-9E99-082425D9162F}">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4341E9E4-5B48-4ABD-895D-2B32D74E33F1}">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C5227BD-2EAA-42AF-B75E-9E4772F0A91F}">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DF578842-1934-438B-BE81-9D41619AF1E5}">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F34A6FF1-B7A6-4BA6-A1DA-8FBEC59C49B6}">
      <text>
        <r>
          <rPr>
            <b/>
            <sz val="9"/>
            <color indexed="81"/>
            <rFont val="Tahoma"/>
            <family val="2"/>
          </rPr>
          <t>Valore</t>
        </r>
        <r>
          <rPr>
            <sz val="9"/>
            <color indexed="81"/>
            <rFont val="Tahoma"/>
            <family val="2"/>
          </rPr>
          <t xml:space="preserv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633A0D9F-6367-4C05-A9E0-B23A597AC4E4}">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62ABB8D-677B-4E42-BA72-1A356D5C49AA}">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4C9A0D9D-BFAD-4A7E-83CC-5E0BF86F6249}">
      <text>
        <r>
          <rPr>
            <sz val="9"/>
            <color indexed="81"/>
            <rFont val="Tahoma"/>
            <family val="2"/>
          </rPr>
          <t xml:space="preserve">El código SEGPLAN: corresponde al número asignado para la meta en el  SEGPLAN.
</t>
        </r>
      </text>
    </comment>
    <comment ref="D6" authorId="0" shapeId="0" xr:uid="{F6C429E0-2B88-41A2-978D-790EF09BF2AC}">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5F1092CD-F342-419B-B034-69596D931B7E}">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201D0317-D046-4AFF-84DA-186B897972FF}">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29B4E49D-BC38-44A7-89B0-0F80527B2D74}">
      <text>
        <r>
          <rPr>
            <b/>
            <sz val="9"/>
            <color indexed="81"/>
            <rFont val="Tahoma"/>
            <family val="2"/>
          </rPr>
          <t>PMR:</t>
        </r>
        <r>
          <rPr>
            <sz val="9"/>
            <color indexed="81"/>
            <rFont val="Tahoma"/>
            <family val="2"/>
          </rPr>
          <t xml:space="preserve"> Este campo identifica si la meta es fuente para el aplicativo PREDIS como indicador de Productos, Metas y Resultados. Se responde SI o NO.
</t>
        </r>
      </text>
    </comment>
    <comment ref="B8" authorId="0" shapeId="0" xr:uid="{6551A75A-A2EC-4A80-9C90-261D3E295D12}">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CDD6FE07-3216-4C06-B0D0-2260EDF869B6}">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37497D63-17E8-46B0-ABAB-844E6C1BFBB5}">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67666281-BD2D-4F0A-82C7-D29986934F29}">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F788360A-E7C5-464C-99F4-D0B9B1C979D6}">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BCA01DDF-5CBB-418F-A362-0FFC8FAD0A39}">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CEB78E47-364A-44EC-A36F-200D6D228299}">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E8D37C71-7F19-4807-ACC9-6BDB3753CD35}">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3865EEA0-FD55-4529-8027-DAC4645CFD0F}">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A3753825-6895-473E-A5F7-6AF0E19C0A3B}">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7C2A367D-A604-42BA-B9E7-0780531EA245}">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5A3DD618-BA9D-4627-B817-DDD41DBC3A97}">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30AB4A28-F28B-4AD4-8A01-1F17E3BDECEA}">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280CDA9D-D6AF-4668-9F9E-28727CFC6426}">
      <text>
        <r>
          <rPr>
            <b/>
            <sz val="9"/>
            <color indexed="81"/>
            <rFont val="Tahoma"/>
            <family val="2"/>
          </rPr>
          <t xml:space="preserve">Nombre:
</t>
        </r>
        <r>
          <rPr>
            <sz val="9"/>
            <color indexed="81"/>
            <rFont val="Tahoma"/>
            <family val="2"/>
          </rPr>
          <t xml:space="preserve">Elemento que compone el indicador.
</t>
        </r>
      </text>
    </comment>
    <comment ref="B20" authorId="0" shapeId="0" xr:uid="{EB6025DD-282E-4320-AF94-44309F23FD42}">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35FCBA05-230F-4429-8743-45A1F6E15DDF}">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A53F421F-35CD-456A-8E7F-B02088F2DD26}">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6B034161-294E-449F-915C-075C9DC6B63A}">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D81D7-04A6-4E1F-88EF-97BB063F013B}">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42218D98-2B9D-4994-B483-740E2F2F8C5B}">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8F2179F0-7CEA-4662-9FFB-85832A1B7F51}">
      <text>
        <r>
          <rPr>
            <b/>
            <sz val="9"/>
            <color indexed="81"/>
            <rFont val="Tahoma"/>
            <family val="2"/>
          </rPr>
          <t>Valore</t>
        </r>
        <r>
          <rPr>
            <sz val="9"/>
            <color indexed="81"/>
            <rFont val="Tahoma"/>
            <family val="2"/>
          </rPr>
          <t xml:space="preserv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C24C58C6-5BDB-4C75-9AE5-9309AFBCBA89}">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28EA59F8-6EEC-4A28-855D-341A5A8FB1FA}">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<sst xmlns="http://schemas.openxmlformats.org/spreadsheetml/2006/main" count="1275" uniqueCount="427">
  <si>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</si>
  <si>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</si>
  <si>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</si>
  <si>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</si>
  <si>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</si>
  <si>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</si>
  <si>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</si>
  <si>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</si>
  <si>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</si>
  <si>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</si>
  <si>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</si>
  <si>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</si>
  <si>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</si>
  <si>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</si>
  <si>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</si>
  <si>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</si>
  <si>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</si>
  <si>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</si>
  <si>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</si>
  <si>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</si>
  <si>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</si>
  <si>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</si>
  <si>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</si>
  <si>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</si>
  <si>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</si>
  <si>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</si>
  <si>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</si>
  <si>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</si>
  <si>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</si>
  <si>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</si>
  <si>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</si>
  <si>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</si>
  <si>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</si>
  <si>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</si>
  <si>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</si>
  <si>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</si>
  <si>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</si>
  <si>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</si>
  <si>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</si>
  <si>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</si>
  <si>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</si>
  <si>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</si>
  <si>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</si>
  <si>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</si>
  <si>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</si>
  <si>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</si>
  <si>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</si>
  <si>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</si>
  <si>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</si>
  <si>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</si>
  <si>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</si>
  <si>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</si>
  <si>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</si>
  <si>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</si>
  <si>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</si>
  <si>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</si>
  <si>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</si>
  <si>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</si>
  <si>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</si>
  <si>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</si>
  <si>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</si>
  <si>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</si>
  <si>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</si>
  <si>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</si>
  <si>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</si>
  <si>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</si>
  <si>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</si>
  <si>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</si>
  <si>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</si>
  <si>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</si>
  <si>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</si>
  <si>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</si>
  <si>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</si>
  <si>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</si>
  <si>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</si>
  <si>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</si>
  <si>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</si>
  <si>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</si>
  <si>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</si>
  <si>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</si>
  <si>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</si>
  <si>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</si>
  <si>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</si>
  <si>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</si>
  <si>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</si>
  <si>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</si>
  <si>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</si>
  <si>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</si>
  <si>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</si>
  <si>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</si>
  <si>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</si>
  <si>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</si>
  <si>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</si>
  <si>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</si>
  <si>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</si>
  <si>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</si>
  <si>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</si>
  <si>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</si>
  <si>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</si>
  <si>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</si>
  <si>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</si>
  <si>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</si>
  <si>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</si>
  <si>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</si>
  <si>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</si>
  <si>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</si>
  <si>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</si>
  <si>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</si>
  <si>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</si>
  <si>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</si>
  <si>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</si>
  <si>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</si>
  <si>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</si>
  <si>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</si>
  <si>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</si>
  <si>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</si>
  <si>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</si>
  <si>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</si>
  <si>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</si>
  <si>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</si>
  <si>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</si>
  <si>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</si>
  <si>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</si>
  <si>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</si>
  <si>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</si>
  <si>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</si>
  <si>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</si>
  <si>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</si>
  <si>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</si>
  <si>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</si>
  <si>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</si>
  <si>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</si>
  <si>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</si>
  <si>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</si>
  <si>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</si>
  <si>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</si>
  <si>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</si>
  <si>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</si>
  <si>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</si>
  <si>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</si>
  <si>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</si>
  <si>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</si>
  <si>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</si>
  <si>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</si>
  <si>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</si>
  <si>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</si>
  <si>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</si>
  <si>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</si>
  <si>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</si>
  <si>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</si>
  <si>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</si>
  <si>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</si>
  <si>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</si>
  <si>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</si>
  <si>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</si>
  <si>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</si>
  <si>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</si>
  <si>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</si>
  <si>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</si>
  <si>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</si>
  <si>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</si>
  <si>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</si>
  <si>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</si>
  <si>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</si>
  <si>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</si>
  <si>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</si>
  <si>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</si>
  <si>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</si>
  <si>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</si>
  <si>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</si>
  <si>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</si>
  <si>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</si>
  <si>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</si>
  <si>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</si>
  <si>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</si>
  <si>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</si>
  <si>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</si>
  <si>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</si>
  <si>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</si>
  <si>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</si>
  <si>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</si>
  <si>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</si>
  <si>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</si>
  <si>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</si>
  <si>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</si>
  <si>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</si>
  <si>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</si>
  <si>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</si>
  <si>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</si>
  <si>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</si>
  <si>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</si>
  <si>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</si>
  <si>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</si>
  <si>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</si>
  <si>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</si>
  <si>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</si>
  <si>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</si>
  <si>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</si>
  <si>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</si>
  <si>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</si>
  <si>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</si>
  <si>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</si>
  <si>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</si>
  <si>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</si>
  <si>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</si>
  <si>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</si>
  <si>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</si>
  <si>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</si>
  <si>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</si>
  <si>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</si>
  <si>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</si>
  <si>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</si>
  <si>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</si>
  <si>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</si>
  <si>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</si>
  <si>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</si>
  <si>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</si>
  <si>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</si>
  <si>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</si>
  <si>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</si>
  <si>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</si>
  <si>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</si>
  <si>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</si>
  <si>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</si>
  <si>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</si>
  <si>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</si>
  <si>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</si>
  <si>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</si>
  <si>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</si>
  <si>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</si>
  <si>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</si>
  <si>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</si>
  <si>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</si>
  <si>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</si>
  <si>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</si>
  <si>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</si>
  <si>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</si>
  <si>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</si>
  <si>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</si>
  <si>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</si>
  <si>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</si>
  <si>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</si>
  <si>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</si>
  <si>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</si>
  <si>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</si>
  <si>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</si>
  <si>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</si>
  <si>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</si>
  <si>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</si>
  <si>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</si>
  <si>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</si>
  <si>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</si>
  <si>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</si>
  <si>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</si>
  <si>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</si>
  <si>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</si>
  <si>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</si>
  <si>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</si>
  <si>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</si>
  <si>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</si>
  <si>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</si>
  <si>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</si>
  <si>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</si>
  <si>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</si>
  <si>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</si>
  <si>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</si>
  <si>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</si>
  <si>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</si>
  <si>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</si>
  <si>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</si>
  <si>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</si>
  <si>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</si>
  <si>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</si>
  <si>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</si>
  <si>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</si>
  <si>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</si>
  <si>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</si>
  <si>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</si>
  <si>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</si>
  <si>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</si>
  <si>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</si>
  <si>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</si>
  <si>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</si>
  <si>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</si>
  <si>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</si>
  <si>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</si>
  <si>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</si>
  <si>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</si>
  <si>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</si>
  <si>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Fortalecimiento institucional de la estructura organizacional del IDPYBA Bogotá</t>
  </si>
  <si>
    <t>PE03</t>
  </si>
  <si>
    <t>Realizar el fortalecimiento institucional de la estructura orgánica y funcional de la estructura orgánica y funcional de la SDA, IDGER, JBB, E  IDPYBA</t>
  </si>
  <si>
    <t>Grupo Comunicaciones</t>
  </si>
  <si>
    <t>Plan de Acción</t>
  </si>
  <si>
    <t xml:space="preserve">Articular un plan de seguimiento a la gestión y respuesta oportuna a los requerimientos técnicos, jurídicos, contractuales y disciplinarios </t>
  </si>
  <si>
    <t>PA01; PA02; PA03; PA04; PA05</t>
  </si>
  <si>
    <t>Actividades que se ejecutaron para la implementacion de los procesos transversales</t>
  </si>
  <si>
    <t>Cantidad de actividades que se ejecutaron para la implementacion de los procesos transversales</t>
  </si>
  <si>
    <t>PA04</t>
  </si>
  <si>
    <t>Planes De Acción O Gestión Formulados.</t>
  </si>
  <si>
    <t>Implementar un plan de acción para el cumplimiento de la estrategia de los procesos TIC del Instituto acorde con los lineamientos establecidos en el Decreto 415 de 2016</t>
  </si>
  <si>
    <t>Subdireccion de Gestion Corporativa - TIC</t>
  </si>
  <si>
    <t>Actividades ejecutadas para el fortalecimiento de los canales de comunicación</t>
  </si>
  <si>
    <t>Actividades programadas para el fortalecimiento de los canales de comunicación</t>
  </si>
  <si>
    <t>Planes Estratégicos Formulados</t>
  </si>
  <si>
    <t>Planes De Acción O Gestión Con Seguimiento</t>
  </si>
  <si>
    <t>Actividades ejecutadas del Plan del trabajo/Actividades programadas en el plan de trabajo</t>
  </si>
  <si>
    <t>Actividades ejecutadas del Plan del trabajo</t>
  </si>
  <si>
    <t>Actividades programadas en el plan de trabajo</t>
  </si>
  <si>
    <t>CANTIDAD</t>
  </si>
  <si>
    <t>PLAN DE ACCION</t>
  </si>
  <si>
    <t>PA02</t>
  </si>
  <si>
    <t>Medir la implementación un plan de accion de la estrategia de los procesos TIC del Instituto acorde con los lineamientos</t>
  </si>
  <si>
    <t>Actividades que se ejecutaron para la implementacion de plan de trabajo TIC/Actividades que se programaron para la implementacion implementacion de plan de trabajo TIC</t>
  </si>
  <si>
    <t>Diagnósticos Desarrollados</t>
  </si>
  <si>
    <t>Con este indicador se busca realizar el seguimiento a la meta para obtener un diagnóstico que permita tener claridad sobre los requerimientos de personal de planta de acuerdo con  las cargas requeridas para el óptimo desarrollo de las actividades propias del Instituto</t>
  </si>
  <si>
    <t>Actividades ejecutadas para la realización de Diagnóstico / actividades programadas para la realización de Diagnóstico</t>
  </si>
  <si>
    <t>Actividades ejecutadas para la realización de Diagnóstico</t>
  </si>
  <si>
    <t xml:space="preserve"> Actividades programadas para la realización de Diagnóstico</t>
  </si>
  <si>
    <t>Está conformado por las actividades ejecutadas para proceder con el diagnóstico que permita tener claridad sobre los requerimientos de personal de planta de acuerdo con  las cargas requeridas para el óptimo desarrollo de las actividades propias del Instituto</t>
  </si>
  <si>
    <t>Está conformado por las actividades programadas para proceder con el diagnóstico que permita tener claridad sobre los requerimientos de personal de planta de acuerdo con  las cargas requeridas para el óptimo desarrollo de las actividades propias del Instituto</t>
  </si>
  <si>
    <t>MENSUAL</t>
  </si>
  <si>
    <t>Actividades ejecutadas del Plan de seguimiento/Actividades programadas en el plan de seguimiento</t>
  </si>
  <si>
    <t>Enero</t>
  </si>
  <si>
    <t>SUBDIRECTOR DE GESTION CORPORATIVA</t>
  </si>
  <si>
    <t>Subdirección de Gestión Corporativa</t>
  </si>
  <si>
    <t>Acciones de fortalecimiento realizadas</t>
  </si>
  <si>
    <t>LUZ JOHANA CASTILLO - CONTRATISTA SGC</t>
  </si>
  <si>
    <t xml:space="preserve">GRUPO DE COMUNICACIONES </t>
  </si>
  <si>
    <t>Actividades ejecutadas para el fortalecimiento de los canales de comunicación / Actividades programadas para el fortalecimiento de los canales de comunicación</t>
  </si>
  <si>
    <t>1 de enero de 2021</t>
  </si>
  <si>
    <t>Articular una (1)  batería de herramientas de planeación para el instituto distrital de protección y bienestar animal</t>
  </si>
  <si>
    <t>Oficina Asesora de Planeación</t>
  </si>
  <si>
    <t>PE01</t>
  </si>
  <si>
    <t>Instrumentos De Gestión Y Control Optimizados</t>
  </si>
  <si>
    <t>ENERO 2021</t>
  </si>
  <si>
    <t>Articular herramientas de planeación para el instituto distrital de protección y bienestar animal</t>
  </si>
  <si>
    <t>Plan de acción</t>
  </si>
  <si>
    <t xml:space="preserve"> Instrumentos De Gestión Y Control en Ejecución / Instrumentos De Gestión Y Control Identificados</t>
  </si>
  <si>
    <t xml:space="preserve"> Instrumentos De Gestión Y Control  en Ejecución</t>
  </si>
  <si>
    <t>Instrumentos De Gestión Y Control Identificados</t>
  </si>
  <si>
    <t>Herramientas de Planeación Articuladas en Ejecución</t>
  </si>
  <si>
    <t>Herramientas de Planeación Articuladas Identificadas por las dependencias del Instituto</t>
  </si>
  <si>
    <t>% Avance de meta acumulado</t>
  </si>
  <si>
    <t>Avance en la implementación del sistema de gestión</t>
  </si>
  <si>
    <t>El Objetivo del Indicador "Avance en la implementación del sistema de gestión" es hacer seguimiento a las actividades que son programadas en el Plan de Acción y las Actividades que se ejecutaron en un periodo determinado, asegurando el cumplimiento o la reprogramación de las actividades</t>
  </si>
  <si>
    <t xml:space="preserve">Actividades ejecutadas descritas en el Plan de Acción desarrolladas en un periodo de tiempo determinado </t>
  </si>
  <si>
    <t>Equipo MIPG-Oficina Asesora de Planeación</t>
  </si>
  <si>
    <t>Afianzar la estructura organizacional productiva e integra, a través del desarrollo de capacidades del talento humano y un ambiente cordial</t>
  </si>
  <si>
    <t>Afianzar la estructura organizacional productiva e integra, a través del desarrollo de capacidades del talento humano y un ambiente cordial
Garantizar accesibilidad a la información institucional a los grupos de valor, a través de los mecanismos y canales que disponga el Instituto</t>
  </si>
  <si>
    <t xml:space="preserve">Desarrollar herramientas técnicas, dinámicas y confiables, a través del manejo y gestión de conocimiento. </t>
  </si>
  <si>
    <t xml:space="preserve">
Afianzar la estructura organizacional productiva e integra, a través del desarrollo de capacidades del talento humano y un ambiente cordial</t>
  </si>
  <si>
    <t>Desarrollar herramientas técnicas, dinámicas y confiables, a través del manejo y gestión de conocimiento. 
Garantizar accesibilidad a la información institucional a los grupos de valor, a través de los mecanismos y canales que disponga el Instituto</t>
  </si>
  <si>
    <t>Garantizar accesibilidad a la información institucional a los grupos de valor, a través de los mecanismos y canales que disponga el Instituto</t>
  </si>
  <si>
    <t>Ximena Andrea Castro Pinto</t>
  </si>
  <si>
    <t>GOTARDO ANTONIO YÁÑEZ ÁLVAREZ</t>
  </si>
  <si>
    <t>YOHANNA VILLEGAS CARO - CATALINA CRUZ</t>
  </si>
  <si>
    <t xml:space="preserve">FORMATO DE REPORTE DEL MES DE ABRIL </t>
  </si>
  <si>
    <t>JUAN CARLOS SANABRIA MEDINA - PROFESIONAL UNIVERSIATARIO</t>
  </si>
  <si>
    <t>Yuly Patricia Castro Beltrán - Jefe Oficina Asesora Jurídica / Gotardo Antonio Yáñez Álvarez - Subdirector de Gestión Corporativa</t>
  </si>
  <si>
    <t>Realizar diagnóstico e implementación de cargas laborales del Instituto Distrital de Protección y Bienestar Animal</t>
  </si>
  <si>
    <t>Fortalecer los canales de comunicación</t>
  </si>
  <si>
    <t>Implementar el Modelo Integrado de Planeación y Gestión- MIPG</t>
  </si>
  <si>
    <t>Realizar el fortalecimiento institucional de la estructura orgánica y funcional de la SDA, IDIGER, JBB, E IDPYBA</t>
  </si>
  <si>
    <t>Realizar un diagnostico de fortalecimiento institucional que cumpla con las necesidades de los procesos transversales del IDPYBA</t>
  </si>
  <si>
    <t>14. Realizar 241 visitas administrativas y de seguimiento a empresas prestadoras del servicio público de transporte.</t>
  </si>
  <si>
    <t>Demarcar 2.600 kilómetro carril de vías</t>
  </si>
  <si>
    <t>Instalar 35.000 señales verticales de pedestal</t>
  </si>
  <si>
    <t>Realizar el 100% de las actividades para la segunda fase del Sistema Inteligente de Tranporte - SIT</t>
  </si>
  <si>
    <t>Realizar el 100% de las actividades para la segunda fase de Semáforos Inteligentes.</t>
  </si>
  <si>
    <t>Realizar el 100% de las actividades para la primera fase de Detección Electrónica DEI</t>
  </si>
  <si>
    <t>Subsecretaría de Servicios de la Movilidad</t>
  </si>
  <si>
    <t>NICOLAS ADOLFO CORREAL HUERTAS</t>
  </si>
  <si>
    <t>PLAN DE DESARROLLO - BOGOTÁ MEJOR PARA TODOS 2016-2020</t>
  </si>
  <si>
    <t>Fredy Ariza, Iván Malaver, Mauricio López, Liz Tabares, Manuel Rentería, Natalina Roncancio</t>
  </si>
  <si>
    <t>SUBDIRECTOR DE GESTIÓN CORPORATIVA</t>
  </si>
  <si>
    <t>Medir el porcentaje del implementación de los procesos transversales del Instituto, tales como financieros, administrativos, entre otros.</t>
  </si>
  <si>
    <t>PLAN DE ACCIÓN</t>
  </si>
  <si>
    <t>Actividades que se ejecutaron para la implementación de los procesos transversales</t>
  </si>
  <si>
    <t>Oficina Asesora Jurídica  y SGC - Gestión Contractual</t>
  </si>
  <si>
    <t>Medir el desarrollo operativo de la Oficina Asesora  Jurídica  y  el área  contractual  conforme a los requerimientos internos  y externos allegados a cada área para la atención  oportuna de los mismos.</t>
  </si>
  <si>
    <t>Cada requerimiento allegado a la Oficina Asesora Jurídica ha sido resuelto dentro de los términos legales establecidos, dando cumplimiento a nuestras funciones como oficina asesora.
Cada  tarea asignada a  gestión contractual desde las áreas misionales y administrativas del Instituto y  desde  los  ciudadanos u organismos  externos  han sido desarrolladas en los términos estipulados, con el fin de garantizar el servicio.</t>
  </si>
  <si>
    <t>La Oficina Asesora Jurídica a través de los 3 grupos que la conforman: Grupo de Defensa Judicial, Grupo de Asuntos Normativos, y Grupo de Asuntos Administrativos,  atiende la totalidad delos  requerimientos asignados a la dependencia, por lo que, para cumplir con dicha labor se plantea la programación de 5 actividades en relación a: 
1. La representación judicial, extrajudicial y administrativamente del Instituto en los procesos y actuaciones que se instauren en su contra o aquellos que el Instituto deba promover. 
2. El acompañamiento a las diligencias de entrega de bienes inmuebles oficiadas por los jueces de la república, alcaldes locales e inspectores de policía al Instituto, velando por la protección y el bienestar de los animales hallados en el lugar.
3. La elaboración el estudio jurídico de acuerdos, decretos, resoluciones, reglamentos y demás actos administrativos requeridos para el cumplimiento de los objetivos del Instituto. 
4. Estudiar los presuntos casos de maltrato animal conocidos por el instituto, dando impulso a los procesos contravencionales y/o penales en cada una de sus etapas procesales.
5. Seguimiento a los requerimientos allegados y atendidos por la OAJ controlando sus términos de emisión.
Desde materia contractual y Disciplinaria, se planteó la programación de  2 actividades  en el aspecto de  contratación estatal  donde  permita evidenciar  el grado de   de  suscripción de contratos   y modificaciones contractuales   mes a mes y  también   el nivel de atención  a las  diferentes solicitudes que  yacen de la contratación estatal  como certificaciones, respuesta a proposiciones; acompañamiento y seguimiento en la formulación, actualización y ejecución entre otras. Para el Aspecto Disciplinario se planteó una actividad  donde  se registrar el desarrollo de cada proceso  respetando el debido proceso y la reserva  que conlleva.</t>
  </si>
  <si>
    <t>Vanessa Páez - Profesional Universitaria Jurídica / María Isabela Tabaco Quemba - contratista SGC</t>
  </si>
  <si>
    <t>Desarrollar herramientas técnicas, pertinentes, dinámicas y confiables, a través del manejo y gestión de conocimiento, que apoye una toma de decisiones y una rendición cuentas transparente. Integrar las herramientas de planeación, gestión y control, mediante un enfoque basado en el modelo integrado de planeación y gestión MIPG.</t>
  </si>
  <si>
    <t>Actividades ejecutadas para la implementación MIPG/Actividades programadas para para la implementación MIPG</t>
  </si>
  <si>
    <t>Actividades ejecutadas para la implementación MIPG</t>
  </si>
  <si>
    <t>Actividades programadas para para la implementación MIPG</t>
  </si>
  <si>
    <t>Actividades Programadas para dar cumplimiento al  Plan de Acción para el cumplimiento de la Implementación del Sistema de Gestión de Calidad</t>
  </si>
  <si>
    <t>% Avance Acumulado frente al PHD</t>
  </si>
  <si>
    <t xml:space="preserve">Medir el fortalecimiento de los canales de Comunicación  del Instituto  a través de actividades y tareas como implementación de campañas de comunicación  internas y externas, diseño de piezas gráficas, producción de videos, cubrimiento y divulgación de actividades del IDPYBA, gestión de Redes Sociales y Página Web, y gestión y relacionamiento con los medios de comunicación </t>
  </si>
  <si>
    <t xml:space="preserve">Esta conformado por las actividades  realizadas por el equipo de comunicaciones  con el fin de fortalecer los canales de comunicación del IDPYBA, a través de diseño de piezas gráficas, producción de videos,  gestión en Redes Sociales y Página Web, implementación de campañas internas y externas, cubrimientos periodísticos  y la  gestión y relacionamiento con los medios de comunicación. </t>
  </si>
  <si>
    <t xml:space="preserve">Corresponde a las actividades  programadas por el equipo de comunicaciones  con el fin de fortalecer los canales de comunicación del IDPYBA, a través de diseño de piezas gráficas, producción de videos,  gestión en Redes Sociales y Página Web, implementación de campañas internas y externas, cubrimientos periodísticos  y la  gestión y relacionamiento con los medios de comunicación. </t>
  </si>
  <si>
    <t xml:space="preserve">La meta  al ser  por demanda permite evidenciar  que la Oficina Asesora Jurídica se encuentra  inmersa en la dinámica de responder al volumen que  va recibiendo los requerimientos, ya que su misionalidad  radica en el apoyo  trasversal a nivel administrativo  de la entidad, por ello se  evidencia  que cada  requerimiento fue  gestionado conforme; 1.  al procedimiento del área. 2.en el marco de la normatividad vigente y  3. atendido de manera oportuna  para no entorpecer  la funcionalidad del Instituto.						</t>
  </si>
  <si>
    <t>Los beneficios para la entidad con la realización de las Herramientas de Planeación que articulen al Instituto facilita el acceso de la información de la ejecución de las magnitudes fisicas, financieras y permiten la toma de decisiones ajustadas a las necesidades de la población animal.</t>
  </si>
  <si>
    <t xml:space="preserve">Se realizaron los ajustes necesarios al proyecto de rediseño y se presentó una reprogramación al cronograma de acuerdo a las nuevas realidades, razon por la cual se reajusta la magnitud anual del indicador de la Meta 1 para el año 2021 pasando de 0,4 a 0,3 </t>
  </si>
  <si>
    <t xml:space="preserve">Mediante la Gestión de Talento humano se da fortalecimiento a la primera dimensión del MIPG, se fortalecen las competencias de los colaboradores a través del suministro de información por medio de las actividades desarrolladas por la entidad, generando reconocimiento por las labores desempeñadas dentro del Instituto, por otra parte, se brinda capacitación al personal de planta, contratistas y se generan estrategias de bienestar para prestar el mejor servicio al cliente, generando valor público y responsabilidad social a través de las acciones realizadas en el interior del Instituto; </t>
  </si>
  <si>
    <t xml:space="preserve">Para este reporte no se presentó ningun retraso. </t>
  </si>
  <si>
    <t>Ingrid Elizabeth Torres Rodriguez</t>
  </si>
  <si>
    <t>Ninguno</t>
  </si>
  <si>
    <t>•	Se actualiza las bitácoras de biciusuarios y residuos ordinarios, reciclables, peligrosos infecciosos y administrativos. 
•	Aprovechamiento del sistema de aguas lluvia    
•	Se realizan dos controles de 34 estaciones para control de vectores.   
•	Se realizan dos fumigaciones de zonas externas, oficinas, bodegas y zonas de caniles.
•	Se realiza la desinfección ambiental en zonas externas y oficinas con amonio cuaternario de quinta generación
•	Se realizaron 6 entregas de residuos peligrosos (Cortopunzantes, biosanitarios, animales) a la empresa Ecocapital.    
•	Se realizaron verificaciones de las condiciones del transporte mediante formato PA03-PR03-F06.    
•	Se realizaron cuatro entregas de material reciclado a la asociación de reciclaje 415,15 Kg.</t>
  </si>
  <si>
    <t>No se presentó ningún retraso para el cumplimiento de la meta, por consiguiente, no se plantearon soluciones a los mismos.</t>
  </si>
  <si>
    <t>Se está cumpliendo con el objeto, funciones y misionalidad establecidas en las disposiciones que rigen la entidad, dirigidas al bienestar y protección de la fauna silvestre y doméstica que habita en el Distrito Capital.</t>
  </si>
  <si>
    <t>*La ciudadanía podrá contar con herramientas que facilitan el acceso y la transparencia de la información generada al interior del Instituto.
*Contar con la documentación actualizada asociada a los trámites y/o servicios que presta le entidad.
*El levantamiento, actualización y eliminación de los documentos que  permite asegurar que cada actividad que se desarrolla  refleja y respalda las políticas existentes. 
*Cuando las políticas y procedimientos se siguen al pie de la letra y están bien escritos promueven la eficiencia, eficacia y consistencia, mientras sostienen la visión de la organización.
*El Instituto ya cuenta con su página web alineada a la ley de transparencia y acceso a la información, donde la ciudadanía puede consultar el desarrollo de las diferentes actividades que desarrolla en la ciudad</t>
  </si>
  <si>
    <t xml:space="preserve"> </t>
  </si>
  <si>
    <r>
      <rPr>
        <b/>
        <sz val="10"/>
        <color theme="1"/>
        <rFont val="Arial"/>
        <family val="2"/>
      </rPr>
      <t>GESTIÓN FINANCIERA:</t>
    </r>
    <r>
      <rPr>
        <sz val="10"/>
        <rFont val="Arial"/>
        <family val="2"/>
      </rPr>
      <t xml:space="preserve"> Con la incorporación y contabilización de las partidas contables se generan los estados financieros de la entidad, los cuales se presentan a los entes respectivos como CGN, DDC, Bogotá Consolida, Contraloría de Bogotá,  se elaboraron los respectivos estados financieros, Se realizaron las actividades operativas necesarias para llevar la ejecución del Gasto de Funcionamiento e  Inversiones del presupuesto, se realizo la totalidad de los giros presupuestales de la vigencia solicitados de la vigencia sin ninguna novedad, se realizó conforme a lo reportado en los informes del sistema de información y solicitado por las áreas de la entidad; se hizo actualización del Plan Anual de Adquisiciones, se realizó seguimiento a la ejecución de Reservas.</t>
    </r>
  </si>
  <si>
    <t xml:space="preserve">Gracias a la gestión realizada por el grupo de comunicaciones se ha logrado una divulgación externa de tipo permanente sobre la misionalidad del Instituto, como de los avances y acciones realizadas para la protección y el bienestar de los animales, con contenidos publicados en los canales de comunicación con que cuenta la entidad, específicamente en redes sociales Facebook, Twitter e Instagram, como en la sección de noticias de la página web, además de gestiones free press con medios de comunicación masiva con publicaciones frecuentes en medios de gran importancia como El Tiempo, Canal Capital, La República, El Espectador, Radio Santa Fe, Las 2 Orillas, Diario ADN, City TV, entre otros. 
También se garantiza divulgación de diversos temas de interés dirigidos de manera especifica a la comunidad interna, es decir, a los servidores y colaboradoradores del IDPYBA, sobre actividades de capacitación, socialización de información general y de sinergia con Alcaldía Mayor.  La acción comunicativa propende por acercar a la ciudadanía al conocimiento de los planes, proyectos y programas del Instituto de Protección Animal, así como la para contribuir a la sensibilización y educación de esta en aspectos relacionados, entre otros temas, con maltrato animal, tenencia responsable, cuidado de la Fauna, canales de denuncia y adopciones.  </t>
  </si>
  <si>
    <t xml:space="preserve">El cumplimiento de esta meta genera un beneficio a la ciudad en el sentido de la prestación de los servicios ofrecidos a la ciudadanía y   poder fortalecer la imagen del Instituto y su articulación con el sector y la comunidad, además   la entidad puede  tener la plena confianza que los procesos  están siendo sistematizados para  cualquier requerimiento, y se  esta  cumpliendo con los organismos de control.		</t>
  </si>
  <si>
    <r>
      <rPr>
        <b/>
        <sz val="10"/>
        <color theme="1"/>
        <rFont val="Arial"/>
        <family val="2"/>
      </rPr>
      <t>RECURSOS FÍSICOS:</t>
    </r>
    <r>
      <rPr>
        <sz val="10"/>
        <color theme="1"/>
        <rFont val="Arial"/>
        <family val="2"/>
      </rPr>
      <t xml:space="preserve">  1- Durante el mes de septiembre desde almacén se dio respuesta a 245 solicitudes, lo cual representa un 99,8 % de las solicitudes de entrega, traslado y/o reintegro de bienes, con el fin de mantener actualizado el inventario, se registra cada movimiento en el  aplicativo de inventarios.
2- Se mantuvo actualizado el inventario, con el fin de mostrar la realidad económica y contable del mismo, durante el mes de septiembre 2021, valor del inventario, al cierre del mes asciende a la suma  de $ 677.255.612, almacenados en las dos bodegas con las que cuenta el IDPYBA.
3-Se realizo el acompañamiento a los proveedores con el fin de gestionar los correspondientes pagos y normal ejecución de los respectivos contratos, de esta manera se garantiza la normal prestación de cada uno de los servicios, impactando positivamente en la normal prestación de los servicios contratados, en total se gestionaron 9 informes de proveedores.
4- Durante el mes de septiembre se realizo el remite de pago de las facturas del servicio de energía de la sede administrativa, unico servicio publico a cargo del equipo de recursos fisicos.
5 - Durante este periodo se realizo mantenimiento correctivo al escritorio de lo oficina de la direccion general, asi mismo se gestiona la pintura para la oficina de la direccion y subdireccion de Gestion Corporativa., dicho mantenimiento es prestado por la empresa Moderline, contratista a cargo del arrendamiento del piso 8 Residencias Tequendama Torre sur.
6 - Durante el mes de septiembre no se realizo ninguna baja de bienes, Durante este periodo  se recibio concepto tecnico con el fin de generar la baja de bienes que se encuentran en las instalaciones de la UDCA.</t>
    </r>
  </si>
  <si>
    <r>
      <rPr>
        <b/>
        <sz val="10"/>
        <color theme="1"/>
        <rFont val="Arial"/>
        <family val="2"/>
      </rPr>
      <t>TALENTO HUMANO</t>
    </r>
    <r>
      <rPr>
        <sz val="10"/>
        <color theme="1"/>
        <rFont val="Arial"/>
        <family val="2"/>
      </rPr>
      <t>: De acuerdo con el Plan de trabajo establecido, se tenía previsto el desarrollo de 9 capacitaciones en el mes de septiembre, de las cuales 7 se ejecutaron, asi mismo, se realizaron 3 capacitaciones ofrecidas por la Organizacion Internacional del Trabajo OIT y 3 cursos ofrecidos por el DASCD. igualmente y de acuerdo con el Plan de Bienestar e Incentivos para el mes de septiembre se tenían programadas 3 actividades las cuales se realizaron a cabalidad. asi mismo se logro cumplir con los estandares minimos y con SST segun lo establecido. Se cumple con los diecinueve actos administrativos que se presentaron y se efectuaron las actualizaciones correspondientes en el SIDEAP.</t>
    </r>
  </si>
  <si>
    <r>
      <rPr>
        <b/>
        <sz val="10"/>
        <color theme="1"/>
        <rFont val="Arial"/>
        <family val="2"/>
      </rPr>
      <t>GESTIÓN AMBIENTAL:</t>
    </r>
    <r>
      <rPr>
        <sz val="10"/>
        <color theme="1"/>
        <rFont val="Arial"/>
        <family val="2"/>
      </rPr>
      <t xml:space="preserve">
•	Se continua con las inspecciones mensuales, verificando las condiciones sanitarias y locativas de almacenamiento de los residuos.     
•	Se continua con la gestión integral de Residuos en las sedes del Instituto, se entregaron 1442 Kg de residuos peligrosos a Ecocapital     
•	Se realiza la solicitud y supervisión de poda con la empresa de aseo.  
•	Se entrega las tapas recolectadas a la fundación tapitas x patitas
•	Se entrega los residuos de medicamentos veterinarios a Aprovet
•	Se entregan 240 Kg de material reciclado
•	Se realizaron 3 capacitaciones: 2 dirigidas a la Unidad de Cuidado Animal relacionado con reciclaje y RESPEL, y una capacitación de compras públicas sostenibles con el área
•	Se realizó el seguimiento de  la PTAR.      </t>
    </r>
  </si>
  <si>
    <r>
      <rPr>
        <b/>
        <sz val="11"/>
        <color theme="1"/>
        <rFont val="Arial"/>
        <family val="2"/>
      </rPr>
      <t>OFICINA ASESORA JURIDICA</t>
    </r>
    <r>
      <rPr>
        <sz val="11"/>
        <color theme="1"/>
        <rFont val="Arial"/>
        <family val="2"/>
      </rPr>
      <t xml:space="preserve"> 
AVANCES OAJ: La Oficina Asesora Jurídica a través de los 6 grupos que la conforman: Grupo de Defensa Judicial, Grupo de Asuntos Normativos, Grupo de Asuntos Penales, Grupo de Asuntos Administrativos, Centro de Atención Jurídica y Cobros Coactivos, atendio la totalidad de los 288 requerimientos asignados en el mes de septiembre de 2021. 
• Se contestaron dentro de la oportunidad legal todas las acciones de tutela presentadas durante este período.  Todos los requerimientos judiciales fueron atendidos dentro de los términos legales.
• Se adelantaron todas las actividades tendientes a dar cumplimiento al fallo de las Acciones Populares No 2017-00162 y 2020-00797.
• Asimismo, es de anotar que dentro de los requerimientos allegados a la oficina se encuentran solicitudes de análisis y comentarios a proyectos de acuerdo, análisis de proyectos de ley, pronunciamientos del Instituto a textos de proyecto de acuerdo y exposición de motivos a proyectos de decreto.
LOGROS OAJ: • Los logros ms importantes durante este período fueron:
• Respuestas a requerimientos dentro de los términos legales.
• Atención oportuna de la contestación a las Acciones de Tutela notificadas y de la demanda de Reparación Directa No 2021-00165. Así como a los requerimientos de orden judicial solicitados. 
• Fallos de tutela favorables para la entidad.
• Respuestas a derechos de petición y requerimientos dentro de los términos legales. 
 • Atender el 100% de los requerimientos que le fueron asignados, tomando siempre como punto de referencia la normatividad vigente, y el haber podido salvaguardar jurídicamente al Instituto con base al estudio juicioso, dedicado y profesional de todos los asuntos que en el desarrollo de sus funciones se fueron presentando durante este tiempo.  
</t>
    </r>
    <r>
      <rPr>
        <b/>
        <sz val="11"/>
        <color theme="1"/>
        <rFont val="Arial"/>
        <family val="2"/>
      </rPr>
      <t xml:space="preserve">SUBDIRECCIÓN DE GESTIÓN CORPORATIVA - GRUPO CONTRACTUAL: 
</t>
    </r>
    <r>
      <rPr>
        <sz val="11"/>
        <color theme="1"/>
        <rFont val="Arial"/>
        <family val="2"/>
      </rPr>
      <t xml:space="preserve"> En la Gestion Contractual se realizan 20 revisiones de Documentos precontractuales. Se solicitan 37 solicitudes de Certificacion en el mes
La Oficina contractual recepciona diversos requerimientos provenientes de la ciudadanía y de entes de Control. Para el mes se dio tramite a:
- 5  Derechos de Petición, y Requerimientos
Se realizo la presentacion de Informes a entes de Control que se requieren mensualmente como los son: SIVICOF y SIDEAP, e informe cuatriemstral de VEEDURIA
-Los expedientes gozan de reserva en las acciones disciplinarias que se adelantan, estos expedientes reposan físicamente en custodia en la Subdirección de Gestión Corporativa, grupo disciplinario debidamente encarpetado, foliado en físico y bajo custodia, según Ley 734 de 202 Código Único disciplinario Articulo 95.
En el mes de septiembre para revision Acta de lIquidacion 243-2021</t>
    </r>
  </si>
  <si>
    <t>En el mes de Septiembre  se emitieron 3 actas de adopción (30 a la  32) en donde se actualizaron o crearon 6 documentos, se actualiza el listado maestro de documentos. Se modifican o cargan  compromisos en espacios de participacion reglamentada y no reglamentada en la plataforma colibrí de la veeduria Distrital. Por otro se realiza seguimiento Del Plan Anticorrupcion y de Atencion al Ciudadano el cual fue publicado en la pagina web del Instituto, asi mismo se hizo el seguimiento a riesgos de gestion de procesos y corrupción.</t>
  </si>
  <si>
    <t>En el mes de septiembre se considera como positivo la realización de los seguimientos del Plan de Mejoramiento FURAG,  PAAC y Riesgos de Gestion y Corrupción</t>
  </si>
  <si>
    <t xml:space="preserve">En el mes de septiembre de 2021 se realizó los reportes en PMR, SPI, POA y Hojas de vida de indicadores. Se acompañó a las Subdirecciones tecnicas en las modificaciones del Plan de Adquisiciones que requerían traslados presupuestales entre metas de los proyectos. 
Respecto al anteproyecto de presupuesto se consolidaron los documentos de Anteproyecto de prespuesto 2022, se realizó acompañamiento a la sustenciación de anteproyecto ante SDH y SDP, se realizó presentación de anteproyecto de presupuesto ante consejo directivo y se actualizó el presupuesto de los proyectos con la reduccion presupuestal con el fin de realizar los calculos de precuota de Anteproyecto de 2022.
Para la formulacion de herramientas 2022,  se realizó presentación, metodología de trabajo y cronogramas de mesas de trabajo.
Con relación al avance en el proceso de actualización del Plan de Acción de la Política Pública de Protección y Bienestar animal, el día 26 de septiembre se presentó en sesión de Comité Sectorial de Ambiente, en la cual se aprobó la propuesta de actualización del Plan de Acción para ser radicada ante la Secretaría Técnica de CONPES, para su revisión y viabilidad de ser presentada en sesión PRECONPES. Así mismo, se realizó la socialización de los ajustes a este Plan de Acción en sesión extraordinaria del día 30 de septiembre del Consejo Distrital de Protección y Bienestar animal como instancia coordinadora de la Política Pública de Protección y Bienestar animal. 
Presupuestos Participativos:  
Durante el mes de septiembre se brindó asistencia técnica en la fase 2 de presupuestos participativos 2021 en los espacios de laboratorios cívicos en las siguientes localidades: Usme, Bosa, Kennedy, Los Mártires, Santa Fe, Candelaria, Barrios Unidos, Puente Aranda, San Cristóbal, Rafel Uribe Uribe, Fontibón, Engativá, Usaquén, Teusaquillo, Chapinero, Sumapaz, Tunjuelito y Ciudad Bolívar. En las cuales se socializaron los criterios de viabilidad y elegibilidad del concepto de gasto relacionado con la temática en bienestar animal y se brindaron orientaciones técnicas para la formulación de las iniciativas a la ciudadanía asistente. </t>
  </si>
  <si>
    <t>Las dificultades que se han presentado han sido con relación a la implementación del servidor de Backup ya que no se contaba con el equipo para realizar el proceso, la solución es poner en marcha la configuración de la herramienta de Veeam Backup y dar inicio a los backups de los usuarios de la entidad.</t>
  </si>
  <si>
    <t>Los beneficios obtenidos para este mes ayudan a la comunidad para mayor facilidad con relación a la busqueda de contenido a través del portal Web, adicionalmente seguridad y privacidad de la información, mejoramiento del tráfico de red con relación a la segmentación de la misma.</t>
  </si>
  <si>
    <t>Para este mes no se encuentran actividades programadas. Se realizo presentación de la estructura propuesta de acuerdo a mesas de trabajo con las Subdirecciones misionales y se propone subir el nivel de la subdirección juridica presentando los resultados en el Comite directivo, es importante resaltar que las temas estrategicos por dependencia, por tal motivo se iniciará un trabajo de revisión de las funciones del acuerdo 546 de 2016.</t>
  </si>
  <si>
    <r>
      <rPr>
        <b/>
        <sz val="10"/>
        <color theme="1"/>
        <rFont val="Arial"/>
        <family val="2"/>
      </rPr>
      <t>SERVICIO AL CIUDADANO:</t>
    </r>
    <r>
      <rPr>
        <sz val="10"/>
        <color theme="1"/>
        <rFont val="Arial"/>
        <family val="2"/>
      </rPr>
      <t xml:space="preserve"> durante el mes de septiembre, lo ciudadanos respondieron 95 encuestas de satisfacción, en donde se evidencia que el 85% de los ciudadanos se encuentran satisfechos y muy satisfechos con el servicio recibido, el porcentaje de insatisfacción es del 14% y corresponde a los ciudadanos que no han recibido respuestas a sus requerimientos refentes a denuncias por presunto maltrato animal, o  que no están de acuerdo con las respuestas dadas por el área de Escuadrón Anti crueldad (tiempos de visita). Con respecto al mes anterior la satisfacción incrementò dado que los ciudadanos pudieron realizar su proceso de asiganción de turnos sin mayor dificultad, sin embargo teniendo en cneuta la alta demanda para este servicio hay ciudadanos que manifiestan su incoformidad al no poder acceder a los cupos para dispuestos para el mes.
En el mes de septiembrese radicaron un total de 1.100 derechos de petición a través de los canales de atención al ciudadano habilitados, Se cerraron 101 peticiones fuera de términos de ley, lo cual responde al cambio de personal en el grupo de escuadrón Anticrueldad, a quién le corresponden aproximadamente le 40% del total de las peticiones allegadas al Instituto. Adicionalmente a que la Subdirección de Atención a la Fauna ha venido trabajando en el mejoramiento de las respuestas, con el fin de dar una respuesta de fondo a la ciudadanía, evitando de esta manera reclamos y reprocesos por falta de claridad en la información.</t>
    </r>
  </si>
  <si>
    <r>
      <rPr>
        <b/>
        <sz val="10"/>
        <color theme="1"/>
        <rFont val="Arial"/>
        <family val="2"/>
      </rPr>
      <t>GESTIÓN DOCUMENTAL</t>
    </r>
    <r>
      <rPr>
        <sz val="10"/>
        <color theme="1"/>
        <rFont val="Arial"/>
        <family val="2"/>
      </rPr>
      <t>:  Gestión Documental se encuentra efectuando procesos de organización documental de las áreas que debían entregar sus transferencias primarias documentales, sin embargo, la documentación se encontró sin intervención archivística, por lo cual fue trasladada al edificio de la sede administrativa, donde se está culminando actividades como lo son: Clasificación, ordenación, encarpetado, foliación, inventario documental, hoja de control y digitalización de esta información.
Para la actualización de la Tabla de Retención documental, se encuentra pendiente la actualización de modificaciones y actualización de procedimientos internos del área misional - Subdirección de Atención a la Fauna, se estima tener procedimientos ajustados para diciembre de 2021.
Hasta la fecha se ha recibido un total de 33 inventarios documentales, de los 37 estimados, es decir hace falta la entrega de 4 inventarios correspondeintes a los archivos de gestión, a los cuales se les realizará seguimiento.
En cuanto al documento MOREQ, se tiene programada mesa de trabajo para seguimiento de la formulación con el área de tecnología para la primera semana de octubre.
Se han efectuado las capacitaciones requeridas al área, según las necesidades que se presenten en las dependencias.
Se efectuó la actualización del Programa de Gestión Documental de la entidad.
La formulación de los planes de conservación documental y plan de preservación digital a largo plazo, para la conformación del Sistema Integrado de Conservación se encuentran para el último semestre, sin embargo, por cuestión de recursos se dificulta conseguir este perfil para dar cumplimiento a la normatividad vigente, por lo que se solicito la asignación de recursos para la siguiente vigencia.</t>
    </r>
  </si>
  <si>
    <t xml:space="preserve">Para este mes no hubo retrasos significativos. </t>
  </si>
  <si>
    <t>Dentro de las acciones para la actualización de los recursos de Tecnologías de la Información, se llevo a cabo la aprobación de  políticas de seguridad y privacidad de la información (Control de Acceso, Administración de Contraseña, Software Malicioso, Escritorio y Pantalla Limpia, adicionalmente se realizaron dos capacitaciones para el buen uso y apropiación de la herramienta de One Drive y VPN para su fortalecimiento.
En el mes de Septiembre se dio inicio al segundo mantenimiento preventivo de los equipos del instituto.
Se implementó la política de control de acceso a la red wifi del instituto.
Se culmina la herramienta SISEPP para proceso de implementación.
Se realizó el proceso de configuración y entrega de 6 equipos de cómputo.
Se implementó la herramienta de valoración de Riesgos.
En la página WEB bajo la resolución 1519 de 2020  ya se encuentra establecidos los ítems de Transparencia y Acceso a la Información Pública bajo el anexo 2
Se hizo actualización en el sitio web del Observatorio.</t>
  </si>
  <si>
    <t xml:space="preserve">En el mes de SEPTIEMBRE, la dependencia de comunicaciones realiza una divulgación de información de manera permanente para comunicar las acciones adelantadas por las  áreas misionales del IDPYBA a través de diversos productos, contenidos y piezas de comunicación, en los diferentes canales internos y externos con los que cuenta la entidad. </t>
  </si>
  <si>
    <t>34 Acciones y campañas de comunicación externa
41 acciones y campañas de comunicación interna 
51 Publicaciones en diversos medios de comunicación
 11 Notas y comunicados de prensa redactados                                                                                                                                                                         
 9 Cubrimientos de actividades del IDPYBA
453 piezas gráficas diseñadas 
99 videos producidos y editados
PUBLICACIONES EN REDES: Publicaciones Facebook: 183 Twitter: 346 Instagram: 142 Total:  671
ALCANCE EN REDES SOCIALES: Facebook: 36,526 Twitter: 872000 (impresiones) Instagram: 83679 Total: 992,205
INTERACCIÓN EN REDES SOCIALES:   Facebook: 71,313 Twitter: 56,814 Instagram 70,489 Total: 198616
RESPUESTAS A MENSAJES EN REDES SOCIALES: 781
Notas publicadas en Página Web: 10</t>
  </si>
  <si>
    <t>En el mes de septiembre de 2021 se realizó los reportes en PMR, SPI, POA y Hojas de vida de indicadores. Se acompañó a las Subdirecciones tecnicas en las modificaciones del Plan de Adquisiciones que requerían traslados presupuestales entre metas de los proyectos. 
Respecto al anteproyecto de presupuesto se consolidaron los documentos de Anteproyecto de prespuesto 2022, se realizó acompañamiento a la sustenciación de anteproyecto ante SDH y SDP, se realizó presentación de anteproyecto de presupuesto ante consejo directivo y se actualizó el presupuesto de los proyectos con la reduccion presupuestal con el fin de realizar los calculos de precuota de Anteproyecto de 2022.
Con relación al avance en el proceso de actualización del Plan de Acción de la Política Pública de Protección y Bienestar animal, el día 26 de septiembre se presentó en sesión de Comité Sectorial de Ambiente, en la cual se aprobó la propuesta de actualización del Plan de Acción para ser radicada ante la Secretaría Técnica de CONPES, para su revisión y viabilidad de ser presentada en sesión PRECONPES. Así mismo, se realizó la socialización de los ajustes a este Plan de Acción en sesión extraordinaria del día 30 de septiembre del Consejo Distrital de Protección y Bienestar animal como instancia coordinadora de la Política Pública de Protección y Bienestar animal. 
Para la formulacion de herramientas 2022,  se realizó presentación, metodología de trabajo y cronogramas de mesas de trabajo.
Se ajustó programación de actividades de los meses de septiembre y octubre de 2021, de acuerdo con las dinamicas institucionales</t>
  </si>
  <si>
    <t>Henry Rincón - Leidy Rodríguez - Nancy Montero - Andrés Guerrero</t>
  </si>
  <si>
    <t>No se presentaron retrasos en el presente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</si>
</sst>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4" formatCode="_-* #,##0.00\ &quot;€&quot;_-;\-* #,##0.00\ &quot;€&quot;_-;_-* &quot;-&quot;??\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 #,##0.00_ ;_ * \-#,##0.00_ ;_ * &quot;-&quot;??_ ;_ @_ "/>
    <numFmt numFmtId="169" formatCode="0.0%"/>
    <numFmt numFmtId="170" formatCode="_(* #,##0_);_(* \(#,##0\);_(* &quot;-&quot;??_);_(@_)"/>
    <numFmt numFmtId="171" formatCode="_(* #,##0.00_);_(* \(#,##0.00\);_(* &quot;-&quot;_);_(@_)"/>
    <numFmt numFmtId="172" formatCode="_-* #,##0.00\ &quot;$&quot;_-;\-* #,##0.00\ &quot;$&quot;_-;_-* &quot;-&quot;??\ &quot;$&quot;_-;_-@_-"/>
    <numFmt numFmtId="173" formatCode="_-* #,##0.00\ _$_-;\-* #,##0.00\ _$_-;_-* &quot;-&quot;??\ _$_-;_-@_-"/>
    <numFmt numFmtId="174" formatCode="#,##0.0"/>
    <numFmt numFmtId="175" formatCode="_(* #,##0.0_);_(* \(#,##0.0\);_(* &quot;-&quot;??_);_(@_)"/>
    <numFmt numFmtId="176" formatCode="0.0"/>
    <numFmt numFmtId="177" formatCode="0.000"/>
    <numFmt numFmtId="178" formatCode="_(* #,##0.000_);_(* \(#,##0.000\);_(* &quot;-&quot;??_);_(@_)"/>
    <numFmt numFmtId="179" formatCode="_(* #,##0.0000_);_(* \(#,##0.0000\);_(* &quot;-&quot;??_);_(@_)"/>
    <numFmt numFmtId="180" formatCode="0.000000"/>
  </numFmts>
  <fonts count="84"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8"/>
      <name val="Calibri"/>
      <family val="2"/>
      <scheme val="minor"/>
    </font>
    <font>
      <b/>
      <sz val="14"/>
      <color theme="1"/>
      <name val="Arial"/>
      <family val="2"/>
    </font>
    <font>
      <sz val="9"/>
      <color theme="0"/>
      <name val="Arial"/>
      <family val="2"/>
    </font>
    <font>
      <u/>
      <sz val="12"/>
      <name val="Arial"/>
      <family val="2"/>
    </font>
    <font>
      <b/>
      <sz val="12"/>
      <color theme="3"/>
      <name val="Arial"/>
      <family val="2"/>
    </font>
    <font>
      <sz val="9"/>
      <color indexed="81"/>
      <name val="Tahoma"/>
      <family val="2"/>
    </font>
    <font>
      <b/>
      <sz val="9"/>
      <color indexed="81"/>
      <name val="Tahoma"/>
      <family val="2"/>
    </font>
    <font>
      <sz val="11"/>
      <color theme="4"/>
      <name val="Arial"/>
      <family val="2"/>
    </font>
    <font>
      <b/>
      <sz val="10"/>
      <color theme="0"/>
      <name val="Arial"/>
      <family val="2"/>
    </font>
    <font>
      <sz val="10"/>
      <color rgb="FF000000"/>
      <name val="Arial"/>
      <family val="2"/>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rgb="FFFFFFFF"/>
        <bgColor rgb="FF000000"/>
      </patternFill>
    </fill>
  </fills>
  <borders count="20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indexed="64"/>
      </left>
      <right style="medium">
        <color indexed="64"/>
      </right>
      <top style="thin">
        <color indexed="64"/>
      </top>
      <bottom/>
      <diagonal/>
    </border>
    <border>
      <left style="medium">
        <color indexed="64"/>
      </left>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style="medium">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32118">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7"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8"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168" fontId="7" fillId="0" borderId="0" applyFont="0" applyFill="0" applyBorder="0" applyAlignment="0" applyProtection="0"/>
    <xf numFmtId="168" fontId="4"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41"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67" fontId="33" fillId="0" borderId="0" applyFont="0" applyFill="0" applyBorder="0" applyAlignment="0" applyProtection="0"/>
    <xf numFmtId="165" fontId="33" fillId="0" borderId="0" applyFont="0" applyFill="0" applyBorder="0" applyAlignment="0" applyProtection="0"/>
    <xf numFmtId="41" fontId="33" fillId="0" borderId="0" applyFont="0" applyFill="0" applyBorder="0" applyAlignment="0" applyProtection="0"/>
    <xf numFmtId="167"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3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67"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0" fontId="43"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0"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43" fontId="33" fillId="0" borderId="0" applyFont="0" applyFill="0" applyBorder="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92"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92"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93"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93" applyNumberFormat="0" applyFon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26" fillId="16" borderId="96" applyNumberFormat="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97"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0" applyNumberFormat="0" applyAlignment="0" applyProtection="0"/>
    <xf numFmtId="0" fontId="18" fillId="16" borderId="12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43" fontId="33" fillId="0" borderId="0" applyFont="0" applyFill="0" applyBorder="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99" applyNumberFormat="0" applyFon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18" fillId="16"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0" fontId="23" fillId="7" borderId="9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4" fillId="23" borderId="99" applyNumberFormat="0" applyFon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26" fillId="16" borderId="100" applyNumberFormat="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31" fillId="0" borderId="101" applyNumberFormat="0" applyFill="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43" fontId="33" fillId="0" borderId="0" applyFont="0" applyFill="0" applyBorder="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4" applyNumberFormat="0" applyFon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18" fillId="16"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23" fillId="7" borderId="113" applyNumberForma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4" fillId="23" borderId="114" applyNumberFormat="0" applyFon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26" fillId="16" borderId="115" applyNumberFormat="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31" fillId="0" borderId="116" applyNumberFormat="0" applyFill="0" applyAlignment="0" applyProtection="0"/>
    <xf numFmtId="0" fontId="18" fillId="16" borderId="120" applyNumberFormat="0" applyAlignment="0" applyProtection="0"/>
    <xf numFmtId="0" fontId="18" fillId="16" borderId="120" applyNumberFormat="0" applyAlignment="0" applyProtection="0"/>
    <xf numFmtId="0" fontId="18" fillId="16" borderId="120" applyNumberFormat="0" applyAlignment="0" applyProtection="0"/>
    <xf numFmtId="0" fontId="18" fillId="16" borderId="120" applyNumberFormat="0" applyAlignment="0" applyProtection="0"/>
    <xf numFmtId="0" fontId="18" fillId="16" borderId="120" applyNumberFormat="0" applyAlignment="0" applyProtection="0"/>
    <xf numFmtId="0" fontId="18" fillId="16" borderId="120" applyNumberFormat="0" applyAlignment="0" applyProtection="0"/>
    <xf numFmtId="0" fontId="18" fillId="16" borderId="120" applyNumberFormat="0" applyAlignment="0" applyProtection="0"/>
    <xf numFmtId="0" fontId="18" fillId="16" borderId="120" applyNumberFormat="0" applyAlignment="0" applyProtection="0"/>
    <xf numFmtId="0" fontId="18" fillId="16" borderId="120" applyNumberFormat="0" applyAlignment="0" applyProtection="0"/>
    <xf numFmtId="0" fontId="18" fillId="16" borderId="120" applyNumberFormat="0" applyAlignment="0" applyProtection="0"/>
    <xf numFmtId="0" fontId="18" fillId="16" borderId="120" applyNumberFormat="0" applyAlignment="0" applyProtection="0"/>
    <xf numFmtId="0" fontId="18" fillId="16" borderId="120" applyNumberFormat="0" applyAlignment="0" applyProtection="0"/>
    <xf numFmtId="0" fontId="18" fillId="16" borderId="120" applyNumberFormat="0" applyAlignment="0" applyProtection="0"/>
    <xf numFmtId="0" fontId="18" fillId="16" borderId="120"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23" fillId="7" borderId="120" applyNumberForma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1" applyNumberFormat="0" applyFont="0" applyAlignment="0" applyProtection="0"/>
    <xf numFmtId="0" fontId="4" fillId="23" borderId="125" applyNumberFormat="0" applyFon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26" fillId="16" borderId="122" applyNumberFormat="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3" applyNumberFormat="0" applyFill="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18" fillId="16" borderId="132"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26" fillId="16" borderId="134" applyNumberFormat="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5" applyNumberFormat="0" applyFon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53"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43" fontId="33" fillId="0" borderId="0" applyFont="0" applyFill="0" applyBorder="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1" applyNumberFormat="0" applyAlignment="0" applyProtection="0"/>
    <xf numFmtId="0" fontId="18" fillId="16" borderId="161" applyNumberFormat="0" applyAlignment="0" applyProtection="0"/>
    <xf numFmtId="0" fontId="18" fillId="16" borderId="161" applyNumberFormat="0" applyAlignment="0" applyProtection="0"/>
    <xf numFmtId="0" fontId="18" fillId="16" borderId="161" applyNumberFormat="0" applyAlignment="0" applyProtection="0"/>
    <xf numFmtId="0" fontId="18" fillId="16" borderId="161" applyNumberFormat="0" applyAlignment="0" applyProtection="0"/>
    <xf numFmtId="0" fontId="18" fillId="16" borderId="161" applyNumberFormat="0" applyAlignment="0" applyProtection="0"/>
    <xf numFmtId="0" fontId="18" fillId="16" borderId="161" applyNumberFormat="0" applyAlignment="0" applyProtection="0"/>
    <xf numFmtId="0" fontId="18" fillId="16" borderId="161" applyNumberFormat="0" applyAlignment="0" applyProtection="0"/>
    <xf numFmtId="0" fontId="18" fillId="16" borderId="161" applyNumberFormat="0" applyAlignment="0" applyProtection="0"/>
    <xf numFmtId="0" fontId="18" fillId="16" borderId="161" applyNumberFormat="0" applyAlignment="0" applyProtection="0"/>
    <xf numFmtId="0" fontId="18" fillId="16" borderId="161" applyNumberFormat="0" applyAlignment="0" applyProtection="0"/>
    <xf numFmtId="0" fontId="18" fillId="16" borderId="161" applyNumberFormat="0" applyAlignment="0" applyProtection="0"/>
    <xf numFmtId="0" fontId="18" fillId="16" borderId="161" applyNumberFormat="0" applyAlignment="0" applyProtection="0"/>
    <xf numFmtId="0" fontId="18" fillId="16" borderId="161" applyNumberFormat="0" applyAlignment="0" applyProtection="0"/>
    <xf numFmtId="0" fontId="18" fillId="16" borderId="161" applyNumberFormat="0" applyAlignment="0" applyProtection="0"/>
    <xf numFmtId="0" fontId="18" fillId="16" borderId="161" applyNumberFormat="0" applyAlignment="0" applyProtection="0"/>
    <xf numFmtId="0" fontId="18" fillId="16" borderId="161"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1" applyNumberFormat="0" applyAlignment="0" applyProtection="0"/>
    <xf numFmtId="0" fontId="23" fillId="7" borderId="161" applyNumberFormat="0" applyAlignment="0" applyProtection="0"/>
    <xf numFmtId="0" fontId="23" fillId="7" borderId="161" applyNumberFormat="0" applyAlignment="0" applyProtection="0"/>
    <xf numFmtId="0" fontId="23" fillId="7" borderId="161" applyNumberFormat="0" applyAlignment="0" applyProtection="0"/>
    <xf numFmtId="0" fontId="23" fillId="7" borderId="161" applyNumberFormat="0" applyAlignment="0" applyProtection="0"/>
    <xf numFmtId="0" fontId="23" fillId="7" borderId="161" applyNumberFormat="0" applyAlignment="0" applyProtection="0"/>
    <xf numFmtId="0" fontId="23" fillId="7" borderId="161" applyNumberFormat="0" applyAlignment="0" applyProtection="0"/>
    <xf numFmtId="0" fontId="23" fillId="7" borderId="161" applyNumberFormat="0" applyAlignment="0" applyProtection="0"/>
    <xf numFmtId="0" fontId="23" fillId="7" borderId="161" applyNumberFormat="0" applyAlignment="0" applyProtection="0"/>
    <xf numFmtId="0" fontId="23" fillId="7" borderId="161" applyNumberFormat="0" applyAlignment="0" applyProtection="0"/>
    <xf numFmtId="0" fontId="23" fillId="7" borderId="161" applyNumberFormat="0" applyAlignment="0" applyProtection="0"/>
    <xf numFmtId="0" fontId="23" fillId="7" borderId="161" applyNumberFormat="0" applyAlignment="0" applyProtection="0"/>
    <xf numFmtId="0" fontId="23" fillId="7" borderId="161" applyNumberFormat="0" applyAlignment="0" applyProtection="0"/>
    <xf numFmtId="0" fontId="23" fillId="7" borderId="161" applyNumberFormat="0" applyAlignment="0" applyProtection="0"/>
    <xf numFmtId="0" fontId="23" fillId="7" borderId="161" applyNumberFormat="0" applyAlignment="0" applyProtection="0"/>
    <xf numFmtId="0" fontId="23" fillId="7" borderId="161" applyNumberFormat="0" applyAlignment="0" applyProtection="0"/>
    <xf numFmtId="0" fontId="23" fillId="7" borderId="16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2" applyNumberFormat="0" applyFont="0" applyAlignment="0" applyProtection="0"/>
    <xf numFmtId="0" fontId="4" fillId="23" borderId="162" applyNumberFormat="0" applyFont="0" applyAlignment="0" applyProtection="0"/>
    <xf numFmtId="0" fontId="4" fillId="23" borderId="162" applyNumberFormat="0" applyFont="0" applyAlignment="0" applyProtection="0"/>
    <xf numFmtId="0" fontId="4" fillId="23" borderId="162" applyNumberFormat="0" applyFont="0" applyAlignment="0" applyProtection="0"/>
    <xf numFmtId="0" fontId="4" fillId="23" borderId="162" applyNumberFormat="0" applyFont="0" applyAlignment="0" applyProtection="0"/>
    <xf numFmtId="0" fontId="4" fillId="23" borderId="162" applyNumberFormat="0" applyFont="0" applyAlignment="0" applyProtection="0"/>
    <xf numFmtId="0" fontId="4" fillId="23" borderId="162" applyNumberFormat="0" applyFont="0" applyAlignment="0" applyProtection="0"/>
    <xf numFmtId="0" fontId="4" fillId="23" borderId="162" applyNumberFormat="0" applyFont="0" applyAlignment="0" applyProtection="0"/>
    <xf numFmtId="0" fontId="4" fillId="23" borderId="162"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2" applyNumberFormat="0" applyFont="0" applyAlignment="0" applyProtection="0"/>
    <xf numFmtId="0" fontId="4" fillId="23" borderId="162" applyNumberFormat="0" applyFont="0" applyAlignment="0" applyProtection="0"/>
    <xf numFmtId="0" fontId="4" fillId="23" borderId="162"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2" applyNumberFormat="0" applyFont="0" applyAlignment="0" applyProtection="0"/>
    <xf numFmtId="0" fontId="4" fillId="23" borderId="162" applyNumberFormat="0" applyFont="0" applyAlignment="0" applyProtection="0"/>
    <xf numFmtId="0" fontId="4" fillId="23" borderId="162" applyNumberFormat="0" applyFont="0" applyAlignment="0" applyProtection="0"/>
    <xf numFmtId="0" fontId="4" fillId="23" borderId="162" applyNumberFormat="0" applyFont="0" applyAlignment="0" applyProtection="0"/>
    <xf numFmtId="0" fontId="4" fillId="23" borderId="162" applyNumberFormat="0" applyFont="0" applyAlignment="0" applyProtection="0"/>
    <xf numFmtId="0" fontId="4" fillId="23" borderId="162" applyNumberFormat="0" applyFont="0" applyAlignment="0" applyProtection="0"/>
    <xf numFmtId="0" fontId="4" fillId="23" borderId="162" applyNumberFormat="0" applyFont="0" applyAlignment="0" applyProtection="0"/>
    <xf numFmtId="0" fontId="4" fillId="23" borderId="166" applyNumberFormat="0" applyFon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26" fillId="16" borderId="163" applyNumberFormat="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31" fillId="0" borderId="164" applyNumberFormat="0" applyFill="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43" fontId="33" fillId="0" borderId="0" applyFont="0" applyFill="0" applyBorder="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18" fillId="16" borderId="152"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0" fontId="23" fillId="7" borderId="15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53" applyNumberFormat="0" applyFont="0" applyAlignment="0" applyProtection="0"/>
    <xf numFmtId="0" fontId="4" fillId="23" borderId="166" applyNumberFormat="0" applyFon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26" fillId="16" borderId="154" applyNumberFormat="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0" fontId="31" fillId="0" borderId="155"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43" fontId="33" fillId="0" borderId="0" applyFont="0" applyFill="0" applyBorder="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43" fontId="33" fillId="0" borderId="0" applyFont="0" applyFill="0" applyBorder="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18" fillId="16"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23" fillId="7" borderId="165" applyNumberForma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26" fillId="16" borderId="167" applyNumberFormat="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31" fillId="0" borderId="168" applyNumberFormat="0" applyFill="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0" fontId="4" fillId="23" borderId="166"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2" applyNumberForma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2" applyNumberForma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31" fillId="0" borderId="185"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31" fillId="0" borderId="185"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18" fillId="16" borderId="182"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31" fillId="0" borderId="185" applyNumberFormat="0" applyFill="0" applyAlignment="0" applyProtection="0"/>
    <xf numFmtId="0" fontId="31" fillId="0" borderId="185" applyNumberFormat="0" applyFill="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2"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5"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3" applyNumberFormat="0" applyFon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31" fillId="0" borderId="185"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3" applyNumberFormat="0" applyFont="0" applyAlignment="0" applyProtection="0"/>
    <xf numFmtId="0" fontId="23" fillId="7" borderId="186" applyNumberFormat="0" applyAlignment="0" applyProtection="0"/>
    <xf numFmtId="0" fontId="31" fillId="0" borderId="185"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18" fillId="16" borderId="182"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3"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23" fillId="7" borderId="182"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4" fillId="23" borderId="183"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43" fontId="33" fillId="0" borderId="0" applyFont="0" applyFill="0" applyBorder="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4" fillId="23" borderId="183" applyNumberFormat="0" applyFont="0" applyAlignment="0" applyProtection="0"/>
    <xf numFmtId="0" fontId="18" fillId="16" borderId="182" applyNumberFormat="0" applyAlignment="0" applyProtection="0"/>
    <xf numFmtId="0" fontId="23" fillId="7" borderId="186" applyNumberFormat="0" applyAlignment="0" applyProtection="0"/>
    <xf numFmtId="0" fontId="4" fillId="23" borderId="183"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31" fillId="0" borderId="185"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2"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31" fillId="0" borderId="185"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4" fillId="23" borderId="183"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26" fillId="16" borderId="184" applyNumberFormat="0" applyAlignment="0" applyProtection="0"/>
    <xf numFmtId="0" fontId="4" fillId="23" borderId="187" applyNumberFormat="0" applyFont="0" applyAlignment="0" applyProtection="0"/>
    <xf numFmtId="0" fontId="31" fillId="0" borderId="185"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2"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4" fillId="23" borderId="183" applyNumberFormat="0" applyFont="0" applyAlignment="0" applyProtection="0"/>
    <xf numFmtId="0" fontId="26" fillId="16" borderId="188" applyNumberFormat="0" applyAlignment="0" applyProtection="0"/>
    <xf numFmtId="0" fontId="18" fillId="16" borderId="182"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43" fontId="33" fillId="0" borderId="0" applyFont="0" applyFill="0" applyBorder="0" applyAlignment="0" applyProtection="0"/>
    <xf numFmtId="0" fontId="23" fillId="7" borderId="186" applyNumberFormat="0" applyAlignment="0" applyProtection="0"/>
    <xf numFmtId="43" fontId="33" fillId="0" borderId="0" applyFont="0" applyFill="0" applyBorder="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3" applyNumberFormat="0" applyFon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2" applyNumberFormat="0" applyAlignment="0" applyProtection="0"/>
    <xf numFmtId="0" fontId="4" fillId="23" borderId="183" applyNumberFormat="0" applyFont="0" applyAlignment="0" applyProtection="0"/>
    <xf numFmtId="0" fontId="31" fillId="0" borderId="185" applyNumberFormat="0" applyFill="0" applyAlignment="0" applyProtection="0"/>
    <xf numFmtId="0" fontId="4" fillId="23" borderId="183" applyNumberFormat="0" applyFont="0" applyAlignment="0" applyProtection="0"/>
    <xf numFmtId="0" fontId="18" fillId="16" borderId="182" applyNumberFormat="0" applyAlignment="0" applyProtection="0"/>
    <xf numFmtId="0" fontId="26" fillId="16" borderId="184"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2"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4" fillId="23" borderId="183"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2" applyNumberFormat="0" applyAlignment="0" applyProtection="0"/>
    <xf numFmtId="0" fontId="31" fillId="0" borderId="185" applyNumberFormat="0" applyFill="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4" applyNumberForma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23" fillId="7" borderId="182"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4"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3"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2"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4" applyNumberFormat="0" applyAlignment="0" applyProtection="0"/>
    <xf numFmtId="0" fontId="18" fillId="16" borderId="182" applyNumberFormat="0" applyAlignment="0" applyProtection="0"/>
    <xf numFmtId="0" fontId="18" fillId="16" borderId="186" applyNumberFormat="0" applyAlignment="0" applyProtection="0"/>
    <xf numFmtId="0" fontId="18" fillId="16" borderId="182"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43" fontId="33" fillId="0" borderId="0" applyFont="0" applyFill="0" applyBorder="0" applyAlignment="0" applyProtection="0"/>
    <xf numFmtId="0" fontId="18" fillId="16" borderId="186" applyNumberFormat="0" applyAlignment="0" applyProtection="0"/>
    <xf numFmtId="0" fontId="4" fillId="23" borderId="187" applyNumberFormat="0" applyFont="0" applyAlignment="0" applyProtection="0"/>
    <xf numFmtId="0" fontId="4" fillId="23" borderId="183" applyNumberFormat="0" applyFont="0" applyAlignment="0" applyProtection="0"/>
    <xf numFmtId="0" fontId="18" fillId="16" borderId="182" applyNumberFormat="0" applyAlignment="0" applyProtection="0"/>
    <xf numFmtId="0" fontId="26" fillId="16" borderId="184" applyNumberForma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5" applyNumberFormat="0" applyFill="0" applyAlignment="0" applyProtection="0"/>
    <xf numFmtId="0" fontId="23" fillId="7" borderId="186" applyNumberFormat="0" applyAlignment="0" applyProtection="0"/>
    <xf numFmtId="0" fontId="26" fillId="16" borderId="184"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3" applyNumberFormat="0" applyFont="0" applyAlignment="0" applyProtection="0"/>
    <xf numFmtId="0" fontId="18" fillId="16" borderId="182"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26" fillId="16" borderId="184" applyNumberFormat="0" applyAlignment="0" applyProtection="0"/>
    <xf numFmtId="0" fontId="23" fillId="7" borderId="182"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31" fillId="0" borderId="185" applyNumberFormat="0" applyFill="0" applyAlignment="0" applyProtection="0"/>
    <xf numFmtId="0" fontId="31" fillId="0" borderId="189" applyNumberFormat="0" applyFill="0" applyAlignment="0" applyProtection="0"/>
    <xf numFmtId="0" fontId="23" fillId="7" borderId="182" applyNumberFormat="0" applyAlignment="0" applyProtection="0"/>
    <xf numFmtId="0" fontId="18" fillId="16" borderId="182" applyNumberForma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3" applyNumberFormat="0" applyFon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31" fillId="0" borderId="185" applyNumberFormat="0" applyFill="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26" fillId="16" borderId="184" applyNumberForma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23" fillId="7" borderId="182" applyNumberFormat="0" applyAlignment="0" applyProtection="0"/>
    <xf numFmtId="0" fontId="18" fillId="16" borderId="186" applyNumberFormat="0" applyAlignment="0" applyProtection="0"/>
    <xf numFmtId="0" fontId="18" fillId="16" borderId="182"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4" fillId="23" borderId="183" applyNumberFormat="0" applyFont="0" applyAlignment="0" applyProtection="0"/>
    <xf numFmtId="0" fontId="4" fillId="23" borderId="187" applyNumberFormat="0" applyFont="0" applyAlignment="0" applyProtection="0"/>
    <xf numFmtId="0" fontId="18" fillId="16" borderId="182"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4"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31" fillId="0" borderId="185"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5" applyNumberFormat="0" applyFill="0" applyAlignment="0" applyProtection="0"/>
    <xf numFmtId="0" fontId="4" fillId="23" borderId="183"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2" applyNumberFormat="0" applyAlignment="0" applyProtection="0"/>
    <xf numFmtId="0" fontId="18" fillId="16" borderId="186" applyNumberFormat="0" applyAlignment="0" applyProtection="0"/>
    <xf numFmtId="0" fontId="23" fillId="7" borderId="182" applyNumberFormat="0" applyAlignment="0" applyProtection="0"/>
    <xf numFmtId="0" fontId="23" fillId="7" borderId="186" applyNumberFormat="0" applyAlignment="0" applyProtection="0"/>
    <xf numFmtId="0" fontId="26" fillId="16" borderId="184"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4" fillId="23" borderId="183" applyNumberFormat="0" applyFont="0" applyAlignment="0" applyProtection="0"/>
    <xf numFmtId="0" fontId="18" fillId="16" borderId="186" applyNumberFormat="0" applyAlignment="0" applyProtection="0"/>
    <xf numFmtId="0" fontId="23" fillId="7" borderId="182"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4"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31" fillId="0" borderId="185"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4" fillId="23" borderId="183" applyNumberFormat="0" applyFon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3" applyNumberFormat="0" applyFont="0" applyAlignment="0" applyProtection="0"/>
    <xf numFmtId="0" fontId="23" fillId="7" borderId="182"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43" fontId="33" fillId="0" borderId="0" applyFont="0" applyFill="0" applyBorder="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43" fontId="33" fillId="0" borderId="0" applyFont="0" applyFill="0" applyBorder="0" applyAlignment="0" applyProtection="0"/>
    <xf numFmtId="0" fontId="26" fillId="16" borderId="188" applyNumberFormat="0" applyAlignment="0" applyProtection="0"/>
    <xf numFmtId="41" fontId="33" fillId="0" borderId="0" applyFont="0" applyFill="0" applyBorder="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43" fontId="33" fillId="0" borderId="0" applyFont="0" applyFill="0" applyBorder="0" applyAlignment="0" applyProtection="0"/>
    <xf numFmtId="0" fontId="23" fillId="7" borderId="186" applyNumberFormat="0" applyAlignment="0" applyProtection="0"/>
    <xf numFmtId="0" fontId="31" fillId="0" borderId="189" applyNumberFormat="0" applyFill="0" applyAlignment="0" applyProtection="0"/>
    <xf numFmtId="0" fontId="18" fillId="16" borderId="182"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43" fontId="33" fillId="0" borderId="0" applyFont="0" applyFill="0" applyBorder="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31" fillId="0" borderId="185"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3" applyNumberFormat="0" applyFon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3" applyNumberFormat="0" applyFont="0" applyAlignment="0" applyProtection="0"/>
    <xf numFmtId="0" fontId="4" fillId="23" borderId="187" applyNumberFormat="0" applyFont="0" applyAlignment="0" applyProtection="0"/>
    <xf numFmtId="0" fontId="18" fillId="16" borderId="182" applyNumberFormat="0" applyAlignment="0" applyProtection="0"/>
    <xf numFmtId="0" fontId="23" fillId="7" borderId="186" applyNumberFormat="0" applyAlignment="0" applyProtection="0"/>
    <xf numFmtId="0" fontId="26" fillId="16" borderId="188" applyNumberFormat="0" applyAlignment="0" applyProtection="0"/>
    <xf numFmtId="0" fontId="23" fillId="7" borderId="182"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3" applyNumberFormat="0" applyFont="0" applyAlignment="0" applyProtection="0"/>
    <xf numFmtId="0" fontId="18" fillId="16" borderId="182" applyNumberForma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2" applyNumberForma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23" fillId="7" borderId="182"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31" fillId="0" borderId="185" applyNumberFormat="0" applyFill="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3"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2" applyNumberFormat="0" applyAlignment="0" applyProtection="0"/>
    <xf numFmtId="0" fontId="26" fillId="16" borderId="188" applyNumberFormat="0" applyAlignment="0" applyProtection="0"/>
    <xf numFmtId="0" fontId="18" fillId="16" borderId="182"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3"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3" fillId="7" borderId="182" applyNumberForma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2"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3" fillId="7" borderId="182" applyNumberForma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2" applyNumberForma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4" fillId="23" borderId="183"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3" applyNumberFormat="0" applyFont="0" applyAlignment="0" applyProtection="0"/>
    <xf numFmtId="0" fontId="26" fillId="16" borderId="188" applyNumberFormat="0" applyAlignment="0" applyProtection="0"/>
    <xf numFmtId="0" fontId="23" fillId="7" borderId="182" applyNumberFormat="0" applyAlignment="0" applyProtection="0"/>
    <xf numFmtId="0" fontId="4" fillId="23" borderId="183"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3" applyNumberFormat="0" applyFont="0" applyAlignment="0" applyProtection="0"/>
    <xf numFmtId="0" fontId="26" fillId="16" borderId="184" applyNumberForma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31" fillId="0" borderId="185" applyNumberFormat="0" applyFill="0" applyAlignment="0" applyProtection="0"/>
    <xf numFmtId="0" fontId="31" fillId="0" borderId="189" applyNumberFormat="0" applyFill="0" applyAlignment="0" applyProtection="0"/>
    <xf numFmtId="0" fontId="31" fillId="0" borderId="185" applyNumberFormat="0" applyFill="0" applyAlignment="0" applyProtection="0"/>
    <xf numFmtId="0" fontId="23" fillId="7" borderId="186" applyNumberFormat="0" applyAlignment="0" applyProtection="0"/>
    <xf numFmtId="0" fontId="4" fillId="23" borderId="183"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3"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3" fillId="7" borderId="186" applyNumberForma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6" fillId="16" borderId="184"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43" fontId="33" fillId="0" borderId="0" applyFont="0" applyFill="0" applyBorder="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23" fillId="7" borderId="182" applyNumberForma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83" applyNumberFormat="0" applyFont="0" applyAlignment="0" applyProtection="0"/>
    <xf numFmtId="0" fontId="23" fillId="7" borderId="182" applyNumberForma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5" applyNumberFormat="0" applyFill="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5"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4"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4"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43" fontId="33" fillId="0" borderId="0" applyFont="0" applyFill="0" applyBorder="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9" applyNumberFormat="0" applyFon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26" fillId="16" borderId="172" applyNumberFormat="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0" fontId="31" fillId="0" borderId="17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18" fillId="16"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0" fontId="23" fillId="7" borderId="17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4" fillId="23" borderId="179"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43" fontId="33" fillId="0" borderId="0" applyFont="0" applyFill="0" applyBorder="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2" applyNumberFormat="0" applyAlignment="0" applyProtection="0"/>
    <xf numFmtId="0" fontId="26" fillId="16" borderId="184"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2" applyNumberForma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18" fillId="16" borderId="182"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4" fillId="23" borderId="183" applyNumberFormat="0" applyFon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31" fillId="0" borderId="185" applyNumberFormat="0" applyFill="0" applyAlignment="0" applyProtection="0"/>
    <xf numFmtId="0" fontId="4" fillId="23" borderId="183" applyNumberFormat="0" applyFon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3" fillId="7" borderId="182"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2"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5" applyNumberFormat="0" applyFill="0" applyAlignment="0" applyProtection="0"/>
    <xf numFmtId="0" fontId="18" fillId="16" borderId="186" applyNumberFormat="0" applyAlignment="0" applyProtection="0"/>
    <xf numFmtId="0" fontId="23" fillId="7" borderId="186" applyNumberFormat="0" applyAlignment="0" applyProtection="0"/>
    <xf numFmtId="0" fontId="4" fillId="23" borderId="183"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31" fillId="0" borderId="185"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4" fillId="23" borderId="183"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26" fillId="16" borderId="184" applyNumberFormat="0" applyAlignment="0" applyProtection="0"/>
    <xf numFmtId="0" fontId="23" fillId="7" borderId="186" applyNumberFormat="0" applyAlignment="0" applyProtection="0"/>
    <xf numFmtId="0" fontId="18" fillId="16" borderId="182" applyNumberForma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3"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26" fillId="16" borderId="184"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4"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43" fontId="33" fillId="0" borderId="0" applyFont="0" applyFill="0" applyBorder="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43" fontId="33" fillId="0" borderId="0" applyFont="0" applyFill="0" applyBorder="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5"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3" applyNumberFormat="0" applyFont="0" applyAlignment="0" applyProtection="0"/>
    <xf numFmtId="0" fontId="31" fillId="0" borderId="185" applyNumberFormat="0" applyFill="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3" fillId="7" borderId="182"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2" applyNumberForma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4" fillId="23" borderId="183" applyNumberFormat="0" applyFon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43" fontId="33" fillId="0" borderId="0" applyFont="0" applyFill="0" applyBorder="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82" applyNumberFormat="0" applyAlignment="0" applyProtection="0"/>
    <xf numFmtId="0" fontId="31" fillId="0" borderId="185" applyNumberFormat="0" applyFill="0" applyAlignment="0" applyProtection="0"/>
    <xf numFmtId="43" fontId="33" fillId="0" borderId="0" applyFont="0" applyFill="0" applyBorder="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2" applyNumberForma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4" fillId="23" borderId="183"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4" fillId="23" borderId="183"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2" applyNumberFormat="0" applyAlignment="0" applyProtection="0"/>
    <xf numFmtId="0" fontId="18" fillId="16" borderId="186" applyNumberFormat="0" applyAlignment="0" applyProtection="0"/>
    <xf numFmtId="0" fontId="31" fillId="0" borderId="185" applyNumberFormat="0" applyFill="0" applyAlignment="0" applyProtection="0"/>
    <xf numFmtId="0" fontId="18" fillId="16" borderId="186" applyNumberFormat="0" applyAlignment="0" applyProtection="0"/>
    <xf numFmtId="0" fontId="18" fillId="16" borderId="182"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4" fillId="23" borderId="183" applyNumberFormat="0" applyFont="0" applyAlignment="0" applyProtection="0"/>
    <xf numFmtId="0" fontId="18" fillId="16" borderId="182" applyNumberFormat="0" applyAlignment="0" applyProtection="0"/>
    <xf numFmtId="0" fontId="18" fillId="16" borderId="182" applyNumberFormat="0" applyAlignment="0" applyProtection="0"/>
    <xf numFmtId="0" fontId="18" fillId="16" borderId="186" applyNumberFormat="0" applyAlignment="0" applyProtection="0"/>
    <xf numFmtId="0" fontId="18" fillId="16" borderId="182"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2" applyNumberFormat="0" applyAlignment="0" applyProtection="0"/>
    <xf numFmtId="0" fontId="26" fillId="16" borderId="184" applyNumberForma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2"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3"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23" fillId="7" borderId="182"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3" applyNumberFormat="0" applyFon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4"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43" fontId="33" fillId="0" borderId="0" applyFont="0" applyFill="0" applyBorder="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18" fillId="16"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23" fillId="7" borderId="170" applyNumberForma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26" fillId="16" borderId="180" applyNumberFormat="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31" fillId="0" borderId="181" applyNumberFormat="0" applyFill="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0" fontId="4" fillId="23" borderId="171"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86" applyNumberFormat="0" applyAlignment="0" applyProtection="0"/>
    <xf numFmtId="0" fontId="23" fillId="7" borderId="186" applyNumberFormat="0" applyAlignment="0" applyProtection="0"/>
    <xf numFmtId="0" fontId="23" fillId="7" borderId="182"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4"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4"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5"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3" fillId="7" borderId="182"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31" fillId="0" borderId="185"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3" applyNumberFormat="0" applyFon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2"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4" applyNumberFormat="0" applyAlignment="0" applyProtection="0"/>
    <xf numFmtId="0" fontId="26" fillId="16" borderId="184" applyNumberFormat="0" applyAlignment="0" applyProtection="0"/>
    <xf numFmtId="0" fontId="4" fillId="23" borderId="187" applyNumberFormat="0" applyFont="0" applyAlignment="0" applyProtection="0"/>
    <xf numFmtId="0" fontId="31" fillId="0" borderId="185" applyNumberFormat="0" applyFill="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23" fillId="7" borderId="182" applyNumberForma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18" fillId="16" borderId="182" applyNumberForma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3"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2"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5"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3" fillId="7" borderId="182"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2"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23" fillId="7" borderId="182" applyNumberFormat="0" applyAlignment="0" applyProtection="0"/>
    <xf numFmtId="0" fontId="31" fillId="0" borderId="189" applyNumberFormat="0" applyFill="0" applyAlignment="0" applyProtection="0"/>
    <xf numFmtId="0" fontId="23" fillId="7" borderId="182" applyNumberFormat="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4" fillId="23" borderId="183"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5"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4"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2"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4" fillId="23" borderId="183" applyNumberFormat="0" applyFont="0" applyAlignment="0" applyProtection="0"/>
    <xf numFmtId="0" fontId="31" fillId="0" borderId="189" applyNumberFormat="0" applyFill="0" applyAlignment="0" applyProtection="0"/>
    <xf numFmtId="0" fontId="23" fillId="7" borderId="182" applyNumberFormat="0" applyAlignment="0" applyProtection="0"/>
    <xf numFmtId="0" fontId="31" fillId="0" borderId="189" applyNumberFormat="0" applyFill="0" applyAlignment="0" applyProtection="0"/>
    <xf numFmtId="0" fontId="23" fillId="7" borderId="186" applyNumberFormat="0" applyAlignment="0" applyProtection="0"/>
    <xf numFmtId="0" fontId="23" fillId="7" borderId="182"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3" applyNumberFormat="0" applyFont="0" applyAlignment="0" applyProtection="0"/>
    <xf numFmtId="0" fontId="23" fillId="7" borderId="186" applyNumberFormat="0" applyAlignment="0" applyProtection="0"/>
    <xf numFmtId="0" fontId="4" fillId="23" borderId="183"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2"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2"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3" applyNumberFormat="0" applyFont="0" applyAlignment="0" applyProtection="0"/>
    <xf numFmtId="0" fontId="18" fillId="16" borderId="186" applyNumberFormat="0" applyAlignment="0" applyProtection="0"/>
    <xf numFmtId="0" fontId="26" fillId="16" borderId="184"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2"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26" fillId="16" borderId="184"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2" applyNumberForma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2"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5"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4" applyNumberFormat="0" applyAlignment="0" applyProtection="0"/>
    <xf numFmtId="0" fontId="4" fillId="23" borderId="187" applyNumberFormat="0" applyFont="0" applyAlignment="0" applyProtection="0"/>
    <xf numFmtId="0" fontId="18" fillId="16" borderId="182"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23" fillId="7" borderId="182"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26" fillId="16" borderId="184"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23" fillId="7" borderId="182"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18" fillId="16" borderId="182"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3" applyNumberFormat="0" applyFont="0" applyAlignment="0" applyProtection="0"/>
    <xf numFmtId="0" fontId="4" fillId="23" borderId="187" applyNumberFormat="0" applyFont="0" applyAlignment="0" applyProtection="0"/>
    <xf numFmtId="0" fontId="4" fillId="23" borderId="183"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5" applyNumberFormat="0" applyFill="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3" applyNumberFormat="0" applyFon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4" applyNumberForma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31" fillId="0" borderId="185"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4" applyNumberFormat="0" applyAlignment="0" applyProtection="0"/>
    <xf numFmtId="0" fontId="23" fillId="7" borderId="186" applyNumberFormat="0" applyAlignment="0" applyProtection="0"/>
    <xf numFmtId="0" fontId="26" fillId="16" borderId="184"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3" fillId="7" borderId="182"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2"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2"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23" fillId="7" borderId="182"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3" applyNumberFormat="0" applyFon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5"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26" fillId="16" borderId="184"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2" applyNumberFormat="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4" applyNumberFormat="0" applyAlignment="0" applyProtection="0"/>
    <xf numFmtId="0" fontId="31" fillId="0" borderId="189" applyNumberFormat="0" applyFill="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5" applyNumberFormat="0" applyFill="0" applyAlignment="0" applyProtection="0"/>
    <xf numFmtId="0" fontId="26" fillId="16" borderId="188" applyNumberFormat="0" applyAlignment="0" applyProtection="0"/>
    <xf numFmtId="0" fontId="26" fillId="16" borderId="184" applyNumberFormat="0" applyAlignment="0" applyProtection="0"/>
    <xf numFmtId="0" fontId="23" fillId="7" borderId="182" applyNumberFormat="0" applyAlignment="0" applyProtection="0"/>
    <xf numFmtId="0" fontId="18" fillId="16" borderId="182"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26" fillId="16" borderId="184"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23" fillId="7" borderId="182" applyNumberForma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3"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23" fillId="7" borderId="182"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31" fillId="0" borderId="185" applyNumberFormat="0" applyFill="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2" applyNumberFormat="0" applyAlignment="0" applyProtection="0"/>
    <xf numFmtId="0" fontId="26" fillId="16" borderId="188" applyNumberFormat="0" applyAlignment="0" applyProtection="0"/>
    <xf numFmtId="0" fontId="26" fillId="16" borderId="184"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31" fillId="0" borderId="185"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2"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2"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3" fillId="7" borderId="182" applyNumberFormat="0" applyAlignment="0" applyProtection="0"/>
    <xf numFmtId="0" fontId="26" fillId="16" borderId="184" applyNumberFormat="0" applyAlignment="0" applyProtection="0"/>
    <xf numFmtId="0" fontId="4" fillId="23" borderId="187" applyNumberFormat="0" applyFont="0" applyAlignment="0" applyProtection="0"/>
    <xf numFmtId="0" fontId="23" fillId="7" borderId="182"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3" applyNumberFormat="0" applyFont="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4" fillId="23" borderId="183"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18" fillId="16" borderId="182"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31" fillId="0" borderId="185" applyNumberFormat="0" applyFill="0" applyAlignment="0" applyProtection="0"/>
    <xf numFmtId="0" fontId="26" fillId="16" borderId="184" applyNumberForma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2" applyNumberFormat="0" applyAlignment="0" applyProtection="0"/>
    <xf numFmtId="0" fontId="26" fillId="16" borderId="184"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2" applyNumberFormat="0" applyAlignment="0" applyProtection="0"/>
    <xf numFmtId="0" fontId="4" fillId="23" borderId="183"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31" fillId="0" borderId="185"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6" fillId="16" borderId="184" applyNumberFormat="0" applyAlignment="0" applyProtection="0"/>
    <xf numFmtId="43" fontId="33" fillId="0" borderId="0" applyFont="0" applyFill="0" applyBorder="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2" applyNumberFormat="0" applyAlignment="0" applyProtection="0"/>
    <xf numFmtId="0" fontId="23" fillId="7" borderId="182"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3" applyNumberFormat="0" applyFon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3"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3"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31" fillId="0" borderId="185"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3" fillId="7" borderId="182"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26" fillId="16" borderId="184"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3" fillId="7" borderId="182" applyNumberFormat="0" applyAlignment="0" applyProtection="0"/>
    <xf numFmtId="0" fontId="18" fillId="16" borderId="182"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2"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6" fillId="16" borderId="184" applyNumberForma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2"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23" fillId="7" borderId="182"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5" applyNumberFormat="0" applyFill="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4" fillId="23" borderId="183"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3" applyNumberFormat="0" applyFon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2"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2" applyNumberFormat="0" applyAlignment="0" applyProtection="0"/>
    <xf numFmtId="0" fontId="18" fillId="16" borderId="186" applyNumberFormat="0" applyAlignment="0" applyProtection="0"/>
    <xf numFmtId="0" fontId="4" fillId="23" borderId="183" applyNumberFormat="0" applyFont="0" applyAlignment="0" applyProtection="0"/>
    <xf numFmtId="0" fontId="18" fillId="16" borderId="182"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3"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3"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2"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5"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2" applyNumberFormat="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31" fillId="0" borderId="185"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4"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4" fillId="23" borderId="183" applyNumberFormat="0" applyFont="0" applyAlignment="0" applyProtection="0"/>
    <xf numFmtId="0" fontId="23" fillId="7" borderId="182"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26" fillId="16" borderId="184" applyNumberForma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4" fillId="23" borderId="183" applyNumberFormat="0" applyFon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4" applyNumberFormat="0" applyAlignment="0" applyProtection="0"/>
    <xf numFmtId="0" fontId="26" fillId="16" borderId="184"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3"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26" fillId="16" borderId="184"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4" fillId="23" borderId="183"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43" fontId="33" fillId="0" borderId="0" applyFont="0" applyFill="0" applyBorder="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23" fillId="7" borderId="182" applyNumberFormat="0" applyAlignment="0" applyProtection="0"/>
    <xf numFmtId="0" fontId="26" fillId="16" borderId="188" applyNumberFormat="0" applyAlignment="0" applyProtection="0"/>
    <xf numFmtId="0" fontId="23" fillId="7" borderId="186" applyNumberFormat="0" applyAlignment="0" applyProtection="0"/>
    <xf numFmtId="0" fontId="18" fillId="16" borderId="182"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18" fillId="16" borderId="182"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31" fillId="0" borderId="185" applyNumberFormat="0" applyFill="0" applyAlignment="0" applyProtection="0"/>
    <xf numFmtId="0" fontId="4" fillId="23" borderId="187" applyNumberFormat="0" applyFont="0" applyAlignment="0" applyProtection="0"/>
    <xf numFmtId="0" fontId="23" fillId="7" borderId="182" applyNumberFormat="0" applyAlignment="0" applyProtection="0"/>
    <xf numFmtId="0" fontId="18" fillId="16" borderId="186" applyNumberFormat="0" applyAlignment="0" applyProtection="0"/>
    <xf numFmtId="0" fontId="18" fillId="16" borderId="186" applyNumberFormat="0" applyAlignment="0" applyProtection="0"/>
    <xf numFmtId="0" fontId="31" fillId="0" borderId="185"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3"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31" fillId="0" borderId="185" applyNumberFormat="0" applyFill="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18" fillId="16" borderId="182"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2"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4"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2"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23" fillId="7" borderId="182"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23" fillId="7" borderId="182"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23" fillId="7" borderId="182" applyNumberForma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31" fillId="0" borderId="185" applyNumberFormat="0" applyFill="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18" fillId="16" borderId="182"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31" fillId="0" borderId="185" applyNumberFormat="0" applyFill="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3" applyNumberFormat="0" applyFont="0" applyAlignment="0" applyProtection="0"/>
    <xf numFmtId="0" fontId="4" fillId="23" borderId="187" applyNumberFormat="0" applyFont="0" applyAlignment="0" applyProtection="0"/>
    <xf numFmtId="0" fontId="31" fillId="0" borderId="185"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2"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4" fillId="23" borderId="183" applyNumberFormat="0" applyFont="0" applyAlignment="0" applyProtection="0"/>
    <xf numFmtId="0" fontId="26" fillId="16" borderId="188" applyNumberFormat="0" applyAlignment="0" applyProtection="0"/>
    <xf numFmtId="0" fontId="18" fillId="16" borderId="182" applyNumberFormat="0" applyAlignment="0" applyProtection="0"/>
    <xf numFmtId="0" fontId="4" fillId="23" borderId="187" applyNumberFormat="0" applyFont="0" applyAlignment="0" applyProtection="0"/>
    <xf numFmtId="0" fontId="4" fillId="23" borderId="183"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18" fillId="16" borderId="182"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3" applyNumberFormat="0" applyFont="0" applyAlignment="0" applyProtection="0"/>
    <xf numFmtId="0" fontId="18" fillId="16" borderId="186" applyNumberFormat="0" applyAlignment="0" applyProtection="0"/>
    <xf numFmtId="0" fontId="26" fillId="16" borderId="184"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2"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2"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3"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3" applyNumberFormat="0" applyFont="0" applyAlignment="0" applyProtection="0"/>
    <xf numFmtId="0" fontId="18" fillId="16" borderId="182"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3"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2"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3" fillId="7" borderId="182"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3" fillId="7" borderId="182"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4" fillId="23" borderId="183" applyNumberFormat="0" applyFon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18" fillId="16" borderId="182"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5"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3"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3" applyNumberFormat="0" applyFont="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4"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23" fillId="7" borderId="182"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2" applyNumberFormat="0" applyAlignment="0" applyProtection="0"/>
    <xf numFmtId="0" fontId="23" fillId="7" borderId="182"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31" fillId="0" borderId="185"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2" applyNumberForma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3" fillId="7" borderId="182" applyNumberFormat="0" applyAlignment="0" applyProtection="0"/>
    <xf numFmtId="0" fontId="18" fillId="16" borderId="186" applyNumberFormat="0" applyAlignment="0" applyProtection="0"/>
    <xf numFmtId="0" fontId="26" fillId="16" borderId="184" applyNumberForma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2" applyNumberFormat="0" applyAlignment="0" applyProtection="0"/>
    <xf numFmtId="0" fontId="23" fillId="7" borderId="182" applyNumberFormat="0" applyAlignment="0" applyProtection="0"/>
    <xf numFmtId="0" fontId="18" fillId="16" borderId="182"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4" fillId="23" borderId="183" applyNumberFormat="0" applyFont="0" applyAlignment="0" applyProtection="0"/>
    <xf numFmtId="0" fontId="18" fillId="16" borderId="186" applyNumberFormat="0" applyAlignment="0" applyProtection="0"/>
    <xf numFmtId="0" fontId="23" fillId="7" borderId="186" applyNumberFormat="0" applyAlignment="0" applyProtection="0"/>
    <xf numFmtId="0" fontId="26" fillId="16" borderId="184"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4" fillId="23" borderId="183"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4"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2"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18" fillId="16" borderId="182"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23" fillId="7" borderId="186" applyNumberFormat="0" applyAlignment="0" applyProtection="0"/>
    <xf numFmtId="0" fontId="23" fillId="7" borderId="182"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26" fillId="16" borderId="184"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3"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5"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18" fillId="16" borderId="182"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5" applyNumberFormat="0" applyFill="0" applyAlignment="0" applyProtection="0"/>
    <xf numFmtId="0" fontId="4" fillId="23" borderId="187" applyNumberFormat="0" applyFont="0" applyAlignment="0" applyProtection="0"/>
    <xf numFmtId="0" fontId="26" fillId="16" borderId="184"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2" applyNumberFormat="0" applyAlignment="0" applyProtection="0"/>
    <xf numFmtId="0" fontId="26" fillId="16" borderId="188" applyNumberFormat="0" applyAlignment="0" applyProtection="0"/>
    <xf numFmtId="0" fontId="18" fillId="16" borderId="182" applyNumberFormat="0" applyAlignment="0" applyProtection="0"/>
    <xf numFmtId="0" fontId="4" fillId="23" borderId="187" applyNumberFormat="0" applyFont="0" applyAlignment="0" applyProtection="0"/>
    <xf numFmtId="0" fontId="31" fillId="0" borderId="185" applyNumberFormat="0" applyFill="0" applyAlignment="0" applyProtection="0"/>
    <xf numFmtId="0" fontId="23" fillId="7" borderId="186" applyNumberFormat="0" applyAlignment="0" applyProtection="0"/>
    <xf numFmtId="0" fontId="26" fillId="16" borderId="184"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3"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6" fillId="16" borderId="184"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31" fillId="0" borderId="185"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2" applyNumberForma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5" applyNumberFormat="0" applyFill="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6" fillId="16" borderId="184" applyNumberFormat="0" applyAlignment="0" applyProtection="0"/>
    <xf numFmtId="0" fontId="23" fillId="7" borderId="186" applyNumberFormat="0" applyAlignment="0" applyProtection="0"/>
    <xf numFmtId="0" fontId="18" fillId="16" borderId="182"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3"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3"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23" fillId="7" borderId="182" applyNumberFormat="0" applyAlignment="0" applyProtection="0"/>
    <xf numFmtId="0" fontId="26" fillId="16" borderId="188" applyNumberFormat="0" applyAlignment="0" applyProtection="0"/>
    <xf numFmtId="0" fontId="26" fillId="16" borderId="188" applyNumberFormat="0" applyAlignment="0" applyProtection="0"/>
    <xf numFmtId="0" fontId="18" fillId="16" borderId="182"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2" applyNumberForma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3"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4"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18" fillId="16" borderId="182" applyNumberFormat="0" applyAlignment="0" applyProtection="0"/>
    <xf numFmtId="0" fontId="18" fillId="16" borderId="186" applyNumberFormat="0" applyAlignment="0" applyProtection="0"/>
    <xf numFmtId="0" fontId="4" fillId="23" borderId="183" applyNumberFormat="0" applyFon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31" fillId="0" borderId="185" applyNumberFormat="0" applyFill="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2"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31" fillId="0" borderId="185" applyNumberFormat="0" applyFill="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5" applyNumberFormat="0" applyFill="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23" fillId="7" borderId="182"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23" fillId="7" borderId="186" applyNumberFormat="0" applyAlignment="0" applyProtection="0"/>
    <xf numFmtId="0" fontId="31" fillId="0" borderId="185" applyNumberFormat="0" applyFill="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26" fillId="16" borderId="184"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4" fillId="23" borderId="183"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23" fillId="7" borderId="182" applyNumberFormat="0" applyAlignment="0" applyProtection="0"/>
    <xf numFmtId="0" fontId="31" fillId="0" borderId="189" applyNumberFormat="0" applyFill="0" applyAlignment="0" applyProtection="0"/>
    <xf numFmtId="0" fontId="26" fillId="16" borderId="188" applyNumberFormat="0" applyAlignment="0" applyProtection="0"/>
    <xf numFmtId="0" fontId="26" fillId="16" borderId="184"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18" fillId="16" borderId="182" applyNumberFormat="0" applyAlignment="0" applyProtection="0"/>
    <xf numFmtId="0" fontId="23" fillId="7" borderId="182" applyNumberFormat="0" applyAlignment="0" applyProtection="0"/>
    <xf numFmtId="0" fontId="18" fillId="16" borderId="182" applyNumberFormat="0" applyAlignment="0" applyProtection="0"/>
    <xf numFmtId="0" fontId="4" fillId="23" borderId="183"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2"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4"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18" fillId="16" borderId="182" applyNumberForma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3" fillId="7" borderId="182"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2"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3" fillId="7" borderId="182" applyNumberForma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3"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4" applyNumberForma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2"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2"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23" fillId="7" borderId="182"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23" fillId="7" borderId="182"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18" fillId="16" borderId="182"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18" fillId="16" borderId="182"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2"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26" fillId="16" borderId="184"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18" fillId="16" borderId="182"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3"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31" fillId="0" borderId="185" applyNumberFormat="0" applyFill="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43" fontId="33" fillId="0" borderId="0" applyFont="0" applyFill="0" applyBorder="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3" applyNumberFormat="0" applyFont="0" applyAlignment="0" applyProtection="0"/>
    <xf numFmtId="0" fontId="26" fillId="16" borderId="184"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23" fillId="7" borderId="182" applyNumberForma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2"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23" fillId="7" borderId="182"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18" fillId="16" borderId="186" applyNumberFormat="0" applyAlignment="0" applyProtection="0"/>
    <xf numFmtId="0" fontId="18" fillId="16" borderId="182" applyNumberFormat="0" applyAlignment="0" applyProtection="0"/>
    <xf numFmtId="0" fontId="23" fillId="7"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31" fillId="0" borderId="185"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4" applyNumberFormat="0" applyAlignment="0" applyProtection="0"/>
    <xf numFmtId="0" fontId="4" fillId="23" borderId="183"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3"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6" fillId="16" borderId="184"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4" fillId="23" borderId="183" applyNumberFormat="0" applyFont="0" applyAlignment="0" applyProtection="0"/>
    <xf numFmtId="0" fontId="18" fillId="16" borderId="182"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3"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18" fillId="16" borderId="182"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5" applyNumberFormat="0" applyFill="0" applyAlignment="0" applyProtection="0"/>
    <xf numFmtId="0" fontId="26" fillId="16" borderId="184"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26" fillId="16" borderId="184"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18" fillId="16" borderId="182"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4" fillId="23" borderId="183"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2" applyNumberFormat="0" applyAlignment="0" applyProtection="0"/>
    <xf numFmtId="0" fontId="23" fillId="7" borderId="186" applyNumberFormat="0" applyAlignment="0" applyProtection="0"/>
    <xf numFmtId="0" fontId="31" fillId="0" borderId="185"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2" applyNumberFormat="0" applyAlignment="0" applyProtection="0"/>
    <xf numFmtId="0" fontId="23" fillId="7" borderId="182"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4" applyNumberFormat="0" applyAlignment="0" applyProtection="0"/>
    <xf numFmtId="0" fontId="31" fillId="0" borderId="189" applyNumberFormat="0" applyFill="0" applyAlignment="0" applyProtection="0"/>
    <xf numFmtId="0" fontId="31" fillId="0" borderId="185"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2" applyNumberForma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3" applyNumberFormat="0" applyFont="0" applyAlignment="0" applyProtection="0"/>
    <xf numFmtId="0" fontId="18" fillId="16" borderId="182"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4" fillId="23" borderId="183"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4"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3"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26" fillId="16" borderId="184"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3" applyNumberFormat="0" applyFont="0" applyAlignment="0" applyProtection="0"/>
    <xf numFmtId="0" fontId="26" fillId="16" borderId="188" applyNumberFormat="0" applyAlignment="0" applyProtection="0"/>
    <xf numFmtId="0" fontId="18" fillId="16" borderId="182"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26" fillId="16" borderId="184"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6" fillId="16" borderId="184" applyNumberForma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4" applyNumberFormat="0" applyAlignment="0" applyProtection="0"/>
    <xf numFmtId="0" fontId="23" fillId="7" borderId="182"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31" fillId="0" borderId="185"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2"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6" applyNumberFormat="0" applyAlignment="0" applyProtection="0"/>
    <xf numFmtId="0" fontId="18" fillId="16" borderId="182"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2" applyNumberFormat="0" applyAlignment="0" applyProtection="0"/>
    <xf numFmtId="0" fontId="26" fillId="16" borderId="188" applyNumberFormat="0" applyAlignment="0" applyProtection="0"/>
    <xf numFmtId="0" fontId="26" fillId="16" borderId="184" applyNumberFormat="0" applyAlignment="0" applyProtection="0"/>
    <xf numFmtId="0" fontId="4" fillId="23" borderId="187" applyNumberFormat="0" applyFon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4" fillId="23" borderId="183"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4" fillId="23" borderId="183" applyNumberFormat="0" applyFont="0" applyAlignment="0" applyProtection="0"/>
    <xf numFmtId="0" fontId="31" fillId="0" borderId="189" applyNumberFormat="0" applyFill="0" applyAlignment="0" applyProtection="0"/>
    <xf numFmtId="0" fontId="23" fillId="7" borderId="182" applyNumberFormat="0" applyAlignment="0" applyProtection="0"/>
    <xf numFmtId="0" fontId="26" fillId="16" borderId="184"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26" fillId="16" borderId="184"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3"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3"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3" applyNumberFormat="0" applyFont="0" applyAlignment="0" applyProtection="0"/>
    <xf numFmtId="0" fontId="31" fillId="0" borderId="185" applyNumberFormat="0" applyFill="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23" fillId="7" borderId="182"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23" fillId="7" borderId="182"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18" fillId="16" borderId="182" applyNumberForma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3" applyNumberFormat="0" applyFont="0" applyAlignment="0" applyProtection="0"/>
    <xf numFmtId="0" fontId="26" fillId="16" borderId="188"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26" fillId="16" borderId="188" applyNumberFormat="0" applyAlignment="0" applyProtection="0"/>
    <xf numFmtId="0" fontId="23" fillId="7" borderId="186" applyNumberFormat="0" applyAlignment="0" applyProtection="0"/>
    <xf numFmtId="0" fontId="4" fillId="23" borderId="183" applyNumberFormat="0" applyFont="0" applyAlignment="0" applyProtection="0"/>
    <xf numFmtId="0" fontId="26" fillId="16" borderId="188" applyNumberForma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18" fillId="16" borderId="182" applyNumberFormat="0" applyAlignment="0" applyProtection="0"/>
    <xf numFmtId="0" fontId="18" fillId="16" borderId="182"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23" fillId="7" borderId="182" applyNumberFormat="0" applyAlignment="0" applyProtection="0"/>
    <xf numFmtId="0" fontId="31" fillId="0" borderId="185" applyNumberFormat="0" applyFill="0" applyAlignment="0" applyProtection="0"/>
    <xf numFmtId="0" fontId="26" fillId="16" borderId="188" applyNumberFormat="0" applyAlignment="0" applyProtection="0"/>
    <xf numFmtId="0" fontId="23" fillId="7" borderId="186"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4" applyNumberFormat="0" applyAlignment="0" applyProtection="0"/>
    <xf numFmtId="0" fontId="26" fillId="16" borderId="188" applyNumberFormat="0" applyAlignment="0" applyProtection="0"/>
    <xf numFmtId="0" fontId="26" fillId="16" borderId="184"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18" fillId="16" borderId="182" applyNumberForma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5"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18" fillId="16" borderId="182"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3"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4" fillId="23" borderId="187" applyNumberFormat="0" applyFont="0" applyAlignment="0" applyProtection="0"/>
    <xf numFmtId="0" fontId="18" fillId="16" borderId="186" applyNumberFormat="0" applyAlignment="0" applyProtection="0"/>
    <xf numFmtId="0" fontId="31" fillId="0" borderId="189" applyNumberFormat="0" applyFill="0" applyAlignment="0" applyProtection="0"/>
    <xf numFmtId="0" fontId="23" fillId="7" borderId="186" applyNumberFormat="0" applyAlignment="0" applyProtection="0"/>
    <xf numFmtId="0" fontId="31" fillId="0" borderId="189" applyNumberFormat="0" applyFill="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18" fillId="16" borderId="186" applyNumberFormat="0" applyAlignment="0" applyProtection="0"/>
    <xf numFmtId="0" fontId="4" fillId="23" borderId="187" applyNumberFormat="0" applyFont="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18" fillId="16"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4" applyNumberFormat="0" applyAlignment="0" applyProtection="0"/>
    <xf numFmtId="0" fontId="23" fillId="7" borderId="182" applyNumberFormat="0" applyAlignment="0" applyProtection="0"/>
    <xf numFmtId="0" fontId="18" fillId="16" borderId="182" applyNumberFormat="0" applyAlignment="0" applyProtection="0"/>
    <xf numFmtId="0" fontId="26" fillId="16" borderId="188"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4" fillId="23" borderId="183" applyNumberFormat="0" applyFont="0" applyAlignment="0" applyProtection="0"/>
    <xf numFmtId="0" fontId="31" fillId="0" borderId="189" applyNumberFormat="0" applyFill="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26" fillId="16" borderId="188" applyNumberFormat="0" applyAlignment="0" applyProtection="0"/>
    <xf numFmtId="0" fontId="31" fillId="0" borderId="189" applyNumberFormat="0" applyFill="0" applyAlignment="0" applyProtection="0"/>
    <xf numFmtId="0" fontId="26" fillId="16" borderId="188" applyNumberFormat="0" applyAlignment="0" applyProtection="0"/>
    <xf numFmtId="0" fontId="4" fillId="23" borderId="187" applyNumberFormat="0" applyFont="0" applyAlignment="0" applyProtection="0"/>
    <xf numFmtId="0" fontId="26" fillId="16" borderId="184" applyNumberFormat="0" applyAlignment="0" applyProtection="0"/>
    <xf numFmtId="0" fontId="23" fillId="7" borderId="186"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31" fillId="0" borderId="189" applyNumberFormat="0" applyFill="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23" fillId="7" borderId="186" applyNumberFormat="0" applyAlignment="0" applyProtection="0"/>
    <xf numFmtId="0" fontId="26" fillId="16" borderId="188"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18" fillId="16"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23" fillId="7" borderId="186" applyNumberForma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26" fillId="16" borderId="188" applyNumberFormat="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0" fontId="4" fillId="23" borderId="187"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43" fontId="33" fillId="0" borderId="0" applyFont="0" applyFill="0" applyBorder="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43" fontId="33" fillId="0" borderId="0" applyFont="0" applyFill="0" applyBorder="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18" fillId="16"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0" fontId="23" fillId="7" borderId="19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4" fillId="23" borderId="191" applyNumberFormat="0" applyFon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26" fillId="16" borderId="192" applyNumberFormat="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31" fillId="0" borderId="193" applyNumberFormat="0" applyFill="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43" fontId="33"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18" fillId="16"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23" fillId="7" borderId="194"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26" fillId="16" borderId="196" applyNumberFormat="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31" fillId="0" borderId="197"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43" fontId="33" fillId="0" borderId="0" applyFont="0" applyFill="0" applyBorder="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43" fontId="33" fillId="0" borderId="0" applyFont="0" applyFill="0" applyBorder="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43" fontId="33" fillId="0" borderId="0" applyFont="0" applyFill="0" applyBorder="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201"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43" fontId="33" fillId="0" borderId="0" applyFont="0" applyFill="0" applyBorder="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43" fontId="33" fillId="0" borderId="0" applyFont="0" applyFill="0" applyBorder="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43" fontId="33" fillId="0" borderId="0" applyFont="0" applyFill="0" applyBorder="0" applyAlignment="0" applyProtection="0"/>
    <xf numFmtId="0" fontId="23" fillId="7" borderId="200" applyNumberFormat="0" applyAlignment="0" applyProtection="0"/>
    <xf numFmtId="43" fontId="33"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43" fontId="33" fillId="0" borderId="0" applyFont="0" applyFill="0" applyBorder="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43" fontId="33" fillId="0" borderId="0" applyFont="0" applyFill="0" applyBorder="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0" fontId="26" fillId="16" borderId="202" applyNumberFormat="0" applyAlignment="0" applyProtection="0"/>
    <xf numFmtId="41" fontId="33" fillId="0" borderId="0" applyFont="0" applyFill="0" applyBorder="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43" fontId="33" fillId="0" borderId="0" applyFont="0" applyFill="0" applyBorder="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43" fontId="33" fillId="0" borderId="0" applyFont="0" applyFill="0" applyBorder="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43" fontId="33" fillId="0" borderId="0" applyFont="0" applyFill="0" applyBorder="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43" fontId="33" fillId="0" borderId="0" applyFont="0" applyFill="0" applyBorder="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43" fontId="33" fillId="0" borderId="0" applyFont="0" applyFill="0" applyBorder="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43" fontId="33" fillId="0" borderId="0" applyFont="0" applyFill="0" applyBorder="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43" fontId="33" fillId="0" borderId="0" applyFont="0" applyFill="0" applyBorder="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43" fontId="33" fillId="0" borderId="0" applyFont="0" applyFill="0" applyBorder="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200" applyNumberFormat="0" applyAlignment="0" applyProtection="0"/>
    <xf numFmtId="0" fontId="31" fillId="0" borderId="203" applyNumberFormat="0" applyFill="0" applyAlignment="0" applyProtection="0"/>
    <xf numFmtId="43" fontId="33" fillId="0" borderId="0" applyFont="0" applyFill="0" applyBorder="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43" fontId="33" fillId="0" borderId="0" applyFont="0" applyFill="0" applyBorder="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43" fontId="33" fillId="0" borderId="0" applyFont="0" applyFill="0" applyBorder="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43" fontId="33" fillId="0" borderId="0" applyFont="0" applyFill="0" applyBorder="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43" fontId="33" fillId="0" borderId="0" applyFont="0" applyFill="0" applyBorder="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4" fillId="23" borderId="195" applyNumberFormat="0" applyFont="0" applyAlignment="0" applyProtection="0"/>
    <xf numFmtId="0" fontId="18" fillId="16" borderId="200" applyNumberFormat="0" applyAlignment="0" applyProtection="0"/>
    <xf numFmtId="0" fontId="31" fillId="0" borderId="203" applyNumberFormat="0" applyFill="0" applyAlignment="0" applyProtection="0"/>
    <xf numFmtId="0" fontId="23" fillId="7" borderId="200" applyNumberFormat="0" applyAlignment="0" applyProtection="0"/>
    <xf numFmtId="0" fontId="31" fillId="0" borderId="203" applyNumberFormat="0" applyFill="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18" fillId="16" borderId="200"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18" fillId="16"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18" fillId="16" borderId="200" applyNumberFormat="0" applyAlignment="0" applyProtection="0"/>
    <xf numFmtId="0" fontId="26" fillId="16" borderId="202"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4" fillId="23" borderId="195" applyNumberFormat="0" applyFont="0" applyAlignment="0" applyProtection="0"/>
    <xf numFmtId="0" fontId="31" fillId="0" borderId="203" applyNumberFormat="0" applyFill="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26" fillId="16" borderId="202" applyNumberFormat="0" applyAlignment="0" applyProtection="0"/>
    <xf numFmtId="0" fontId="31" fillId="0" borderId="203" applyNumberFormat="0" applyFill="0" applyAlignment="0" applyProtection="0"/>
    <xf numFmtId="0" fontId="26" fillId="16" borderId="202" applyNumberFormat="0" applyAlignment="0" applyProtection="0"/>
    <xf numFmtId="0" fontId="4" fillId="23" borderId="195" applyNumberFormat="0" applyFont="0" applyAlignment="0" applyProtection="0"/>
    <xf numFmtId="0" fontId="26" fillId="16" borderId="202" applyNumberFormat="0" applyAlignment="0" applyProtection="0"/>
    <xf numFmtId="0" fontId="23" fillId="7" borderId="200"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31" fillId="0" borderId="203" applyNumberFormat="0" applyFill="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23" fillId="7" borderId="200" applyNumberFormat="0" applyAlignment="0" applyProtection="0"/>
    <xf numFmtId="0" fontId="26" fillId="16" borderId="202"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18" fillId="16"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23" fillId="7" borderId="200" applyNumberForma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26" fillId="16" borderId="202" applyNumberFormat="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31" fillId="0" borderId="203" applyNumberFormat="0" applyFill="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xf numFmtId="0" fontId="4" fillId="23" borderId="195" applyNumberFormat="0" applyFont="0" applyAlignment="0" applyProtection="0"/>
  </cellStyleXfs>
  <cellXfs count="851">
    <xf numFmtId="0" fontId="0" fillId="0" borderId="0" xfId="0"/>
    <xf numFmtId="0" fontId="50" fillId="0" borderId="11" xfId="0" applyFont="1" applyBorder="1" applyAlignment="1" applyProtection="1">
      <alignment vertical="center" wrapText="1"/>
    </xf>
    <xf numFmtId="0" fontId="50" fillId="0" borderId="12" xfId="0" applyFont="1" applyBorder="1" applyAlignment="1" applyProtection="1">
      <alignment vertical="center" wrapText="1"/>
    </xf>
    <xf numFmtId="0" fontId="51" fillId="0" borderId="0" xfId="0" applyFont="1" applyProtection="1"/>
    <xf numFmtId="0" fontId="50" fillId="0" borderId="0" xfId="0" applyFont="1" applyBorder="1" applyAlignment="1" applyProtection="1">
      <alignment horizontal="center" vertical="center" wrapText="1"/>
    </xf>
    <xf numFmtId="0" fontId="52" fillId="0" borderId="0" xfId="0" applyFont="1" applyProtection="1"/>
    <xf numFmtId="0" fontId="53" fillId="0" borderId="0" xfId="0" applyFont="1" applyFill="1"/>
    <xf numFmtId="0" fontId="54" fillId="0" borderId="0" xfId="0" applyFont="1"/>
    <xf numFmtId="0" fontId="55" fillId="0" borderId="0" xfId="0" applyFont="1" applyAlignment="1">
      <alignment horizontal="center"/>
    </xf>
    <xf numFmtId="0" fontId="55" fillId="0" borderId="0" xfId="0" applyFont="1"/>
    <xf numFmtId="0" fontId="54" fillId="0" borderId="0" xfId="0" applyFont="1" applyFill="1"/>
    <xf numFmtId="0" fontId="51" fillId="0" borderId="0" xfId="0" applyFont="1" applyFill="1"/>
    <xf numFmtId="0" fontId="51" fillId="0" borderId="0" xfId="0" applyFont="1"/>
    <xf numFmtId="0" fontId="55" fillId="0" borderId="0" xfId="0" applyFont="1" applyFill="1" applyBorder="1" applyAlignment="1" applyProtection="1">
      <alignment horizontal="center" vertical="center" wrapText="1"/>
      <protection locked="0"/>
    </xf>
    <xf numFmtId="0" fontId="56"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5"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6"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58" fillId="0" borderId="0" xfId="1327" applyFont="1" applyFill="1" applyAlignment="1" applyProtection="1">
      <alignment vertical="center"/>
    </xf>
    <xf numFmtId="169"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59" fillId="0" borderId="0" xfId="1495" applyFont="1" applyFill="1" applyBorder="1" applyAlignment="1">
      <alignment horizontal="center" vertical="center" wrapText="1"/>
    </xf>
    <xf numFmtId="0" fontId="60"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4"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1" fillId="0" borderId="0" xfId="0" applyFont="1" applyFill="1" applyAlignment="1" applyProtection="1">
      <alignment horizontal="center"/>
    </xf>
    <xf numFmtId="0" fontId="4" fillId="0" borderId="0" xfId="1371" applyFont="1" applyFill="1" applyAlignment="1">
      <alignment vertical="center"/>
    </xf>
    <xf numFmtId="10" fontId="62" fillId="0" borderId="10" xfId="1495" applyNumberFormat="1" applyFont="1" applyBorder="1" applyAlignment="1">
      <alignment horizontal="center" vertical="center" wrapText="1"/>
    </xf>
    <xf numFmtId="10" fontId="63" fillId="0" borderId="10" xfId="1495" applyNumberFormat="1" applyFont="1" applyBorder="1" applyAlignment="1">
      <alignment horizontal="center" vertical="center" wrapText="1"/>
    </xf>
    <xf numFmtId="10" fontId="51" fillId="0" borderId="18" xfId="1495" applyNumberFormat="1" applyFont="1" applyBorder="1" applyAlignment="1">
      <alignment horizontal="center" vertical="center" wrapText="1"/>
    </xf>
    <xf numFmtId="0" fontId="54" fillId="0" borderId="0" xfId="0" applyFont="1" applyBorder="1" applyAlignment="1" applyProtection="1">
      <alignment horizontal="center"/>
      <protection locked="0"/>
    </xf>
    <xf numFmtId="0" fontId="55" fillId="0" borderId="0" xfId="0" applyFont="1" applyBorder="1" applyAlignment="1" applyProtection="1">
      <alignment horizontal="center" vertical="center" wrapText="1"/>
      <protection locked="0"/>
    </xf>
    <xf numFmtId="0" fontId="49" fillId="0" borderId="0" xfId="0" applyFont="1" applyBorder="1" applyAlignment="1">
      <alignment horizontal="center"/>
    </xf>
    <xf numFmtId="0" fontId="50" fillId="0" borderId="0" xfId="0" applyFont="1" applyBorder="1" applyAlignment="1" applyProtection="1">
      <alignment vertical="center" wrapText="1"/>
    </xf>
    <xf numFmtId="0" fontId="0" fillId="0" borderId="0" xfId="0" applyAlignment="1">
      <alignment horizontal="center"/>
    </xf>
    <xf numFmtId="0" fontId="49" fillId="0" borderId="0" xfId="0" applyFont="1" applyFill="1" applyBorder="1" applyAlignment="1">
      <alignment horizontal="center" vertical="center" wrapText="1"/>
    </xf>
    <xf numFmtId="9" fontId="64" fillId="53" borderId="10" xfId="1495" applyFont="1" applyFill="1" applyBorder="1" applyAlignment="1">
      <alignment horizontal="center" vertical="center" wrapText="1"/>
    </xf>
    <xf numFmtId="0" fontId="57"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1"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0" fillId="0" borderId="0" xfId="0" applyFont="1" applyAlignment="1">
      <alignment horizontal="center"/>
    </xf>
    <xf numFmtId="0" fontId="50" fillId="0" borderId="0" xfId="0" applyFont="1"/>
    <xf numFmtId="10" fontId="65" fillId="0" borderId="0" xfId="1495" applyNumberFormat="1" applyFont="1" applyFill="1" applyBorder="1" applyAlignment="1">
      <alignment horizontal="center" vertical="center" wrapText="1"/>
    </xf>
    <xf numFmtId="0" fontId="66" fillId="50" borderId="0" xfId="1371" applyFont="1" applyFill="1" applyBorder="1" applyAlignment="1">
      <alignment horizontal="center" vertical="center" wrapText="1"/>
    </xf>
    <xf numFmtId="10" fontId="63"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2" fillId="0" borderId="0" xfId="0" applyFont="1" applyFill="1" applyProtection="1">
      <protection locked="0"/>
    </xf>
    <xf numFmtId="0" fontId="67"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3"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3" fillId="0" borderId="17" xfId="1495" applyFont="1" applyBorder="1" applyAlignment="1">
      <alignment horizontal="center" vertical="center"/>
    </xf>
    <xf numFmtId="0" fontId="49"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0" fillId="50" borderId="12" xfId="0" applyFont="1" applyFill="1" applyBorder="1" applyAlignment="1" applyProtection="1">
      <alignment vertical="center" wrapText="1"/>
    </xf>
    <xf numFmtId="0" fontId="49" fillId="0" borderId="10" xfId="0" applyFont="1" applyFill="1" applyBorder="1" applyAlignment="1">
      <alignment horizontal="center" vertical="center" wrapText="1"/>
    </xf>
    <xf numFmtId="0" fontId="0" fillId="0" borderId="10" xfId="0" applyBorder="1"/>
    <xf numFmtId="0" fontId="49" fillId="52" borderId="10" xfId="0" applyFont="1" applyFill="1" applyBorder="1" applyAlignment="1">
      <alignment vertical="center" wrapText="1"/>
    </xf>
    <xf numFmtId="9" fontId="33" fillId="0" borderId="10" xfId="1495" applyFont="1" applyBorder="1" applyAlignment="1">
      <alignment vertical="center"/>
    </xf>
    <xf numFmtId="9" fontId="49"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49"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49"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68" fillId="50" borderId="0" xfId="0" applyFont="1" applyFill="1" applyBorder="1" applyProtection="1">
      <protection locked="0"/>
    </xf>
    <xf numFmtId="0" fontId="68" fillId="0" borderId="0" xfId="0" applyFont="1" applyFill="1" applyProtection="1">
      <protection locked="0"/>
    </xf>
    <xf numFmtId="0" fontId="5" fillId="0" borderId="0" xfId="0" applyFont="1" applyFill="1" applyProtection="1">
      <protection locked="0"/>
    </xf>
    <xf numFmtId="0" fontId="68" fillId="50" borderId="0" xfId="0" applyFont="1" applyFill="1" applyProtection="1">
      <protection locked="0"/>
    </xf>
    <xf numFmtId="0" fontId="69"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68" fillId="0" borderId="0" xfId="0" applyNumberFormat="1" applyFont="1" applyFill="1" applyProtection="1">
      <protection locked="0"/>
    </xf>
    <xf numFmtId="9" fontId="68"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49" fillId="52" borderId="10" xfId="0" applyFont="1" applyFill="1" applyBorder="1" applyAlignment="1">
      <alignment horizontal="center" vertical="center" wrapText="1"/>
    </xf>
    <xf numFmtId="0" fontId="49" fillId="53" borderId="17" xfId="0" applyFont="1" applyFill="1" applyBorder="1" applyAlignment="1">
      <alignment horizontal="center" vertical="center" wrapText="1"/>
    </xf>
    <xf numFmtId="0" fontId="0" fillId="57" borderId="10" xfId="0" applyFill="1" applyBorder="1"/>
    <xf numFmtId="9" fontId="33" fillId="0" borderId="0" xfId="1495" applyFont="1"/>
    <xf numFmtId="0" fontId="0" fillId="58" borderId="10" xfId="0" applyFill="1" applyBorder="1"/>
    <xf numFmtId="0" fontId="45" fillId="0" borderId="0" xfId="0" applyFont="1"/>
    <xf numFmtId="9" fontId="45" fillId="0" borderId="0" xfId="1495" applyFont="1"/>
    <xf numFmtId="0" fontId="0" fillId="59" borderId="10" xfId="0" applyFill="1" applyBorder="1"/>
    <xf numFmtId="165" fontId="33"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0" fontId="63"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0" fontId="63"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2" fillId="25" borderId="10" xfId="1495" applyNumberFormat="1" applyFont="1" applyFill="1" applyBorder="1" applyAlignment="1">
      <alignment horizontal="center" vertical="center" wrapText="1"/>
    </xf>
    <xf numFmtId="10" fontId="63" fillId="25" borderId="10" xfId="1495" applyNumberFormat="1" applyFont="1" applyFill="1" applyBorder="1" applyAlignment="1">
      <alignment horizontal="center" vertical="center" wrapText="1"/>
    </xf>
    <xf numFmtId="10" fontId="51"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3"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3"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3" fillId="56" borderId="10" xfId="1495" applyFont="1" applyFill="1" applyBorder="1" applyAlignment="1">
      <alignment vertical="center" wrapText="1"/>
    </xf>
    <xf numFmtId="0" fontId="0" fillId="56" borderId="10" xfId="0" applyFill="1" applyBorder="1"/>
    <xf numFmtId="9" fontId="64" fillId="56" borderId="10" xfId="1495"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49" fillId="56" borderId="10" xfId="0" applyNumberFormat="1" applyFont="1" applyFill="1" applyBorder="1" applyAlignment="1">
      <alignment vertical="center" wrapText="1"/>
    </xf>
    <xf numFmtId="0" fontId="49" fillId="56" borderId="10" xfId="0" applyFont="1" applyFill="1" applyBorder="1" applyAlignment="1">
      <alignment vertical="center" wrapText="1"/>
    </xf>
    <xf numFmtId="9" fontId="64" fillId="53" borderId="20" xfId="1495" applyFont="1" applyFill="1" applyBorder="1" applyAlignment="1">
      <alignment horizontal="center" vertical="center" wrapText="1"/>
    </xf>
    <xf numFmtId="0" fontId="0" fillId="0" borderId="17" xfId="0" applyBorder="1" applyAlignment="1">
      <alignment horizontal="center" vertical="center"/>
    </xf>
    <xf numFmtId="9" fontId="33" fillId="50" borderId="17" xfId="1495" applyFont="1" applyFill="1" applyBorder="1" applyAlignment="1">
      <alignment horizontal="center" vertical="center"/>
    </xf>
    <xf numFmtId="0" fontId="55" fillId="0" borderId="0" xfId="0" applyFont="1" applyAlignment="1" applyProtection="1">
      <alignment horizontal="center" vertical="center" wrapText="1"/>
      <protection locked="0" hidden="1"/>
    </xf>
    <xf numFmtId="0" fontId="51" fillId="0" borderId="0" xfId="0" applyFont="1" applyProtection="1">
      <protection hidden="1"/>
    </xf>
    <xf numFmtId="0" fontId="56" fillId="0" borderId="0" xfId="1327" applyFont="1" applyAlignment="1" applyProtection="1">
      <alignment vertical="center" wrapText="1"/>
      <protection hidden="1"/>
    </xf>
    <xf numFmtId="0" fontId="54" fillId="0" borderId="0" xfId="0" applyFont="1" applyProtection="1">
      <protection hidden="1"/>
    </xf>
    <xf numFmtId="0" fontId="3" fillId="0" borderId="0" xfId="1371" applyFont="1" applyAlignment="1" applyProtection="1">
      <alignment horizontal="center" vertical="center"/>
      <protection hidden="1"/>
    </xf>
    <xf numFmtId="0" fontId="57" fillId="0" borderId="0" xfId="1371" applyFont="1" applyAlignment="1" applyProtection="1">
      <alignment horizontal="center" vertical="center"/>
      <protection hidden="1"/>
    </xf>
    <xf numFmtId="0" fontId="53" fillId="0" borderId="0" xfId="0" applyFont="1" applyProtection="1">
      <protection hidden="1"/>
    </xf>
    <xf numFmtId="0" fontId="12" fillId="0" borderId="0" xfId="1371" applyFont="1" applyAlignment="1" applyProtection="1">
      <alignment horizontal="center" vertical="top" wrapText="1"/>
      <protection hidden="1"/>
    </xf>
    <xf numFmtId="0" fontId="8" fillId="61" borderId="71" xfId="1371" applyFont="1" applyFill="1" applyBorder="1" applyAlignment="1" applyProtection="1">
      <alignment vertical="center" wrapText="1"/>
      <protection hidden="1"/>
    </xf>
    <xf numFmtId="0" fontId="12" fillId="0" borderId="0" xfId="1371" applyFont="1" applyAlignment="1" applyProtection="1">
      <alignment horizontal="center" vertical="center"/>
      <protection hidden="1"/>
    </xf>
    <xf numFmtId="1" fontId="11" fillId="0" borderId="0" xfId="1273" applyNumberFormat="1" applyFont="1" applyFill="1" applyBorder="1" applyAlignment="1" applyProtection="1">
      <alignment horizontal="center" vertical="center" wrapText="1"/>
      <protection hidden="1"/>
    </xf>
    <xf numFmtId="0" fontId="11" fillId="0" borderId="0" xfId="1496" applyNumberFormat="1" applyFont="1" applyFill="1" applyBorder="1" applyAlignment="1" applyProtection="1">
      <alignment horizontal="center" vertical="center" wrapText="1"/>
      <protection hidden="1"/>
    </xf>
    <xf numFmtId="0" fontId="56" fillId="0" borderId="0" xfId="1327" applyFont="1" applyAlignment="1" applyProtection="1">
      <alignment vertical="center"/>
      <protection hidden="1"/>
    </xf>
    <xf numFmtId="0" fontId="12" fillId="0" borderId="0" xfId="1371" applyFont="1" applyAlignment="1" applyProtection="1">
      <alignment horizontal="left" vertical="center" wrapText="1"/>
      <protection hidden="1"/>
    </xf>
    <xf numFmtId="0" fontId="12" fillId="0" borderId="0" xfId="1371" applyFont="1" applyAlignment="1" applyProtection="1">
      <alignment horizontal="center" vertical="center" wrapText="1"/>
      <protection hidden="1"/>
    </xf>
    <xf numFmtId="0" fontId="11" fillId="0" borderId="0" xfId="1371" applyFont="1" applyAlignment="1" applyProtection="1">
      <alignment horizontal="center" vertical="center" wrapText="1"/>
      <protection hidden="1"/>
    </xf>
    <xf numFmtId="0" fontId="13" fillId="0" borderId="0" xfId="1371" applyFont="1" applyAlignment="1" applyProtection="1">
      <alignment horizontal="center" vertical="center"/>
      <protection hidden="1"/>
    </xf>
    <xf numFmtId="9" fontId="11" fillId="0" borderId="0" xfId="1496" applyFont="1" applyFill="1" applyBorder="1" applyAlignment="1" applyProtection="1">
      <alignment horizontal="center" vertical="center"/>
      <protection hidden="1"/>
    </xf>
    <xf numFmtId="0" fontId="58" fillId="0" borderId="0" xfId="1327" applyFont="1" applyAlignment="1" applyProtection="1">
      <alignment vertical="center"/>
      <protection hidden="1"/>
    </xf>
    <xf numFmtId="169" fontId="12" fillId="0" borderId="0" xfId="1496" applyNumberFormat="1" applyFont="1" applyFill="1" applyBorder="1" applyAlignment="1" applyProtection="1">
      <alignment horizontal="center" vertical="top" wrapText="1"/>
      <protection hidden="1"/>
    </xf>
    <xf numFmtId="9" fontId="12" fillId="0" borderId="0" xfId="1496" applyFont="1" applyFill="1" applyBorder="1" applyAlignment="1" applyProtection="1">
      <alignment horizontal="center" vertical="top" wrapText="1"/>
      <protection hidden="1"/>
    </xf>
    <xf numFmtId="0" fontId="8" fillId="61" borderId="73" xfId="1371" applyFont="1" applyFill="1" applyBorder="1" applyAlignment="1" applyProtection="1">
      <alignment horizontal="center" vertical="center" wrapText="1"/>
      <protection hidden="1"/>
    </xf>
    <xf numFmtId="0" fontId="8" fillId="61" borderId="71" xfId="0" applyFont="1" applyFill="1" applyBorder="1" applyAlignment="1" applyProtection="1">
      <alignment horizontal="center" vertical="center" wrapText="1"/>
      <protection hidden="1"/>
    </xf>
    <xf numFmtId="0" fontId="8" fillId="61" borderId="72" xfId="1371" applyFont="1" applyFill="1" applyBorder="1" applyAlignment="1" applyProtection="1">
      <alignment horizontal="center" vertical="center" wrapText="1"/>
      <protection hidden="1"/>
    </xf>
    <xf numFmtId="0" fontId="8" fillId="61" borderId="73" xfId="1371" applyFont="1" applyFill="1" applyBorder="1" applyAlignment="1" applyProtection="1">
      <alignment horizontal="center" vertical="center"/>
      <protection hidden="1"/>
    </xf>
    <xf numFmtId="9" fontId="59" fillId="0" borderId="0" xfId="1495" applyFont="1" applyFill="1" applyBorder="1" applyAlignment="1" applyProtection="1">
      <alignment horizontal="center" vertical="center" wrapText="1"/>
      <protection hidden="1"/>
    </xf>
    <xf numFmtId="0" fontId="60" fillId="0" borderId="0" xfId="1371" applyFont="1" applyAlignment="1" applyProtection="1">
      <alignment horizontal="center" vertical="center" wrapText="1"/>
      <protection locked="0" hidden="1"/>
    </xf>
    <xf numFmtId="0" fontId="54" fillId="0" borderId="0" xfId="0" applyFont="1" applyAlignment="1" applyProtection="1">
      <alignment horizontal="center" vertical="center"/>
      <protection hidden="1"/>
    </xf>
    <xf numFmtId="0" fontId="3" fillId="0" borderId="0" xfId="1371" applyFont="1" applyAlignment="1" applyProtection="1">
      <alignment horizontal="center" vertical="center" wrapText="1"/>
      <protection locked="0" hidden="1"/>
    </xf>
    <xf numFmtId="14" fontId="9" fillId="0" borderId="71" xfId="1371" applyNumberFormat="1" applyFont="1" applyBorder="1" applyAlignment="1" applyProtection="1">
      <alignment vertical="center" wrapText="1"/>
      <protection locked="0" hidden="1"/>
    </xf>
    <xf numFmtId="0" fontId="4" fillId="0" borderId="0" xfId="1371" applyAlignment="1" applyProtection="1">
      <alignment vertical="center" wrapText="1"/>
      <protection locked="0" hidden="1"/>
    </xf>
    <xf numFmtId="0" fontId="61" fillId="0" borderId="0" xfId="0" applyFont="1" applyAlignment="1" applyProtection="1">
      <alignment horizontal="center"/>
      <protection hidden="1"/>
    </xf>
    <xf numFmtId="0" fontId="4" fillId="0" borderId="0" xfId="1371" applyAlignment="1" applyProtection="1">
      <alignment vertical="center"/>
      <protection hidden="1"/>
    </xf>
    <xf numFmtId="0" fontId="3" fillId="24" borderId="0" xfId="1371" applyFont="1" applyFill="1" applyAlignment="1" applyProtection="1">
      <alignment horizontal="center" vertical="center"/>
      <protection hidden="1"/>
    </xf>
    <xf numFmtId="0" fontId="4" fillId="24" borderId="0" xfId="1371" applyFill="1" applyAlignment="1" applyProtection="1">
      <alignment vertical="center"/>
      <protection hidden="1"/>
    </xf>
    <xf numFmtId="0" fontId="4" fillId="24" borderId="0" xfId="1371" applyFill="1" applyAlignment="1" applyProtection="1">
      <alignment vertical="top" wrapText="1"/>
      <protection hidden="1"/>
    </xf>
    <xf numFmtId="9" fontId="3" fillId="24" borderId="0" xfId="1496" applyFont="1" applyFill="1" applyAlignment="1" applyProtection="1">
      <alignment vertical="center"/>
      <protection hidden="1"/>
    </xf>
    <xf numFmtId="9" fontId="4" fillId="24" borderId="0" xfId="1496" applyFont="1" applyFill="1" applyAlignment="1" applyProtection="1">
      <alignment vertical="center"/>
      <protection hidden="1"/>
    </xf>
    <xf numFmtId="0" fontId="55" fillId="0" borderId="0" xfId="0" applyFont="1" applyAlignment="1" applyProtection="1">
      <alignment horizontal="center"/>
      <protection hidden="1"/>
    </xf>
    <xf numFmtId="0" fontId="55" fillId="0" borderId="0" xfId="0" applyFont="1" applyProtection="1">
      <protection hidden="1"/>
    </xf>
    <xf numFmtId="177" fontId="54" fillId="0" borderId="71" xfId="0" applyNumberFormat="1" applyFont="1" applyBorder="1" applyProtection="1">
      <protection hidden="1"/>
    </xf>
    <xf numFmtId="0" fontId="8" fillId="61" borderId="65" xfId="1371" applyFont="1" applyFill="1" applyBorder="1" applyAlignment="1" applyProtection="1">
      <alignment horizontal="justify" vertical="center" wrapText="1"/>
      <protection hidden="1"/>
    </xf>
    <xf numFmtId="9" fontId="3" fillId="24" borderId="0" xfId="1496" applyFont="1" applyFill="1" applyAlignment="1" applyProtection="1">
      <alignment horizontal="center" vertical="center"/>
      <protection hidden="1"/>
    </xf>
    <xf numFmtId="0" fontId="76" fillId="0" borderId="0" xfId="0" applyFont="1" applyProtection="1">
      <protection hidden="1"/>
    </xf>
    <xf numFmtId="0" fontId="76" fillId="0" borderId="0" xfId="1327" applyFont="1" applyAlignment="1" applyProtection="1">
      <alignment vertical="center" wrapText="1"/>
      <protection hidden="1"/>
    </xf>
    <xf numFmtId="0" fontId="76" fillId="0" borderId="0" xfId="1327" applyFont="1" applyAlignment="1" applyProtection="1">
      <alignment vertical="center"/>
      <protection hidden="1"/>
    </xf>
    <xf numFmtId="178" fontId="70" fillId="50" borderId="71" xfId="1250" applyNumberFormat="1" applyFont="1" applyFill="1" applyBorder="1" applyAlignment="1" applyProtection="1">
      <alignment horizontal="center" vertical="center"/>
      <protection hidden="1"/>
    </xf>
    <xf numFmtId="178" fontId="70" fillId="0" borderId="71" xfId="0" applyNumberFormat="1" applyFont="1" applyBorder="1" applyProtection="1">
      <protection hidden="1"/>
    </xf>
    <xf numFmtId="0" fontId="8" fillId="61" borderId="71" xfId="1371" applyFont="1" applyFill="1" applyBorder="1" applyAlignment="1" applyProtection="1">
      <alignment horizontal="center" vertical="center" wrapText="1"/>
      <protection locked="0" hidden="1"/>
    </xf>
    <xf numFmtId="0" fontId="5" fillId="0" borderId="71" xfId="1371" applyFont="1" applyBorder="1" applyAlignment="1" applyProtection="1">
      <alignment horizontal="center" vertical="center" wrapText="1"/>
      <protection hidden="1"/>
    </xf>
    <xf numFmtId="0" fontId="5" fillId="0" borderId="72" xfId="1371" applyFont="1" applyBorder="1" applyAlignment="1" applyProtection="1">
      <alignment horizontal="center" vertical="center" wrapText="1"/>
      <protection hidden="1"/>
    </xf>
    <xf numFmtId="0" fontId="8" fillId="61" borderId="71" xfId="1371" applyFont="1" applyFill="1" applyBorder="1" applyAlignment="1" applyProtection="1">
      <alignment horizontal="center" vertical="center" wrapText="1"/>
      <protection hidden="1"/>
    </xf>
    <xf numFmtId="0" fontId="5" fillId="0" borderId="71" xfId="1371" applyFont="1" applyBorder="1" applyAlignment="1" applyProtection="1">
      <alignment horizontal="center" vertical="center"/>
      <protection hidden="1"/>
    </xf>
    <xf numFmtId="0" fontId="5" fillId="0" borderId="72" xfId="1371" applyFont="1" applyBorder="1" applyAlignment="1" applyProtection="1">
      <alignment horizontal="center" vertical="center"/>
      <protection hidden="1"/>
    </xf>
    <xf numFmtId="0" fontId="8" fillId="61" borderId="73" xfId="1371" applyFont="1" applyFill="1" applyBorder="1" applyAlignment="1" applyProtection="1">
      <alignment horizontal="left" vertical="center" wrapText="1"/>
      <protection hidden="1"/>
    </xf>
    <xf numFmtId="176" fontId="5" fillId="0" borderId="75" xfId="1496" applyNumberFormat="1" applyFont="1" applyFill="1" applyBorder="1" applyAlignment="1" applyProtection="1">
      <alignment horizontal="center" vertical="center" wrapText="1"/>
      <protection hidden="1"/>
    </xf>
    <xf numFmtId="176" fontId="5" fillId="0" borderId="78" xfId="1496" applyNumberFormat="1" applyFont="1" applyFill="1" applyBorder="1" applyAlignment="1" applyProtection="1">
      <alignment vertical="center" wrapText="1"/>
      <protection hidden="1"/>
    </xf>
    <xf numFmtId="0" fontId="8" fillId="61" borderId="74" xfId="1371" applyFont="1" applyFill="1" applyBorder="1" applyAlignment="1" applyProtection="1">
      <alignment vertical="top" wrapText="1"/>
      <protection hidden="1"/>
    </xf>
    <xf numFmtId="178" fontId="5" fillId="24" borderId="75" xfId="1250" applyNumberFormat="1" applyFont="1" applyFill="1" applyBorder="1" applyAlignment="1" applyProtection="1">
      <alignment horizontal="center" vertical="center"/>
      <protection hidden="1"/>
    </xf>
    <xf numFmtId="0" fontId="8" fillId="61" borderId="73" xfId="1371" applyFont="1" applyFill="1" applyBorder="1" applyAlignment="1" applyProtection="1">
      <alignment horizontal="justify" vertical="center" wrapText="1"/>
      <protection locked="0" hidden="1"/>
    </xf>
    <xf numFmtId="0" fontId="8" fillId="61" borderId="73" xfId="1371" applyFont="1" applyFill="1" applyBorder="1" applyAlignment="1" applyProtection="1">
      <alignment horizontal="justify" vertical="center" wrapText="1"/>
      <protection hidden="1"/>
    </xf>
    <xf numFmtId="0" fontId="8" fillId="61" borderId="79" xfId="1371" applyFont="1" applyFill="1" applyBorder="1" applyAlignment="1" applyProtection="1">
      <alignment horizontal="left" vertical="center" wrapText="1"/>
      <protection hidden="1"/>
    </xf>
    <xf numFmtId="14" fontId="9" fillId="0" borderId="71" xfId="1371" applyNumberFormat="1" applyFont="1" applyBorder="1" applyAlignment="1" applyProtection="1">
      <alignment horizontal="center" vertical="center" wrapText="1"/>
      <protection locked="0" hidden="1"/>
    </xf>
    <xf numFmtId="0" fontId="8" fillId="61" borderId="73" xfId="1371" applyFont="1" applyFill="1" applyBorder="1" applyAlignment="1" applyProtection="1">
      <alignment horizontal="justify" vertical="center"/>
      <protection hidden="1"/>
    </xf>
    <xf numFmtId="0" fontId="8" fillId="61" borderId="73" xfId="1371" applyFont="1" applyFill="1" applyBorder="1" applyAlignment="1" applyProtection="1">
      <alignment vertical="center" wrapText="1"/>
      <protection hidden="1"/>
    </xf>
    <xf numFmtId="0" fontId="55" fillId="0" borderId="0" xfId="0" applyFont="1" applyAlignment="1" applyProtection="1">
      <alignment horizontal="center" vertical="center" wrapText="1"/>
      <protection locked="0"/>
    </xf>
    <xf numFmtId="0" fontId="56"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3" fillId="0" borderId="0" xfId="0" applyFont="1"/>
    <xf numFmtId="0" fontId="12" fillId="0" borderId="0" xfId="1371" applyFont="1" applyAlignment="1">
      <alignment horizontal="center" vertical="top" wrapText="1"/>
    </xf>
    <xf numFmtId="0" fontId="12" fillId="0" borderId="0" xfId="1371" applyFont="1" applyAlignment="1">
      <alignment horizontal="center" vertical="center"/>
    </xf>
    <xf numFmtId="0" fontId="56"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0" fontId="58" fillId="0" borderId="0" xfId="1327" applyFont="1" applyAlignment="1">
      <alignment vertical="center"/>
    </xf>
    <xf numFmtId="167" fontId="59" fillId="0" borderId="0" xfId="1495" applyNumberFormat="1" applyFont="1" applyFill="1" applyBorder="1" applyAlignment="1">
      <alignment horizontal="center" vertical="center" wrapText="1"/>
    </xf>
    <xf numFmtId="0" fontId="60" fillId="0" borderId="0" xfId="1371" applyFont="1" applyAlignment="1" applyProtection="1">
      <alignment horizontal="center" vertical="center" wrapText="1"/>
      <protection locked="0"/>
    </xf>
    <xf numFmtId="0" fontId="54"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4" fillId="0" borderId="0" xfId="1371" applyAlignment="1" applyProtection="1">
      <alignment vertical="center" wrapText="1"/>
      <protection locked="0"/>
    </xf>
    <xf numFmtId="0" fontId="61" fillId="0" borderId="0" xfId="0" applyFont="1" applyAlignment="1">
      <alignment horizontal="center"/>
    </xf>
    <xf numFmtId="0" fontId="4" fillId="0" borderId="0" xfId="1371" applyAlignment="1">
      <alignment vertic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176" fontId="5" fillId="0" borderId="78" xfId="1496" applyNumberFormat="1" applyFont="1" applyFill="1" applyBorder="1" applyAlignment="1" applyProtection="1">
      <alignment horizontal="center" vertical="center" wrapText="1"/>
      <protection hidden="1"/>
    </xf>
    <xf numFmtId="14" fontId="5" fillId="0" borderId="71" xfId="1371" applyNumberFormat="1" applyFont="1" applyBorder="1" applyAlignment="1" applyProtection="1">
      <alignment horizontal="center" vertical="center" wrapText="1"/>
      <protection locked="0" hidden="1"/>
    </xf>
    <xf numFmtId="177" fontId="81" fillId="24" borderId="71" xfId="1250" applyNumberFormat="1" applyFont="1" applyFill="1" applyBorder="1" applyAlignment="1" applyProtection="1">
      <alignment horizontal="center" vertical="center"/>
      <protection hidden="1"/>
    </xf>
    <xf numFmtId="9" fontId="54" fillId="0" borderId="71" xfId="1495" applyFont="1" applyBorder="1" applyProtection="1">
      <protection hidden="1"/>
    </xf>
    <xf numFmtId="10" fontId="9" fillId="50" borderId="74" xfId="1495" applyNumberFormat="1" applyFont="1" applyFill="1" applyBorder="1" applyAlignment="1" applyProtection="1">
      <alignment vertical="center" wrapText="1"/>
      <protection locked="0" hidden="1"/>
    </xf>
    <xf numFmtId="177" fontId="5" fillId="0" borderId="75" xfId="1496" applyNumberFormat="1" applyFont="1" applyFill="1" applyBorder="1" applyAlignment="1" applyProtection="1">
      <alignment horizontal="center" vertical="center" wrapText="1"/>
      <protection hidden="1"/>
    </xf>
    <xf numFmtId="177" fontId="5" fillId="0" borderId="72" xfId="1496" applyNumberFormat="1" applyFont="1" applyFill="1" applyBorder="1" applyAlignment="1" applyProtection="1">
      <alignment horizontal="center" vertical="center" wrapText="1"/>
      <protection hidden="1"/>
    </xf>
    <xf numFmtId="0" fontId="9" fillId="0" borderId="71" xfId="1371" applyFont="1" applyBorder="1" applyAlignment="1" applyProtection="1">
      <alignment horizontal="center" vertical="center"/>
      <protection hidden="1"/>
    </xf>
    <xf numFmtId="0" fontId="9" fillId="0" borderId="72" xfId="1371" applyFont="1" applyBorder="1" applyAlignment="1" applyProtection="1">
      <alignment horizontal="center" vertical="center"/>
      <protection hidden="1"/>
    </xf>
    <xf numFmtId="1" fontId="9" fillId="24" borderId="78" xfId="1496" applyNumberFormat="1" applyFont="1" applyFill="1" applyBorder="1" applyAlignment="1" applyProtection="1">
      <alignment vertical="center" wrapText="1"/>
      <protection hidden="1"/>
    </xf>
    <xf numFmtId="176" fontId="5" fillId="24" borderId="75" xfId="1496" applyNumberFormat="1" applyFont="1" applyFill="1" applyBorder="1" applyAlignment="1" applyProtection="1">
      <alignment horizontal="center" vertical="center" wrapText="1"/>
      <protection hidden="1"/>
    </xf>
    <xf numFmtId="176" fontId="5" fillId="24" borderId="78" xfId="1496" applyNumberFormat="1" applyFont="1" applyFill="1" applyBorder="1" applyAlignment="1" applyProtection="1">
      <alignment horizontal="center" vertical="center" wrapText="1"/>
      <protection hidden="1"/>
    </xf>
    <xf numFmtId="178" fontId="70" fillId="24" borderId="71" xfId="1250" applyNumberFormat="1" applyFont="1" applyFill="1" applyBorder="1" applyAlignment="1" applyProtection="1">
      <alignment horizontal="center" vertical="center"/>
      <protection hidden="1"/>
    </xf>
    <xf numFmtId="179" fontId="70" fillId="24" borderId="75" xfId="1250" applyNumberFormat="1" applyFont="1" applyFill="1" applyBorder="1" applyAlignment="1" applyProtection="1">
      <alignment horizontal="center" vertical="center"/>
      <protection hidden="1"/>
    </xf>
    <xf numFmtId="179" fontId="70" fillId="24" borderId="71" xfId="1250" applyNumberFormat="1" applyFont="1" applyFill="1" applyBorder="1" applyAlignment="1" applyProtection="1">
      <alignment horizontal="center" vertical="center"/>
      <protection hidden="1"/>
    </xf>
    <xf numFmtId="0" fontId="54" fillId="0" borderId="52" xfId="0" applyFont="1" applyBorder="1" applyProtection="1">
      <protection hidden="1"/>
    </xf>
    <xf numFmtId="0" fontId="54" fillId="0" borderId="14" xfId="0" applyFont="1" applyBorder="1" applyProtection="1">
      <protection hidden="1"/>
    </xf>
    <xf numFmtId="0" fontId="15" fillId="61" borderId="71" xfId="1371" applyFont="1" applyFill="1" applyBorder="1" applyAlignment="1" applyProtection="1">
      <alignment vertical="center" wrapText="1"/>
      <protection hidden="1"/>
    </xf>
    <xf numFmtId="2" fontId="5" fillId="0" borderId="75" xfId="1496" applyNumberFormat="1" applyFont="1" applyFill="1" applyBorder="1" applyAlignment="1" applyProtection="1">
      <alignment horizontal="center" vertical="center" wrapText="1"/>
      <protection hidden="1"/>
    </xf>
    <xf numFmtId="2" fontId="5" fillId="0" borderId="78" xfId="1496" applyNumberFormat="1" applyFont="1" applyFill="1" applyBorder="1" applyAlignment="1" applyProtection="1">
      <alignment horizontal="center" vertical="center" wrapText="1"/>
      <protection hidden="1"/>
    </xf>
    <xf numFmtId="14" fontId="12" fillId="0" borderId="71" xfId="1371" applyNumberFormat="1" applyFont="1" applyBorder="1" applyAlignment="1" applyProtection="1">
      <alignment horizontal="center" vertical="center" wrapText="1"/>
      <protection locked="0" hidden="1"/>
    </xf>
    <xf numFmtId="0" fontId="54" fillId="0" borderId="39" xfId="0" applyFont="1" applyBorder="1" applyProtection="1">
      <protection hidden="1"/>
    </xf>
    <xf numFmtId="9" fontId="70" fillId="0" borderId="71" xfId="1495" applyFont="1" applyBorder="1" applyProtection="1">
      <protection hidden="1"/>
    </xf>
    <xf numFmtId="10" fontId="4" fillId="50" borderId="74" xfId="1495" applyNumberFormat="1" applyFont="1" applyFill="1" applyBorder="1" applyAlignment="1" applyProtection="1">
      <alignment vertical="center" wrapText="1"/>
      <protection locked="0" hidden="1"/>
    </xf>
    <xf numFmtId="0" fontId="8" fillId="61" borderId="128" xfId="1371" applyFont="1" applyFill="1" applyBorder="1" applyAlignment="1" applyProtection="1">
      <alignment horizontal="justify" vertical="center" wrapText="1"/>
      <protection locked="0" hidden="1"/>
    </xf>
    <xf numFmtId="10" fontId="59" fillId="0" borderId="0" xfId="1495" applyNumberFormat="1" applyFont="1" applyFill="1" applyBorder="1" applyAlignment="1">
      <alignment horizontal="center" vertical="center" wrapText="1"/>
    </xf>
    <xf numFmtId="10" fontId="12" fillId="50" borderId="74" xfId="1495" applyNumberFormat="1" applyFont="1" applyFill="1" applyBorder="1" applyAlignment="1" applyProtection="1">
      <alignment vertical="center" wrapText="1"/>
      <protection locked="0" hidden="1"/>
    </xf>
    <xf numFmtId="10" fontId="59" fillId="0" borderId="157" xfId="1495" applyNumberFormat="1" applyFont="1" applyFill="1" applyBorder="1" applyAlignment="1">
      <alignment horizontal="center" vertical="center" wrapText="1"/>
    </xf>
    <xf numFmtId="178" fontId="12" fillId="24" borderId="157" xfId="1250" applyNumberFormat="1" applyFont="1" applyFill="1" applyBorder="1" applyAlignment="1" applyProtection="1">
      <alignment horizontal="center" vertical="center"/>
      <protection hidden="1"/>
    </xf>
    <xf numFmtId="9" fontId="59" fillId="0" borderId="157" xfId="1495" applyFont="1" applyBorder="1" applyProtection="1">
      <protection hidden="1"/>
    </xf>
    <xf numFmtId="43" fontId="9" fillId="0" borderId="159" xfId="14326" applyFont="1" applyFill="1" applyBorder="1" applyAlignment="1">
      <alignment horizontal="center" vertical="center"/>
    </xf>
    <xf numFmtId="9" fontId="54" fillId="0" borderId="157" xfId="0" applyNumberFormat="1" applyFont="1" applyBorder="1"/>
    <xf numFmtId="167" fontId="9" fillId="24" borderId="75" xfId="1250" applyFont="1" applyFill="1" applyBorder="1" applyAlignment="1" applyProtection="1">
      <alignment vertical="center" wrapText="1"/>
      <protection hidden="1"/>
    </xf>
    <xf numFmtId="10" fontId="63" fillId="0" borderId="157" xfId="1495" applyNumberFormat="1" applyFont="1" applyFill="1" applyBorder="1" applyAlignment="1">
      <alignment horizontal="center" vertical="center"/>
    </xf>
    <xf numFmtId="10" fontId="63" fillId="24" borderId="157" xfId="1495" applyNumberFormat="1" applyFont="1" applyFill="1" applyBorder="1" applyAlignment="1">
      <alignment horizontal="center" vertical="center"/>
    </xf>
    <xf numFmtId="10" fontId="9" fillId="0" borderId="159" xfId="1495" applyNumberFormat="1" applyFont="1" applyFill="1" applyBorder="1" applyAlignment="1">
      <alignment horizontal="center" vertical="center"/>
    </xf>
    <xf numFmtId="167" fontId="9" fillId="0" borderId="204" xfId="1250" applyFont="1" applyFill="1" applyBorder="1" applyAlignment="1">
      <alignment horizontal="center" vertical="center"/>
    </xf>
    <xf numFmtId="10" fontId="9" fillId="0" borderId="204" xfId="14326" applyNumberFormat="1" applyFont="1" applyFill="1" applyBorder="1" applyAlignment="1">
      <alignment horizontal="center" vertical="center"/>
    </xf>
    <xf numFmtId="180" fontId="59" fillId="0" borderId="0" xfId="1495" applyNumberFormat="1" applyFont="1" applyFill="1" applyBorder="1" applyAlignment="1">
      <alignment horizontal="center" vertical="center" wrapText="1"/>
    </xf>
    <xf numFmtId="0" fontId="8" fillId="61" borderId="36" xfId="1371" applyFont="1" applyFill="1" applyBorder="1" applyAlignment="1" applyProtection="1">
      <alignment horizontal="center" vertical="center" wrapText="1"/>
      <protection hidden="1"/>
    </xf>
    <xf numFmtId="167" fontId="63" fillId="0" borderId="205" xfId="1250" applyFont="1" applyFill="1" applyBorder="1" applyAlignment="1">
      <alignment horizontal="center" vertical="center"/>
    </xf>
    <xf numFmtId="9" fontId="54" fillId="0" borderId="205" xfId="0" applyNumberFormat="1" applyFont="1" applyBorder="1"/>
    <xf numFmtId="167" fontId="63" fillId="24" borderId="205" xfId="1250" applyFont="1" applyFill="1" applyBorder="1" applyAlignment="1">
      <alignment horizontal="center" vertical="center"/>
    </xf>
    <xf numFmtId="10" fontId="9" fillId="24" borderId="157" xfId="1495" applyNumberFormat="1" applyFont="1" applyFill="1" applyBorder="1" applyAlignment="1">
      <alignment horizontal="center" vertical="center"/>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9" fontId="5" fillId="50" borderId="22" xfId="0" applyNumberFormat="1" applyFont="1" applyFill="1" applyBorder="1" applyAlignment="1" applyProtection="1">
      <alignment horizontal="center" vertical="center" wrapText="1"/>
      <protection hidden="1"/>
    </xf>
    <xf numFmtId="169" fontId="5" fillId="50" borderId="23" xfId="0" applyNumberFormat="1" applyFont="1" applyFill="1" applyBorder="1" applyAlignment="1" applyProtection="1">
      <alignment horizontal="center" vertical="center" wrapText="1"/>
      <protection hidden="1"/>
    </xf>
    <xf numFmtId="169" fontId="5" fillId="50" borderId="26" xfId="0" applyNumberFormat="1" applyFont="1" applyFill="1" applyBorder="1" applyAlignment="1" applyProtection="1">
      <alignment horizontal="center" vertical="center" wrapText="1"/>
      <protection hidden="1"/>
    </xf>
    <xf numFmtId="169" fontId="5" fillId="50" borderId="27" xfId="0" applyNumberFormat="1"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69" fontId="5" fillId="50" borderId="17" xfId="0" applyNumberFormat="1" applyFont="1" applyFill="1" applyBorder="1" applyAlignment="1" applyProtection="1">
      <alignment vertical="center" wrapText="1"/>
      <protection hidden="1"/>
    </xf>
    <xf numFmtId="169" fontId="5" fillId="50" borderId="19" xfId="0" applyNumberFormat="1" applyFont="1" applyFill="1" applyBorder="1" applyAlignment="1" applyProtection="1">
      <alignment vertical="center" wrapText="1"/>
      <protection hidden="1"/>
    </xf>
    <xf numFmtId="0" fontId="15" fillId="0" borderId="10" xfId="0" applyFont="1" applyFill="1" applyBorder="1" applyAlignment="1" applyProtection="1">
      <alignment horizontal="center" vertical="center" wrapText="1"/>
      <protection hidden="1"/>
    </xf>
    <xf numFmtId="169" fontId="15" fillId="50" borderId="17" xfId="0" applyNumberFormat="1" applyFont="1" applyFill="1" applyBorder="1" applyAlignment="1" applyProtection="1">
      <alignment vertical="center" wrapText="1"/>
      <protection hidden="1"/>
    </xf>
    <xf numFmtId="169" fontId="15" fillId="50" borderId="19" xfId="0" applyNumberFormat="1" applyFont="1" applyFill="1" applyBorder="1" applyAlignment="1" applyProtection="1">
      <alignment vertical="center" wrapText="1"/>
      <protection hidden="1"/>
    </xf>
    <xf numFmtId="169" fontId="5" fillId="0" borderId="10" xfId="0" applyNumberFormat="1" applyFont="1" applyFill="1" applyBorder="1" applyAlignment="1" applyProtection="1">
      <alignment horizontal="center"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0" fillId="50" borderId="22" xfId="0" applyNumberFormat="1" applyFont="1" applyFill="1" applyBorder="1" applyAlignment="1" applyProtection="1">
      <alignment horizontal="center" vertical="center" wrapText="1"/>
      <protection hidden="1"/>
    </xf>
    <xf numFmtId="9" fontId="70" fillId="50" borderId="23" xfId="0" applyNumberFormat="1" applyFont="1" applyFill="1" applyBorder="1" applyAlignment="1" applyProtection="1">
      <alignment horizontal="center" vertical="center" wrapText="1"/>
      <protection hidden="1"/>
    </xf>
    <xf numFmtId="9" fontId="70" fillId="50" borderId="26" xfId="0" applyNumberFormat="1" applyFont="1" applyFill="1" applyBorder="1" applyAlignment="1" applyProtection="1">
      <alignment horizontal="center" vertical="center" wrapText="1"/>
      <protection hidden="1"/>
    </xf>
    <xf numFmtId="9" fontId="70" fillId="50" borderId="27" xfId="0" applyNumberFormat="1" applyFont="1" applyFill="1" applyBorder="1" applyAlignment="1" applyProtection="1">
      <alignment horizontal="center" vertical="center" wrapText="1"/>
      <protection hidden="1"/>
    </xf>
    <xf numFmtId="169" fontId="5" fillId="51" borderId="17" xfId="0" applyNumberFormat="1" applyFont="1" applyFill="1" applyBorder="1" applyAlignment="1" applyProtection="1">
      <alignment vertical="center" wrapText="1"/>
      <protection hidden="1"/>
    </xf>
    <xf numFmtId="169"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69" fontId="15" fillId="55" borderId="17" xfId="0" applyNumberFormat="1" applyFont="1" applyFill="1" applyBorder="1" applyAlignment="1" applyProtection="1">
      <alignment horizontal="center" vertical="center" wrapText="1"/>
      <protection hidden="1"/>
    </xf>
    <xf numFmtId="169" fontId="15" fillId="55" borderId="19" xfId="0" applyNumberFormat="1" applyFont="1" applyFill="1" applyBorder="1" applyAlignment="1" applyProtection="1">
      <alignment horizontal="center" vertical="center" wrapText="1"/>
      <protection hidden="1"/>
    </xf>
    <xf numFmtId="169" fontId="70" fillId="50" borderId="22" xfId="0" applyNumberFormat="1" applyFont="1" applyFill="1" applyBorder="1" applyAlignment="1" applyProtection="1">
      <alignment horizontal="center" vertical="center" wrapText="1"/>
      <protection hidden="1"/>
    </xf>
    <xf numFmtId="169" fontId="70" fillId="50" borderId="23" xfId="0" applyNumberFormat="1" applyFont="1" applyFill="1" applyBorder="1" applyAlignment="1" applyProtection="1">
      <alignment horizontal="center" vertical="center" wrapText="1"/>
      <protection hidden="1"/>
    </xf>
    <xf numFmtId="169" fontId="70" fillId="50" borderId="26" xfId="0" applyNumberFormat="1" applyFont="1" applyFill="1" applyBorder="1" applyAlignment="1" applyProtection="1">
      <alignment horizontal="center" vertical="center" wrapText="1"/>
      <protection hidden="1"/>
    </xf>
    <xf numFmtId="169" fontId="70" fillId="50" borderId="27" xfId="0" applyNumberFormat="1" applyFont="1" applyFill="1" applyBorder="1" applyAlignment="1" applyProtection="1">
      <alignment horizontal="center" vertical="center" wrapText="1"/>
      <protection hidden="1"/>
    </xf>
    <xf numFmtId="169" fontId="71" fillId="55" borderId="17" xfId="0" applyNumberFormat="1" applyFont="1" applyFill="1" applyBorder="1" applyAlignment="1" applyProtection="1">
      <alignment horizontal="center" vertical="center" wrapText="1"/>
      <protection hidden="1"/>
    </xf>
    <xf numFmtId="169" fontId="71" fillId="55" borderId="19" xfId="0" applyNumberFormat="1" applyFont="1" applyFill="1" applyBorder="1" applyAlignment="1" applyProtection="1">
      <alignment horizontal="center" vertical="center" wrapText="1"/>
      <protection hidden="1"/>
    </xf>
    <xf numFmtId="170" fontId="15" fillId="0" borderId="17" xfId="1250" applyNumberFormat="1" applyFont="1" applyFill="1" applyBorder="1" applyAlignment="1" applyProtection="1">
      <alignment vertical="center" wrapText="1"/>
      <protection hidden="1"/>
    </xf>
    <xf numFmtId="170" fontId="15" fillId="0" borderId="19"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1" fontId="15" fillId="55" borderId="17" xfId="1251" applyNumberFormat="1" applyFont="1" applyFill="1" applyBorder="1" applyAlignment="1" applyProtection="1">
      <alignment horizontal="center" vertical="center" wrapText="1"/>
      <protection hidden="1"/>
    </xf>
    <xf numFmtId="171" fontId="15" fillId="55" borderId="19" xfId="1251" applyNumberFormat="1" applyFont="1" applyFill="1" applyBorder="1" applyAlignment="1" applyProtection="1">
      <alignment horizontal="center" vertical="center" wrapText="1"/>
      <protection hidden="1"/>
    </xf>
    <xf numFmtId="0" fontId="71" fillId="0" borderId="10" xfId="0" applyFont="1" applyFill="1" applyBorder="1" applyAlignment="1" applyProtection="1">
      <alignment horizontal="center" vertical="center" wrapText="1"/>
      <protection locked="0"/>
    </xf>
    <xf numFmtId="170" fontId="15" fillId="50" borderId="17" xfId="1250" applyNumberFormat="1" applyFont="1" applyFill="1" applyBorder="1" applyAlignment="1" applyProtection="1">
      <alignment vertical="center" wrapText="1"/>
      <protection hidden="1"/>
    </xf>
    <xf numFmtId="170" fontId="15" fillId="50" borderId="19" xfId="1250" applyNumberFormat="1" applyFont="1" applyFill="1" applyBorder="1" applyAlignment="1" applyProtection="1">
      <alignment vertical="center" wrapText="1"/>
      <protection hidden="1"/>
    </xf>
    <xf numFmtId="170" fontId="15" fillId="51" borderId="17" xfId="1250" applyNumberFormat="1" applyFont="1" applyFill="1" applyBorder="1" applyAlignment="1" applyProtection="1">
      <alignment vertical="center" wrapText="1"/>
      <protection hidden="1"/>
    </xf>
    <xf numFmtId="170" fontId="15" fillId="51" borderId="19" xfId="1250" applyNumberFormat="1" applyFont="1" applyFill="1" applyBorder="1" applyAlignment="1" applyProtection="1">
      <alignment vertical="center" wrapText="1"/>
      <protection hidden="1"/>
    </xf>
    <xf numFmtId="0" fontId="71"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68" fillId="0" borderId="24" xfId="0" applyFont="1" applyFill="1" applyBorder="1" applyAlignment="1" applyProtection="1">
      <alignment horizontal="center"/>
      <protection locked="0"/>
    </xf>
    <xf numFmtId="0" fontId="68" fillId="0" borderId="25" xfId="0" applyFont="1" applyFill="1" applyBorder="1" applyAlignment="1" applyProtection="1">
      <alignment horizontal="center"/>
      <protection locked="0"/>
    </xf>
    <xf numFmtId="0" fontId="68" fillId="0" borderId="28" xfId="0" applyFont="1" applyFill="1" applyBorder="1" applyAlignment="1" applyProtection="1">
      <alignment horizontal="center"/>
      <protection locked="0"/>
    </xf>
    <xf numFmtId="170"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68" fillId="0" borderId="10" xfId="0" applyFont="1" applyFill="1" applyBorder="1" applyAlignment="1" applyProtection="1">
      <alignment horizontal="center"/>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0" fontId="71" fillId="0" borderId="10" xfId="0" applyFont="1" applyFill="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1" fillId="50" borderId="20" xfId="0" applyFont="1" applyFill="1" applyBorder="1" applyAlignment="1">
      <alignment horizontal="center" vertical="center" wrapText="1"/>
    </xf>
    <xf numFmtId="0" fontId="51" fillId="50" borderId="32" xfId="0" applyFont="1" applyFill="1" applyBorder="1" applyAlignment="1">
      <alignment horizontal="center" vertical="center" wrapText="1"/>
    </xf>
    <xf numFmtId="0" fontId="51" fillId="50" borderId="46" xfId="0" applyFont="1" applyFill="1" applyBorder="1" applyAlignment="1">
      <alignment horizontal="center" vertical="center" wrapText="1"/>
    </xf>
    <xf numFmtId="0" fontId="50" fillId="63" borderId="16" xfId="1371" applyFont="1" applyFill="1" applyBorder="1" applyAlignment="1">
      <alignment horizontal="center" vertical="center"/>
    </xf>
    <xf numFmtId="0" fontId="50" fillId="63" borderId="10" xfId="1371" applyFont="1" applyFill="1" applyBorder="1" applyAlignment="1">
      <alignment horizontal="center" vertical="center"/>
    </xf>
    <xf numFmtId="0" fontId="50"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0" fillId="0" borderId="47" xfId="1371" applyFont="1" applyFill="1" applyBorder="1" applyAlignment="1">
      <alignment horizontal="center" vertical="center"/>
    </xf>
    <xf numFmtId="0" fontId="50" fillId="0" borderId="23" xfId="1371" applyFont="1" applyFill="1" applyBorder="1" applyAlignment="1">
      <alignment horizontal="center" vertical="center"/>
    </xf>
    <xf numFmtId="0" fontId="50" fillId="0" borderId="45" xfId="1371" applyFont="1" applyFill="1" applyBorder="1" applyAlignment="1">
      <alignment horizontal="center" vertical="center"/>
    </xf>
    <xf numFmtId="0" fontId="50" fillId="0" borderId="14" xfId="1371" applyFont="1" applyFill="1" applyBorder="1" applyAlignment="1">
      <alignment horizontal="center" vertical="center"/>
    </xf>
    <xf numFmtId="0" fontId="50" fillId="0" borderId="0" xfId="1371" applyFont="1" applyFill="1" applyBorder="1" applyAlignment="1">
      <alignment horizontal="center" vertical="center"/>
    </xf>
    <xf numFmtId="0" fontId="50" fillId="0" borderId="15" xfId="1371" applyFont="1" applyFill="1" applyBorder="1" applyAlignment="1">
      <alignment horizontal="center" vertical="center"/>
    </xf>
    <xf numFmtId="0" fontId="50" fillId="0" borderId="48" xfId="1371" applyFont="1" applyFill="1" applyBorder="1" applyAlignment="1">
      <alignment horizontal="center" vertical="center"/>
    </xf>
    <xf numFmtId="0" fontId="50" fillId="0" borderId="27" xfId="1371" applyFont="1" applyFill="1" applyBorder="1" applyAlignment="1">
      <alignment horizontal="center" vertical="center"/>
    </xf>
    <xf numFmtId="0" fontId="50" fillId="0" borderId="49"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69" fontId="9" fillId="0" borderId="20" xfId="1496" applyNumberFormat="1" applyFont="1" applyFill="1" applyBorder="1" applyAlignment="1">
      <alignment horizontal="center" vertical="center" wrapText="1"/>
    </xf>
    <xf numFmtId="169" fontId="9" fillId="0" borderId="32" xfId="1496" applyNumberFormat="1" applyFont="1" applyFill="1" applyBorder="1" applyAlignment="1">
      <alignment horizontal="center" vertical="center" wrapText="1"/>
    </xf>
    <xf numFmtId="169"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50" borderId="46" xfId="1371" applyFont="1" applyFill="1" applyBorder="1" applyAlignment="1">
      <alignment horizontal="center" vertical="center"/>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7" fillId="0" borderId="47" xfId="1371" applyFont="1" applyFill="1" applyBorder="1" applyAlignment="1">
      <alignment horizontal="center" vertical="center"/>
    </xf>
    <xf numFmtId="0" fontId="57" fillId="0" borderId="23" xfId="1371" applyFont="1" applyFill="1" applyBorder="1" applyAlignment="1">
      <alignment horizontal="center" vertical="center"/>
    </xf>
    <xf numFmtId="0" fontId="57" fillId="0" borderId="45" xfId="1371" applyFont="1" applyFill="1" applyBorder="1" applyAlignment="1">
      <alignment horizontal="center" vertical="center"/>
    </xf>
    <xf numFmtId="0" fontId="57" fillId="63" borderId="16" xfId="1371" applyFont="1" applyFill="1" applyBorder="1" applyAlignment="1">
      <alignment horizontal="center" vertical="center"/>
    </xf>
    <xf numFmtId="0" fontId="57" fillId="63" borderId="10" xfId="1371" applyFont="1" applyFill="1" applyBorder="1" applyAlignment="1">
      <alignment horizontal="center" vertical="center"/>
    </xf>
    <xf numFmtId="0" fontId="57"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0" fontId="57" fillId="0" borderId="29" xfId="0" applyFont="1" applyFill="1" applyBorder="1" applyAlignment="1" applyProtection="1">
      <alignment horizontal="center" vertical="center" wrapText="1"/>
      <protection locked="0"/>
    </xf>
    <xf numFmtId="0" fontId="57" fillId="0" borderId="10" xfId="0" applyFont="1" applyBorder="1" applyAlignment="1" applyProtection="1">
      <alignment horizontal="center" vertical="center" wrapText="1"/>
      <protection locked="0"/>
    </xf>
    <xf numFmtId="0" fontId="54" fillId="0" borderId="42" xfId="0" applyFont="1" applyBorder="1" applyAlignment="1" applyProtection="1">
      <alignment horizontal="center"/>
      <protection locked="0"/>
    </xf>
    <xf numFmtId="0" fontId="54" fillId="0" borderId="16" xfId="0" applyFont="1" applyBorder="1" applyAlignment="1" applyProtection="1">
      <alignment horizontal="center"/>
      <protection locked="0"/>
    </xf>
    <xf numFmtId="0" fontId="55" fillId="0" borderId="30" xfId="0" applyFont="1" applyFill="1" applyBorder="1" applyAlignment="1" applyProtection="1">
      <alignment horizontal="center" vertical="center" wrapText="1"/>
      <protection locked="0"/>
    </xf>
    <xf numFmtId="0" fontId="55" fillId="0" borderId="18" xfId="0" applyFont="1" applyFill="1" applyBorder="1" applyAlignment="1" applyProtection="1">
      <alignment horizontal="center" vertical="center" wrapText="1"/>
      <protection locked="0"/>
    </xf>
    <xf numFmtId="0" fontId="57" fillId="50" borderId="10" xfId="0" applyFont="1" applyFill="1" applyBorder="1" applyAlignment="1" applyProtection="1">
      <alignment horizontal="center" vertical="center" wrapText="1"/>
      <protection locked="0"/>
    </xf>
    <xf numFmtId="0" fontId="49" fillId="52" borderId="10" xfId="0" applyFont="1" applyFill="1" applyBorder="1" applyAlignment="1">
      <alignment horizontal="center" vertical="center" wrapText="1"/>
    </xf>
    <xf numFmtId="0" fontId="37" fillId="64" borderId="26" xfId="0" applyFont="1" applyFill="1" applyBorder="1" applyAlignment="1">
      <alignment horizontal="center"/>
    </xf>
    <xf numFmtId="0" fontId="37" fillId="64" borderId="27" xfId="0" applyFont="1" applyFill="1" applyBorder="1" applyAlignment="1">
      <alignment horizontal="center"/>
    </xf>
    <xf numFmtId="0" fontId="49" fillId="53" borderId="17" xfId="0" applyFont="1" applyFill="1" applyBorder="1" applyAlignment="1">
      <alignment horizontal="center" vertical="center" wrapText="1"/>
    </xf>
    <xf numFmtId="0" fontId="49" fillId="53" borderId="19" xfId="0" applyFont="1" applyFill="1" applyBorder="1" applyAlignment="1">
      <alignment horizontal="center" vertical="center" wrapText="1"/>
    </xf>
    <xf numFmtId="0" fontId="49" fillId="52" borderId="17" xfId="0" applyFont="1" applyFill="1" applyBorder="1" applyAlignment="1">
      <alignment horizontal="center" vertical="center" wrapText="1"/>
    </xf>
    <xf numFmtId="0" fontId="49" fillId="52" borderId="19" xfId="0" applyFont="1" applyFill="1" applyBorder="1" applyAlignment="1">
      <alignment horizontal="center" vertical="center" wrapText="1"/>
    </xf>
    <xf numFmtId="0" fontId="49" fillId="52" borderId="22" xfId="0" applyFont="1" applyFill="1" applyBorder="1" applyAlignment="1">
      <alignment horizontal="center" vertical="center" wrapText="1"/>
    </xf>
    <xf numFmtId="0" fontId="49" fillId="52" borderId="26" xfId="0" applyFont="1" applyFill="1" applyBorder="1" applyAlignment="1">
      <alignment horizontal="center" vertical="center" wrapText="1"/>
    </xf>
    <xf numFmtId="0" fontId="72" fillId="59" borderId="20" xfId="0" applyFont="1" applyFill="1" applyBorder="1" applyAlignment="1">
      <alignment horizontal="center" vertical="center"/>
    </xf>
    <xf numFmtId="0" fontId="72" fillId="59" borderId="32" xfId="0" applyFont="1" applyFill="1" applyBorder="1" applyAlignment="1">
      <alignment horizontal="center" vertical="center"/>
    </xf>
    <xf numFmtId="0" fontId="72" fillId="59" borderId="34" xfId="0" applyFont="1" applyFill="1" applyBorder="1" applyAlignment="1">
      <alignment horizontal="center" vertical="center"/>
    </xf>
    <xf numFmtId="0" fontId="49" fillId="53" borderId="20" xfId="0" applyFont="1" applyFill="1" applyBorder="1" applyAlignment="1">
      <alignment horizontal="center" vertical="center" wrapText="1"/>
    </xf>
    <xf numFmtId="0" fontId="49" fillId="53" borderId="34" xfId="0" applyFont="1" applyFill="1" applyBorder="1" applyAlignment="1">
      <alignment horizontal="center" vertical="center" wrapText="1"/>
    </xf>
    <xf numFmtId="9" fontId="64" fillId="53" borderId="20" xfId="1495" applyFont="1" applyFill="1" applyBorder="1" applyAlignment="1">
      <alignment horizontal="center" vertical="center" wrapText="1"/>
    </xf>
    <xf numFmtId="9" fontId="64" fillId="53" borderId="34" xfId="1495" applyFont="1" applyFill="1" applyBorder="1" applyAlignment="1">
      <alignment horizontal="center" vertical="center" wrapText="1"/>
    </xf>
    <xf numFmtId="0" fontId="54" fillId="0" borderId="50" xfId="0" applyFont="1" applyBorder="1" applyAlignment="1" applyProtection="1">
      <alignment horizontal="center"/>
      <protection locked="0"/>
    </xf>
    <xf numFmtId="0" fontId="54" fillId="0" borderId="13" xfId="0" applyFont="1" applyBorder="1" applyAlignment="1" applyProtection="1">
      <alignment horizontal="center"/>
      <protection locked="0"/>
    </xf>
    <xf numFmtId="0" fontId="54" fillId="0" borderId="51" xfId="0" applyFont="1" applyBorder="1" applyAlignment="1" applyProtection="1">
      <alignment horizontal="center"/>
      <protection locked="0"/>
    </xf>
    <xf numFmtId="0" fontId="55" fillId="0" borderId="11" xfId="0" applyFont="1" applyFill="1" applyBorder="1" applyAlignment="1" applyProtection="1">
      <alignment horizontal="center" vertical="center" wrapText="1"/>
      <protection locked="0"/>
    </xf>
    <xf numFmtId="0" fontId="55" fillId="0" borderId="37" xfId="0" applyFont="1" applyFill="1" applyBorder="1" applyAlignment="1" applyProtection="1">
      <alignment horizontal="center" vertical="center" wrapText="1"/>
      <protection locked="0"/>
    </xf>
    <xf numFmtId="0" fontId="55" fillId="0" borderId="38" xfId="0" applyFont="1" applyFill="1" applyBorder="1" applyAlignment="1" applyProtection="1">
      <alignment horizontal="center" vertical="center" wrapText="1"/>
      <protection locked="0"/>
    </xf>
    <xf numFmtId="0" fontId="55" fillId="0" borderId="52" xfId="0" applyFont="1" applyFill="1" applyBorder="1" applyAlignment="1" applyProtection="1">
      <alignment horizontal="center" vertical="center" wrapText="1"/>
      <protection locked="0"/>
    </xf>
    <xf numFmtId="0" fontId="55" fillId="0" borderId="53" xfId="0" applyFont="1" applyFill="1" applyBorder="1" applyAlignment="1" applyProtection="1">
      <alignment horizontal="center" vertical="center" wrapText="1"/>
      <protection locked="0"/>
    </xf>
    <xf numFmtId="0" fontId="55" fillId="0" borderId="14" xfId="0" applyFont="1" applyFill="1" applyBorder="1" applyAlignment="1" applyProtection="1">
      <alignment horizontal="center" vertical="center" wrapText="1"/>
      <protection locked="0"/>
    </xf>
    <xf numFmtId="0" fontId="55" fillId="0" borderId="15" xfId="0" applyFont="1" applyFill="1" applyBorder="1" applyAlignment="1" applyProtection="1">
      <alignment horizontal="center" vertical="center" wrapText="1"/>
      <protection locked="0"/>
    </xf>
    <xf numFmtId="0" fontId="55" fillId="0" borderId="39" xfId="0" applyFont="1" applyFill="1" applyBorder="1" applyAlignment="1" applyProtection="1">
      <alignment horizontal="center" vertical="center" wrapText="1"/>
      <protection locked="0"/>
    </xf>
    <xf numFmtId="0" fontId="55" fillId="0" borderId="41" xfId="0" applyFont="1" applyFill="1" applyBorder="1" applyAlignment="1" applyProtection="1">
      <alignment horizontal="center" vertical="center" wrapText="1"/>
      <protection locked="0"/>
    </xf>
    <xf numFmtId="0" fontId="55" fillId="0" borderId="11"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38" xfId="0" applyFont="1" applyBorder="1" applyAlignment="1" applyProtection="1">
      <alignment horizontal="center" vertical="center" wrapText="1"/>
      <protection locked="0"/>
    </xf>
    <xf numFmtId="0" fontId="49" fillId="50" borderId="11" xfId="0" applyFont="1" applyFill="1" applyBorder="1" applyAlignment="1">
      <alignment horizontal="center"/>
    </xf>
    <xf numFmtId="0" fontId="49" fillId="50" borderId="38" xfId="0" applyFont="1" applyFill="1" applyBorder="1" applyAlignment="1">
      <alignment horizontal="center"/>
    </xf>
    <xf numFmtId="0" fontId="50" fillId="0" borderId="11" xfId="0" applyFont="1" applyBorder="1" applyAlignment="1" applyProtection="1">
      <alignment horizontal="center" vertical="center" wrapText="1"/>
    </xf>
    <xf numFmtId="0" fontId="50" fillId="0" borderId="37" xfId="0" applyFont="1" applyBorder="1" applyAlignment="1" applyProtection="1">
      <alignment horizontal="center" vertical="center" wrapText="1"/>
    </xf>
    <xf numFmtId="0" fontId="50" fillId="0" borderId="38" xfId="0" applyFont="1" applyBorder="1" applyAlignment="1" applyProtection="1">
      <alignment horizontal="center" vertical="center" wrapText="1"/>
    </xf>
    <xf numFmtId="0" fontId="57" fillId="61" borderId="73" xfId="1371" applyFont="1" applyFill="1" applyBorder="1" applyAlignment="1" applyProtection="1">
      <alignment horizontal="center" vertical="center"/>
      <protection hidden="1"/>
    </xf>
    <xf numFmtId="0" fontId="57" fillId="61" borderId="71" xfId="1371" applyFont="1" applyFill="1" applyBorder="1" applyAlignment="1" applyProtection="1">
      <alignment horizontal="center" vertical="center"/>
      <protection hidden="1"/>
    </xf>
    <xf numFmtId="0" fontId="57" fillId="61" borderId="72" xfId="1371" applyFont="1" applyFill="1" applyBorder="1" applyAlignment="1" applyProtection="1">
      <alignment horizontal="center" vertical="center"/>
      <protection hidden="1"/>
    </xf>
    <xf numFmtId="0" fontId="70" fillId="50" borderId="204" xfId="1371" applyFont="1" applyFill="1" applyBorder="1" applyAlignment="1" applyProtection="1">
      <alignment horizontal="justify" vertical="center" wrapText="1"/>
      <protection locked="0" hidden="1"/>
    </xf>
    <xf numFmtId="0" fontId="70" fillId="50" borderId="198" xfId="1371" applyFont="1" applyFill="1" applyBorder="1" applyAlignment="1" applyProtection="1">
      <alignment horizontal="justify" vertical="center" wrapText="1"/>
      <protection locked="0" hidden="1"/>
    </xf>
    <xf numFmtId="0" fontId="70" fillId="50" borderId="199" xfId="1371" applyFont="1" applyFill="1" applyBorder="1" applyAlignment="1" applyProtection="1">
      <alignment horizontal="justify" vertical="center" wrapText="1"/>
      <protection locked="0" hidden="1"/>
    </xf>
    <xf numFmtId="0" fontId="5" fillId="50" borderId="204" xfId="1371" applyFont="1" applyFill="1" applyBorder="1" applyAlignment="1" applyProtection="1">
      <alignment horizontal="justify" vertical="center" wrapText="1"/>
      <protection locked="0" hidden="1"/>
    </xf>
    <xf numFmtId="0" fontId="5" fillId="50" borderId="198" xfId="1371" applyFont="1" applyFill="1" applyBorder="1" applyAlignment="1" applyProtection="1">
      <alignment horizontal="justify" vertical="center" wrapText="1"/>
      <protection locked="0" hidden="1"/>
    </xf>
    <xf numFmtId="0" fontId="5" fillId="50" borderId="199" xfId="1371" applyFont="1" applyFill="1" applyBorder="1" applyAlignment="1" applyProtection="1">
      <alignment horizontal="justify" vertical="center" wrapText="1"/>
      <protection locked="0" hidden="1"/>
    </xf>
    <xf numFmtId="0" fontId="12" fillId="0" borderId="71" xfId="1371" applyFont="1" applyBorder="1" applyAlignment="1" applyProtection="1">
      <alignment horizontal="center" vertical="center" wrapText="1"/>
      <protection locked="0" hidden="1"/>
    </xf>
    <xf numFmtId="0" fontId="12" fillId="0" borderId="72" xfId="1371" applyFont="1" applyBorder="1" applyAlignment="1" applyProtection="1">
      <alignment horizontal="center" vertical="center" wrapText="1"/>
      <protection locked="0" hidden="1"/>
    </xf>
    <xf numFmtId="0" fontId="70" fillId="50" borderId="75" xfId="1371" applyFont="1" applyFill="1" applyBorder="1" applyAlignment="1" applyProtection="1">
      <alignment horizontal="justify" vertical="center" wrapText="1"/>
      <protection locked="0" hidden="1"/>
    </xf>
    <xf numFmtId="0" fontId="70" fillId="50" borderId="76" xfId="1371" applyFont="1" applyFill="1" applyBorder="1" applyAlignment="1" applyProtection="1">
      <alignment horizontal="justify" vertical="center" wrapText="1"/>
      <protection locked="0" hidden="1"/>
    </xf>
    <xf numFmtId="0" fontId="70" fillId="50" borderId="78" xfId="1371" applyFont="1" applyFill="1" applyBorder="1" applyAlignment="1" applyProtection="1">
      <alignment horizontal="justify" vertical="center" wrapText="1"/>
      <protection locked="0" hidden="1"/>
    </xf>
    <xf numFmtId="0" fontId="12" fillId="0" borderId="66" xfId="1371" applyFont="1" applyBorder="1" applyAlignment="1" applyProtection="1">
      <alignment horizontal="center" vertical="center" wrapText="1"/>
      <protection locked="0" hidden="1"/>
    </xf>
    <xf numFmtId="0" fontId="12" fillId="0" borderId="67" xfId="1371" applyFont="1" applyBorder="1" applyAlignment="1" applyProtection="1">
      <alignment horizontal="center" vertical="center" wrapText="1"/>
      <protection locked="0" hidden="1"/>
    </xf>
    <xf numFmtId="0" fontId="8" fillId="61" borderId="79" xfId="1371" applyFont="1" applyFill="1" applyBorder="1" applyAlignment="1" applyProtection="1">
      <alignment horizontal="left" vertical="center" wrapText="1"/>
      <protection hidden="1"/>
    </xf>
    <xf numFmtId="0" fontId="8" fillId="61" borderId="33" xfId="1371" applyFont="1" applyFill="1" applyBorder="1" applyAlignment="1" applyProtection="1">
      <alignment horizontal="left" vertical="center" wrapText="1"/>
      <protection hidden="1"/>
    </xf>
    <xf numFmtId="0" fontId="8" fillId="61" borderId="71" xfId="1371" applyFont="1" applyFill="1" applyBorder="1" applyAlignment="1" applyProtection="1">
      <alignment horizontal="center" vertical="center" wrapText="1"/>
      <protection locked="0" hidden="1"/>
    </xf>
    <xf numFmtId="0" fontId="8" fillId="61" borderId="72" xfId="1371" applyFont="1" applyFill="1" applyBorder="1" applyAlignment="1" applyProtection="1">
      <alignment horizontal="center" vertical="center" wrapText="1"/>
      <protection locked="0" hidden="1"/>
    </xf>
    <xf numFmtId="0" fontId="5" fillId="0" borderId="82" xfId="1371" applyFont="1" applyFill="1" applyBorder="1" applyAlignment="1" applyProtection="1">
      <alignment horizontal="center" vertical="center"/>
      <protection hidden="1"/>
    </xf>
    <xf numFmtId="0" fontId="5" fillId="0" borderId="83" xfId="1371" applyFont="1" applyFill="1" applyBorder="1" applyAlignment="1" applyProtection="1">
      <alignment horizontal="center" vertical="center"/>
      <protection hidden="1"/>
    </xf>
    <xf numFmtId="0" fontId="5" fillId="0" borderId="84" xfId="1371" applyFont="1" applyFill="1" applyBorder="1" applyAlignment="1" applyProtection="1">
      <alignment horizontal="center" vertical="center"/>
      <protection hidden="1"/>
    </xf>
    <xf numFmtId="0" fontId="5" fillId="0" borderId="75" xfId="1371" applyFont="1" applyFill="1" applyBorder="1" applyAlignment="1" applyProtection="1">
      <alignment horizontal="center" vertical="center" wrapText="1"/>
      <protection hidden="1"/>
    </xf>
    <xf numFmtId="0" fontId="5" fillId="0" borderId="76" xfId="1371" applyFont="1" applyFill="1" applyBorder="1" applyAlignment="1" applyProtection="1">
      <alignment horizontal="center" vertical="center" wrapText="1"/>
      <protection hidden="1"/>
    </xf>
    <xf numFmtId="0" fontId="5" fillId="0" borderId="78" xfId="1371" applyFont="1" applyFill="1" applyBorder="1" applyAlignment="1" applyProtection="1">
      <alignment horizontal="center" vertical="center" wrapText="1"/>
      <protection hidden="1"/>
    </xf>
    <xf numFmtId="0" fontId="51" fillId="50" borderId="75" xfId="1371" applyFont="1" applyFill="1" applyBorder="1" applyAlignment="1" applyProtection="1">
      <alignment horizontal="justify" vertical="center" wrapText="1"/>
      <protection locked="0" hidden="1"/>
    </xf>
    <xf numFmtId="0" fontId="51" fillId="50" borderId="76" xfId="1371" applyFont="1" applyFill="1" applyBorder="1" applyAlignment="1" applyProtection="1">
      <alignment horizontal="justify" vertical="center" wrapText="1"/>
      <protection locked="0" hidden="1"/>
    </xf>
    <xf numFmtId="0" fontId="51" fillId="50" borderId="78" xfId="1371" applyFont="1" applyFill="1" applyBorder="1" applyAlignment="1" applyProtection="1">
      <alignment horizontal="justify" vertical="center" wrapText="1"/>
      <protection locked="0" hidden="1"/>
    </xf>
    <xf numFmtId="0" fontId="50" fillId="0" borderId="81" xfId="1371" applyFont="1" applyBorder="1" applyAlignment="1" applyProtection="1">
      <alignment horizontal="center" vertical="center"/>
      <protection hidden="1"/>
    </xf>
    <xf numFmtId="0" fontId="50" fillId="0" borderId="83" xfId="1371" applyFont="1" applyBorder="1" applyAlignment="1" applyProtection="1">
      <alignment horizontal="center" vertical="center"/>
      <protection hidden="1"/>
    </xf>
    <xf numFmtId="0" fontId="50" fillId="0" borderId="85" xfId="1371" applyFont="1" applyBorder="1" applyAlignment="1" applyProtection="1">
      <alignment horizontal="center" vertical="center"/>
      <protection hidden="1"/>
    </xf>
    <xf numFmtId="0" fontId="50" fillId="0" borderId="14" xfId="1371" applyFont="1" applyBorder="1" applyAlignment="1" applyProtection="1">
      <alignment horizontal="center" vertical="center"/>
      <protection hidden="1"/>
    </xf>
    <xf numFmtId="0" fontId="50" fillId="0" borderId="0" xfId="1371" applyFont="1" applyBorder="1" applyAlignment="1" applyProtection="1">
      <alignment horizontal="center" vertical="center"/>
      <protection hidden="1"/>
    </xf>
    <xf numFmtId="0" fontId="50" fillId="0" borderId="15" xfId="1371" applyFont="1" applyBorder="1" applyAlignment="1" applyProtection="1">
      <alignment horizontal="center" vertical="center"/>
      <protection hidden="1"/>
    </xf>
    <xf numFmtId="0" fontId="50" fillId="0" borderId="48" xfId="1371" applyFont="1" applyBorder="1" applyAlignment="1" applyProtection="1">
      <alignment horizontal="center" vertical="center"/>
      <protection hidden="1"/>
    </xf>
    <xf numFmtId="0" fontId="50" fillId="0" borderId="27" xfId="1371" applyFont="1" applyBorder="1" applyAlignment="1" applyProtection="1">
      <alignment horizontal="center" vertical="center"/>
      <protection hidden="1"/>
    </xf>
    <xf numFmtId="0" fontId="50" fillId="0" borderId="49" xfId="1371" applyFont="1" applyBorder="1" applyAlignment="1" applyProtection="1">
      <alignment horizontal="center" vertical="center"/>
      <protection hidden="1"/>
    </xf>
    <xf numFmtId="2" fontId="12" fillId="50" borderId="80" xfId="1495" applyNumberFormat="1" applyFont="1" applyFill="1" applyBorder="1" applyAlignment="1" applyProtection="1">
      <alignment horizontal="center" vertical="center" wrapText="1"/>
      <protection locked="0" hidden="1"/>
    </xf>
    <xf numFmtId="2" fontId="12" fillId="50" borderId="63" xfId="1495" applyNumberFormat="1" applyFont="1" applyFill="1" applyBorder="1" applyAlignment="1" applyProtection="1">
      <alignment horizontal="center" vertical="center" wrapText="1"/>
      <protection locked="0" hidden="1"/>
    </xf>
    <xf numFmtId="2" fontId="12" fillId="50" borderId="64" xfId="1495" applyNumberFormat="1" applyFont="1" applyFill="1" applyBorder="1" applyAlignment="1" applyProtection="1">
      <alignment horizontal="center" vertical="center" wrapText="1"/>
      <protection locked="0" hidden="1"/>
    </xf>
    <xf numFmtId="167" fontId="12" fillId="50" borderId="74" xfId="1250" applyFont="1" applyFill="1" applyBorder="1" applyAlignment="1" applyProtection="1">
      <alignment horizontal="center" vertical="center" wrapText="1"/>
      <protection locked="0" hidden="1"/>
    </xf>
    <xf numFmtId="167" fontId="12" fillId="50" borderId="35" xfId="1250" applyFont="1" applyFill="1" applyBorder="1" applyAlignment="1" applyProtection="1">
      <alignment horizontal="center" vertical="center" wrapText="1"/>
      <protection locked="0" hidden="1"/>
    </xf>
    <xf numFmtId="167" fontId="12" fillId="50" borderId="19" xfId="1250" applyFont="1" applyFill="1" applyBorder="1" applyAlignment="1" applyProtection="1">
      <alignment horizontal="center" vertical="center" wrapText="1"/>
      <protection locked="0" hidden="1"/>
    </xf>
    <xf numFmtId="167" fontId="9" fillId="50" borderId="74" xfId="1250" applyFont="1" applyFill="1" applyBorder="1" applyAlignment="1" applyProtection="1">
      <alignment horizontal="center" vertical="center" wrapText="1"/>
      <protection locked="0" hidden="1"/>
    </xf>
    <xf numFmtId="167" fontId="9" fillId="50" borderId="35" xfId="1250" applyFont="1" applyFill="1" applyBorder="1" applyAlignment="1" applyProtection="1">
      <alignment horizontal="center" vertical="center" wrapText="1"/>
      <protection locked="0" hidden="1"/>
    </xf>
    <xf numFmtId="167" fontId="9" fillId="50" borderId="19" xfId="1250" applyFont="1" applyFill="1" applyBorder="1" applyAlignment="1" applyProtection="1">
      <alignment horizontal="center" vertical="center" wrapText="1"/>
      <protection locked="0" hidden="1"/>
    </xf>
    <xf numFmtId="14" fontId="5" fillId="0" borderId="75" xfId="1371" applyNumberFormat="1" applyFont="1" applyFill="1" applyBorder="1" applyAlignment="1" applyProtection="1">
      <alignment horizontal="center" vertical="center" wrapText="1"/>
      <protection hidden="1"/>
    </xf>
    <xf numFmtId="0" fontId="5" fillId="0" borderId="77" xfId="1371" applyFont="1" applyFill="1" applyBorder="1" applyAlignment="1" applyProtection="1">
      <alignment horizontal="center" vertical="center" wrapText="1"/>
      <protection hidden="1"/>
    </xf>
    <xf numFmtId="174" fontId="5" fillId="0" borderId="75" xfId="1496" applyNumberFormat="1" applyFont="1" applyFill="1" applyBorder="1" applyAlignment="1" applyProtection="1">
      <alignment horizontal="center" vertical="center" wrapText="1"/>
      <protection hidden="1"/>
    </xf>
    <xf numFmtId="174" fontId="5" fillId="0" borderId="76" xfId="1496" applyNumberFormat="1" applyFont="1" applyFill="1" applyBorder="1" applyAlignment="1" applyProtection="1">
      <alignment horizontal="center" vertical="center" wrapText="1"/>
      <protection hidden="1"/>
    </xf>
    <xf numFmtId="174" fontId="5" fillId="0" borderId="78" xfId="1496" applyNumberFormat="1" applyFont="1" applyFill="1" applyBorder="1" applyAlignment="1" applyProtection="1">
      <alignment horizontal="center" vertical="center" wrapText="1"/>
      <protection hidden="1"/>
    </xf>
    <xf numFmtId="0" fontId="5" fillId="50" borderId="71" xfId="1371" applyFont="1" applyFill="1" applyBorder="1" applyAlignment="1" applyProtection="1">
      <alignment horizontal="center" vertical="center" wrapText="1"/>
      <protection hidden="1"/>
    </xf>
    <xf numFmtId="0" fontId="5" fillId="50" borderId="72" xfId="1371" applyFont="1" applyFill="1" applyBorder="1" applyAlignment="1" applyProtection="1">
      <alignment horizontal="center" vertical="center" wrapText="1"/>
      <protection hidden="1"/>
    </xf>
    <xf numFmtId="0" fontId="5" fillId="0" borderId="71" xfId="1371" applyFont="1" applyBorder="1" applyAlignment="1" applyProtection="1">
      <alignment horizontal="center" vertical="center"/>
      <protection hidden="1"/>
    </xf>
    <xf numFmtId="0" fontId="77" fillId="0" borderId="71" xfId="1371" applyFont="1" applyBorder="1" applyAlignment="1" applyProtection="1">
      <alignment horizontal="center" vertical="center"/>
      <protection hidden="1"/>
    </xf>
    <xf numFmtId="0" fontId="77" fillId="0" borderId="72" xfId="1371" applyFont="1" applyBorder="1" applyAlignment="1" applyProtection="1">
      <alignment horizontal="center" vertical="center"/>
      <protection hidden="1"/>
    </xf>
    <xf numFmtId="0" fontId="8" fillId="61" borderId="73" xfId="1371" applyFont="1" applyFill="1" applyBorder="1" applyAlignment="1" applyProtection="1">
      <alignment horizontal="left" vertical="center" wrapText="1"/>
      <protection hidden="1"/>
    </xf>
    <xf numFmtId="0" fontId="8" fillId="61" borderId="71" xfId="1371" applyFont="1" applyFill="1" applyBorder="1" applyAlignment="1" applyProtection="1">
      <alignment horizontal="center" vertical="center"/>
      <protection hidden="1"/>
    </xf>
    <xf numFmtId="9" fontId="8" fillId="61" borderId="71" xfId="1496" applyFont="1" applyFill="1" applyBorder="1" applyAlignment="1" applyProtection="1">
      <alignment horizontal="center" vertical="center"/>
      <protection hidden="1"/>
    </xf>
    <xf numFmtId="9" fontId="8" fillId="61" borderId="72" xfId="1496" applyFont="1" applyFill="1" applyBorder="1" applyAlignment="1" applyProtection="1">
      <alignment horizontal="center" vertical="center"/>
      <protection hidden="1"/>
    </xf>
    <xf numFmtId="0" fontId="5" fillId="0" borderId="71" xfId="1371" applyFont="1" applyBorder="1" applyAlignment="1" applyProtection="1">
      <alignment horizontal="center" vertical="center" wrapText="1"/>
      <protection hidden="1"/>
    </xf>
    <xf numFmtId="0" fontId="5" fillId="0" borderId="72" xfId="1371" applyFont="1" applyBorder="1" applyAlignment="1" applyProtection="1">
      <alignment horizontal="center" vertical="center" wrapText="1"/>
      <protection hidden="1"/>
    </xf>
    <xf numFmtId="0" fontId="5" fillId="0" borderId="75" xfId="1371" applyFont="1" applyBorder="1" applyAlignment="1" applyProtection="1">
      <alignment horizontal="center" vertical="center"/>
      <protection hidden="1"/>
    </xf>
    <xf numFmtId="0" fontId="5" fillId="0" borderId="76" xfId="1371" applyFont="1" applyBorder="1" applyAlignment="1" applyProtection="1">
      <alignment horizontal="center" vertical="center"/>
      <protection hidden="1"/>
    </xf>
    <xf numFmtId="0" fontId="5" fillId="0" borderId="77" xfId="1371" applyFont="1" applyBorder="1" applyAlignment="1" applyProtection="1">
      <alignment horizontal="center" vertical="center"/>
      <protection hidden="1"/>
    </xf>
    <xf numFmtId="0" fontId="5" fillId="50" borderId="71" xfId="1371" applyFont="1" applyFill="1" applyBorder="1" applyAlignment="1" applyProtection="1">
      <alignment horizontal="center" vertical="center"/>
      <protection hidden="1"/>
    </xf>
    <xf numFmtId="0" fontId="5" fillId="50" borderId="72" xfId="1371" applyFont="1" applyFill="1" applyBorder="1" applyAlignment="1" applyProtection="1">
      <alignment horizontal="center" vertical="center"/>
      <protection hidden="1"/>
    </xf>
    <xf numFmtId="0" fontId="5" fillId="0" borderId="75" xfId="1371" applyFont="1" applyBorder="1" applyAlignment="1" applyProtection="1">
      <alignment horizontal="justify" vertical="center" wrapText="1"/>
      <protection hidden="1"/>
    </xf>
    <xf numFmtId="0" fontId="5" fillId="0" borderId="76" xfId="1371" applyFont="1" applyBorder="1" applyAlignment="1" applyProtection="1">
      <alignment horizontal="justify" vertical="center" wrapText="1"/>
      <protection hidden="1"/>
    </xf>
    <xf numFmtId="0" fontId="5" fillId="0" borderId="77" xfId="1371" applyFont="1" applyBorder="1" applyAlignment="1" applyProtection="1">
      <alignment horizontal="justify" vertical="center" wrapText="1"/>
      <protection hidden="1"/>
    </xf>
    <xf numFmtId="0" fontId="5" fillId="0" borderId="75" xfId="1371" applyFont="1" applyBorder="1" applyAlignment="1" applyProtection="1">
      <alignment horizontal="center" vertical="center" wrapText="1"/>
      <protection hidden="1"/>
    </xf>
    <xf numFmtId="0" fontId="5" fillId="0" borderId="76" xfId="1371" applyFont="1" applyBorder="1" applyAlignment="1" applyProtection="1">
      <alignment horizontal="center" vertical="center" wrapText="1"/>
      <protection hidden="1"/>
    </xf>
    <xf numFmtId="0" fontId="5" fillId="0" borderId="78" xfId="1371" applyFont="1" applyBorder="1" applyAlignment="1" applyProtection="1">
      <alignment horizontal="center" vertical="center" wrapText="1"/>
      <protection hidden="1"/>
    </xf>
    <xf numFmtId="14" fontId="5" fillId="0" borderId="76" xfId="1371" applyNumberFormat="1" applyFont="1" applyFill="1" applyBorder="1" applyAlignment="1" applyProtection="1">
      <alignment horizontal="center" vertical="center" wrapText="1"/>
      <protection hidden="1"/>
    </xf>
    <xf numFmtId="14" fontId="5" fillId="0" borderId="77" xfId="1371" applyNumberFormat="1" applyFont="1" applyFill="1" applyBorder="1" applyAlignment="1" applyProtection="1">
      <alignment horizontal="center" vertical="center" wrapText="1"/>
      <protection hidden="1"/>
    </xf>
    <xf numFmtId="1" fontId="5" fillId="0" borderId="71" xfId="1273" applyNumberFormat="1" applyFont="1" applyFill="1" applyBorder="1" applyAlignment="1" applyProtection="1">
      <alignment horizontal="center" vertical="center" wrapText="1"/>
      <protection hidden="1"/>
    </xf>
    <xf numFmtId="1" fontId="5" fillId="0" borderId="72" xfId="1273" applyNumberFormat="1" applyFont="1" applyFill="1" applyBorder="1" applyAlignment="1" applyProtection="1">
      <alignment horizontal="center" vertical="center" wrapText="1"/>
      <protection hidden="1"/>
    </xf>
    <xf numFmtId="9" fontId="5" fillId="0" borderId="71" xfId="1496" applyFont="1" applyFill="1" applyBorder="1" applyAlignment="1" applyProtection="1">
      <alignment horizontal="center" vertical="center"/>
      <protection hidden="1"/>
    </xf>
    <xf numFmtId="0" fontId="5" fillId="0" borderId="71" xfId="1496" applyNumberFormat="1" applyFont="1" applyFill="1" applyBorder="1" applyAlignment="1" applyProtection="1">
      <alignment horizontal="center" vertical="center" wrapText="1"/>
      <protection hidden="1"/>
    </xf>
    <xf numFmtId="0" fontId="5" fillId="0" borderId="72" xfId="1496" applyNumberFormat="1" applyFont="1" applyFill="1" applyBorder="1" applyAlignment="1" applyProtection="1">
      <alignment horizontal="center" vertical="center" wrapText="1"/>
      <protection hidden="1"/>
    </xf>
    <xf numFmtId="0" fontId="5" fillId="0" borderId="71" xfId="1371" applyFont="1" applyFill="1" applyBorder="1" applyAlignment="1" applyProtection="1">
      <alignment horizontal="center" vertical="center" wrapText="1"/>
      <protection hidden="1"/>
    </xf>
    <xf numFmtId="0" fontId="5" fillId="0" borderId="72" xfId="1371" applyFont="1" applyFill="1" applyBorder="1" applyAlignment="1" applyProtection="1">
      <alignment horizontal="center" vertical="center" wrapText="1"/>
      <protection hidden="1"/>
    </xf>
    <xf numFmtId="0" fontId="5" fillId="0" borderId="71" xfId="1371" applyFont="1" applyFill="1" applyBorder="1" applyAlignment="1" applyProtection="1">
      <alignment horizontal="center" vertical="center"/>
      <protection hidden="1"/>
    </xf>
    <xf numFmtId="0" fontId="5" fillId="0" borderId="72" xfId="1371" applyFont="1" applyFill="1" applyBorder="1" applyAlignment="1" applyProtection="1">
      <alignment horizontal="center" vertical="center"/>
      <protection hidden="1"/>
    </xf>
    <xf numFmtId="49" fontId="5" fillId="0" borderId="71" xfId="1371" applyNumberFormat="1" applyFont="1" applyFill="1" applyBorder="1" applyAlignment="1" applyProtection="1">
      <alignment horizontal="center" vertical="center"/>
      <protection hidden="1"/>
    </xf>
    <xf numFmtId="0" fontId="66" fillId="24" borderId="33" xfId="1371" applyFont="1" applyFill="1" applyBorder="1" applyAlignment="1" applyProtection="1">
      <alignment horizontal="center" vertical="center"/>
      <protection hidden="1"/>
    </xf>
    <xf numFmtId="0" fontId="66" fillId="24" borderId="19" xfId="1371" applyFont="1" applyFill="1" applyBorder="1" applyAlignment="1" applyProtection="1">
      <alignment horizontal="center" vertical="center"/>
      <protection hidden="1"/>
    </xf>
    <xf numFmtId="0" fontId="66" fillId="24" borderId="64" xfId="1371" applyFont="1" applyFill="1" applyBorder="1" applyAlignment="1" applyProtection="1">
      <alignment horizontal="center" vertical="center"/>
      <protection hidden="1"/>
    </xf>
    <xf numFmtId="0" fontId="8" fillId="61" borderId="71" xfId="1371" applyFont="1" applyFill="1" applyBorder="1" applyAlignment="1" applyProtection="1">
      <alignment horizontal="center" vertical="center" wrapText="1"/>
      <protection hidden="1"/>
    </xf>
    <xf numFmtId="0" fontId="73" fillId="0" borderId="42" xfId="0" applyFont="1" applyBorder="1" applyAlignment="1" applyProtection="1">
      <alignment horizontal="center" wrapText="1"/>
      <protection locked="0" hidden="1"/>
    </xf>
    <xf numFmtId="0" fontId="73" fillId="0" borderId="73" xfId="0" applyFont="1" applyBorder="1" applyAlignment="1" applyProtection="1">
      <alignment horizontal="center" wrapText="1"/>
      <protection locked="0" hidden="1"/>
    </xf>
    <xf numFmtId="0" fontId="73" fillId="0" borderId="65" xfId="0" applyFont="1" applyBorder="1" applyAlignment="1" applyProtection="1">
      <alignment horizontal="center" wrapText="1"/>
      <protection locked="0" hidden="1"/>
    </xf>
    <xf numFmtId="0" fontId="57" fillId="0" borderId="29" xfId="0" applyFont="1" applyBorder="1" applyAlignment="1" applyProtection="1">
      <alignment horizontal="center" vertical="center" wrapText="1"/>
      <protection locked="0" hidden="1"/>
    </xf>
    <xf numFmtId="0" fontId="55" fillId="0" borderId="30" xfId="0" applyFont="1" applyBorder="1" applyAlignment="1" applyProtection="1">
      <alignment horizontal="center" vertical="center" wrapText="1"/>
      <protection locked="0" hidden="1"/>
    </xf>
    <xf numFmtId="0" fontId="55" fillId="0" borderId="72" xfId="0" applyFont="1" applyBorder="1" applyAlignment="1" applyProtection="1">
      <alignment horizontal="center" vertical="center" wrapText="1"/>
      <protection locked="0" hidden="1"/>
    </xf>
    <xf numFmtId="0" fontId="55" fillId="0" borderId="67" xfId="0" applyFont="1" applyBorder="1" applyAlignment="1" applyProtection="1">
      <alignment horizontal="center" vertical="center" wrapText="1"/>
      <protection locked="0" hidden="1"/>
    </xf>
    <xf numFmtId="0" fontId="75" fillId="0" borderId="71" xfId="0" applyFont="1" applyBorder="1" applyAlignment="1" applyProtection="1">
      <alignment horizontal="center" vertical="center" wrapText="1"/>
      <protection locked="0" hidden="1"/>
    </xf>
    <xf numFmtId="0" fontId="75" fillId="0" borderId="66" xfId="0" applyFont="1" applyBorder="1" applyAlignment="1" applyProtection="1">
      <alignment horizontal="center" vertical="center" wrapText="1"/>
      <protection locked="0" hidden="1"/>
    </xf>
    <xf numFmtId="0" fontId="9" fillId="0" borderId="128" xfId="1371" applyFont="1" applyBorder="1" applyAlignment="1" applyProtection="1">
      <alignment horizontal="center" vertical="center" wrapText="1"/>
      <protection locked="0" hidden="1"/>
    </xf>
    <xf numFmtId="0" fontId="9" fillId="0" borderId="129" xfId="1371" applyFont="1" applyBorder="1" applyAlignment="1" applyProtection="1">
      <alignment horizontal="center" vertical="center" wrapText="1"/>
      <protection locked="0" hidden="1"/>
    </xf>
    <xf numFmtId="0" fontId="9" fillId="0" borderId="117" xfId="1371" applyFont="1" applyBorder="1" applyAlignment="1" applyProtection="1">
      <alignment horizontal="center" vertical="center" wrapText="1"/>
      <protection locked="0" hidden="1"/>
    </xf>
    <xf numFmtId="0" fontId="9" fillId="0" borderId="118" xfId="1371" applyFont="1" applyBorder="1" applyAlignment="1" applyProtection="1">
      <alignment horizontal="center" vertical="center" wrapText="1"/>
      <protection locked="0" hidden="1"/>
    </xf>
    <xf numFmtId="0" fontId="9" fillId="0" borderId="119" xfId="1371" applyFont="1" applyBorder="1" applyAlignment="1" applyProtection="1">
      <alignment horizontal="center" vertical="center" wrapText="1"/>
      <protection locked="0" hidden="1"/>
    </xf>
    <xf numFmtId="0" fontId="9" fillId="0" borderId="71" xfId="1371" applyFont="1" applyBorder="1" applyAlignment="1" applyProtection="1">
      <alignment horizontal="center" vertical="center" wrapText="1"/>
      <protection locked="0" hidden="1"/>
    </xf>
    <xf numFmtId="0" fontId="9" fillId="0" borderId="72" xfId="1371" applyFont="1" applyBorder="1" applyAlignment="1" applyProtection="1">
      <alignment horizontal="center" vertical="center" wrapText="1"/>
      <protection locked="0" hidden="1"/>
    </xf>
    <xf numFmtId="0" fontId="5" fillId="50" borderId="82" xfId="1371" applyFont="1" applyFill="1" applyBorder="1" applyAlignment="1" applyProtection="1">
      <alignment horizontal="center" vertical="center"/>
      <protection hidden="1"/>
    </xf>
    <xf numFmtId="0" fontId="5" fillId="50" borderId="83" xfId="1371" applyFont="1" applyFill="1" applyBorder="1" applyAlignment="1" applyProtection="1">
      <alignment horizontal="center" vertical="center"/>
      <protection hidden="1"/>
    </xf>
    <xf numFmtId="0" fontId="5" fillId="50" borderId="84" xfId="1371" applyFont="1" applyFill="1" applyBorder="1" applyAlignment="1" applyProtection="1">
      <alignment horizontal="center" vertical="center"/>
      <protection hidden="1"/>
    </xf>
    <xf numFmtId="2" fontId="9" fillId="50" borderId="80" xfId="1495" applyNumberFormat="1" applyFont="1" applyFill="1" applyBorder="1" applyAlignment="1" applyProtection="1">
      <alignment horizontal="center" vertical="center" wrapText="1"/>
      <protection locked="0" hidden="1"/>
    </xf>
    <xf numFmtId="2" fontId="9" fillId="50" borderId="63" xfId="1495" applyNumberFormat="1" applyFont="1" applyFill="1" applyBorder="1" applyAlignment="1" applyProtection="1">
      <alignment horizontal="center" vertical="center" wrapText="1"/>
      <protection locked="0" hidden="1"/>
    </xf>
    <xf numFmtId="2" fontId="9" fillId="50" borderId="64" xfId="1495" applyNumberFormat="1" applyFont="1" applyFill="1" applyBorder="1" applyAlignment="1" applyProtection="1">
      <alignment horizontal="center" vertical="center" wrapText="1"/>
      <protection locked="0" hidden="1"/>
    </xf>
    <xf numFmtId="0" fontId="70" fillId="50" borderId="159" xfId="1371" applyFont="1" applyFill="1" applyBorder="1" applyAlignment="1" applyProtection="1">
      <alignment horizontal="justify" vertical="center" wrapText="1"/>
      <protection locked="0" hidden="1"/>
    </xf>
    <xf numFmtId="0" fontId="70" fillId="50" borderId="169" xfId="1371" applyFont="1" applyFill="1" applyBorder="1" applyAlignment="1" applyProtection="1">
      <alignment horizontal="justify" vertical="center" wrapText="1"/>
      <protection locked="0" hidden="1"/>
    </xf>
    <xf numFmtId="0" fontId="70" fillId="50" borderId="160" xfId="1371" applyFont="1" applyFill="1" applyBorder="1" applyAlignment="1" applyProtection="1">
      <alignment horizontal="justify" vertical="center" wrapText="1"/>
      <protection locked="0" hidden="1"/>
    </xf>
    <xf numFmtId="14" fontId="5" fillId="50" borderId="75" xfId="1371" applyNumberFormat="1" applyFont="1" applyFill="1" applyBorder="1" applyAlignment="1" applyProtection="1">
      <alignment horizontal="center" vertical="center" wrapText="1"/>
      <protection hidden="1"/>
    </xf>
    <xf numFmtId="0" fontId="5" fillId="50" borderId="76" xfId="1371" applyFont="1" applyFill="1" applyBorder="1" applyAlignment="1" applyProtection="1">
      <alignment horizontal="center" vertical="center" wrapText="1"/>
      <protection hidden="1"/>
    </xf>
    <xf numFmtId="0" fontId="5" fillId="50" borderId="77" xfId="1371" applyFont="1" applyFill="1" applyBorder="1" applyAlignment="1" applyProtection="1">
      <alignment horizontal="center" vertical="center" wrapText="1"/>
      <protection hidden="1"/>
    </xf>
    <xf numFmtId="4" fontId="5" fillId="50" borderId="75" xfId="1496" applyNumberFormat="1" applyFont="1" applyFill="1" applyBorder="1" applyAlignment="1" applyProtection="1">
      <alignment horizontal="center" vertical="center" wrapText="1"/>
      <protection hidden="1"/>
    </xf>
    <xf numFmtId="4" fontId="5" fillId="50" borderId="76" xfId="1496" applyNumberFormat="1" applyFont="1" applyFill="1" applyBorder="1" applyAlignment="1" applyProtection="1">
      <alignment horizontal="center" vertical="center" wrapText="1"/>
      <protection hidden="1"/>
    </xf>
    <xf numFmtId="4" fontId="5" fillId="50" borderId="78" xfId="1496" applyNumberFormat="1" applyFont="1" applyFill="1" applyBorder="1" applyAlignment="1" applyProtection="1">
      <alignment horizontal="center" vertical="center" wrapText="1"/>
      <protection hidden="1"/>
    </xf>
    <xf numFmtId="0" fontId="5" fillId="50" borderId="75" xfId="1371" applyFont="1" applyFill="1" applyBorder="1" applyAlignment="1" applyProtection="1">
      <alignment horizontal="justify" vertical="center" wrapText="1"/>
      <protection hidden="1"/>
    </xf>
    <xf numFmtId="0" fontId="5" fillId="50" borderId="76" xfId="1371" applyFont="1" applyFill="1" applyBorder="1" applyAlignment="1" applyProtection="1">
      <alignment horizontal="justify" vertical="center" wrapText="1"/>
      <protection hidden="1"/>
    </xf>
    <xf numFmtId="0" fontId="5" fillId="50" borderId="77" xfId="1371" applyFont="1" applyFill="1" applyBorder="1" applyAlignment="1" applyProtection="1">
      <alignment horizontal="justify" vertical="center" wrapText="1"/>
      <protection hidden="1"/>
    </xf>
    <xf numFmtId="0" fontId="5" fillId="50" borderId="75" xfId="1371" applyFont="1" applyFill="1" applyBorder="1" applyAlignment="1" applyProtection="1">
      <alignment horizontal="center" vertical="center" wrapText="1"/>
      <protection hidden="1"/>
    </xf>
    <xf numFmtId="0" fontId="5" fillId="50" borderId="78" xfId="1371" applyFont="1" applyFill="1" applyBorder="1" applyAlignment="1" applyProtection="1">
      <alignment horizontal="center" vertical="center" wrapText="1"/>
      <protection hidden="1"/>
    </xf>
    <xf numFmtId="14" fontId="5" fillId="50" borderId="76" xfId="1371" applyNumberFormat="1" applyFont="1" applyFill="1" applyBorder="1" applyAlignment="1" applyProtection="1">
      <alignment horizontal="center" vertical="center" wrapText="1"/>
      <protection hidden="1"/>
    </xf>
    <xf numFmtId="14" fontId="5" fillId="50" borderId="77" xfId="1371" applyNumberFormat="1" applyFont="1" applyFill="1" applyBorder="1" applyAlignment="1" applyProtection="1">
      <alignment horizontal="center" vertical="center" wrapText="1"/>
      <protection hidden="1"/>
    </xf>
    <xf numFmtId="0" fontId="75" fillId="0" borderId="29" xfId="0" applyFont="1" applyBorder="1" applyAlignment="1" applyProtection="1">
      <alignment horizontal="center" vertical="center" wrapText="1"/>
      <protection locked="0" hidden="1"/>
    </xf>
    <xf numFmtId="0" fontId="54" fillId="50" borderId="174" xfId="1371" applyFont="1" applyFill="1" applyBorder="1" applyAlignment="1" applyProtection="1">
      <alignment horizontal="justify" vertical="center" wrapText="1"/>
      <protection locked="0"/>
    </xf>
    <xf numFmtId="0" fontId="54" fillId="50" borderId="175" xfId="1371" applyFont="1" applyFill="1" applyBorder="1" applyAlignment="1" applyProtection="1">
      <alignment horizontal="justify" vertical="center" wrapText="1"/>
      <protection locked="0"/>
    </xf>
    <xf numFmtId="0" fontId="54" fillId="50" borderId="176" xfId="1371" applyFont="1" applyFill="1" applyBorder="1" applyAlignment="1" applyProtection="1">
      <alignment horizontal="justify" vertical="center" wrapText="1"/>
      <protection locked="0"/>
    </xf>
    <xf numFmtId="0" fontId="54" fillId="0" borderId="204" xfId="1371" applyFont="1" applyBorder="1" applyAlignment="1" applyProtection="1">
      <alignment horizontal="justify" vertical="center" wrapText="1"/>
      <protection locked="0"/>
    </xf>
    <xf numFmtId="0" fontId="54" fillId="0" borderId="198" xfId="1371" applyFont="1" applyBorder="1" applyAlignment="1" applyProtection="1">
      <alignment horizontal="justify" vertical="center" wrapText="1"/>
      <protection locked="0"/>
    </xf>
    <xf numFmtId="0" fontId="54" fillId="0" borderId="34" xfId="1371" applyFont="1" applyBorder="1" applyAlignment="1" applyProtection="1">
      <alignment horizontal="justify" vertical="center" wrapText="1"/>
      <protection locked="0"/>
    </xf>
    <xf numFmtId="0" fontId="51" fillId="0" borderId="204" xfId="1371" applyFont="1" applyBorder="1" applyAlignment="1" applyProtection="1">
      <alignment horizontal="justify" vertical="center" wrapText="1"/>
      <protection locked="0"/>
    </xf>
    <xf numFmtId="0" fontId="51" fillId="0" borderId="198" xfId="1371" applyFont="1" applyBorder="1" applyAlignment="1" applyProtection="1">
      <alignment horizontal="justify" vertical="center" wrapText="1"/>
      <protection locked="0"/>
    </xf>
    <xf numFmtId="0" fontId="51" fillId="0" borderId="34" xfId="1371" applyFont="1" applyBorder="1" applyAlignment="1" applyProtection="1">
      <alignment horizontal="justify" vertical="center" wrapText="1"/>
      <protection locked="0"/>
    </xf>
    <xf numFmtId="0" fontId="9" fillId="0" borderId="204" xfId="1371" applyFont="1" applyBorder="1" applyAlignment="1" applyProtection="1">
      <alignment horizontal="justify" vertical="center" wrapText="1"/>
      <protection locked="0"/>
    </xf>
    <xf numFmtId="0" fontId="9" fillId="0" borderId="198" xfId="1371" applyFont="1" applyBorder="1" applyAlignment="1" applyProtection="1">
      <alignment horizontal="justify" vertical="center" wrapText="1"/>
      <protection locked="0"/>
    </xf>
    <xf numFmtId="0" fontId="9" fillId="0" borderId="199" xfId="1371" applyFont="1" applyBorder="1" applyAlignment="1" applyProtection="1">
      <alignment horizontal="justify" vertical="center" wrapText="1"/>
      <protection locked="0"/>
    </xf>
    <xf numFmtId="0" fontId="12" fillId="0" borderId="20" xfId="1371" applyFont="1" applyBorder="1" applyAlignment="1">
      <alignment horizontal="center" vertical="center"/>
    </xf>
    <xf numFmtId="0" fontId="12" fillId="0" borderId="32" xfId="1371" applyFont="1" applyBorder="1" applyAlignment="1">
      <alignment horizontal="center" vertical="center"/>
    </xf>
    <xf numFmtId="0" fontId="12" fillId="0" borderId="46" xfId="1371" applyFont="1" applyBorder="1" applyAlignment="1">
      <alignment horizontal="center" vertical="center"/>
    </xf>
    <xf numFmtId="0" fontId="12" fillId="0" borderId="204" xfId="1371" applyFont="1" applyBorder="1" applyAlignment="1" applyProtection="1">
      <alignment horizontal="center" vertical="center" wrapText="1"/>
      <protection locked="0"/>
    </xf>
    <xf numFmtId="0" fontId="12" fillId="0" borderId="198" xfId="1371" applyFont="1" applyBorder="1" applyAlignment="1" applyProtection="1">
      <alignment horizontal="center" vertical="center" wrapText="1"/>
      <protection locked="0"/>
    </xf>
    <xf numFmtId="0" fontId="12" fillId="0" borderId="199" xfId="1371" applyFont="1" applyBorder="1" applyAlignment="1" applyProtection="1">
      <alignment horizontal="center" vertical="center" wrapText="1"/>
      <protection locked="0"/>
    </xf>
    <xf numFmtId="0" fontId="12" fillId="0" borderId="34" xfId="1371" applyFont="1" applyBorder="1" applyAlignment="1" applyProtection="1">
      <alignment horizontal="center" vertical="center" wrapText="1"/>
      <protection locked="0"/>
    </xf>
    <xf numFmtId="0" fontId="12" fillId="0" borderId="10" xfId="1371" applyFont="1" applyBorder="1" applyAlignment="1" applyProtection="1">
      <alignment horizontal="center" vertical="center" wrapText="1"/>
      <protection locked="0"/>
    </xf>
    <xf numFmtId="0" fontId="12" fillId="0" borderId="18" xfId="1371" applyFont="1" applyBorder="1" applyAlignment="1" applyProtection="1">
      <alignment horizontal="center" vertical="center" wrapText="1"/>
      <protection locked="0"/>
    </xf>
    <xf numFmtId="0" fontId="5" fillId="50" borderId="82" xfId="1371" applyFont="1" applyFill="1" applyBorder="1" applyAlignment="1" applyProtection="1">
      <alignment horizontal="center" vertical="center" wrapText="1"/>
      <protection hidden="1"/>
    </xf>
    <xf numFmtId="0" fontId="5" fillId="50" borderId="83" xfId="1371" applyFont="1" applyFill="1" applyBorder="1" applyAlignment="1" applyProtection="1">
      <alignment horizontal="center" vertical="center" wrapText="1"/>
      <protection hidden="1"/>
    </xf>
    <xf numFmtId="0" fontId="5" fillId="50" borderId="84" xfId="1371" applyFont="1" applyFill="1" applyBorder="1" applyAlignment="1" applyProtection="1">
      <alignment horizontal="center" vertical="center" wrapText="1"/>
      <protection hidden="1"/>
    </xf>
    <xf numFmtId="0" fontId="50" fillId="61" borderId="73" xfId="1371" applyFont="1" applyFill="1" applyBorder="1" applyAlignment="1" applyProtection="1">
      <alignment horizontal="center" vertical="center"/>
      <protection hidden="1"/>
    </xf>
    <xf numFmtId="0" fontId="50" fillId="61" borderId="71" xfId="1371" applyFont="1" applyFill="1" applyBorder="1" applyAlignment="1" applyProtection="1">
      <alignment horizontal="center" vertical="center"/>
      <protection hidden="1"/>
    </xf>
    <xf numFmtId="0" fontId="50" fillId="61" borderId="72" xfId="1371" applyFont="1" applyFill="1" applyBorder="1" applyAlignment="1" applyProtection="1">
      <alignment horizontal="center" vertical="center"/>
      <protection hidden="1"/>
    </xf>
    <xf numFmtId="14" fontId="5" fillId="0" borderId="75" xfId="1371" applyNumberFormat="1" applyFont="1" applyBorder="1" applyAlignment="1" applyProtection="1">
      <alignment horizontal="center" vertical="center" wrapText="1"/>
      <protection hidden="1"/>
    </xf>
    <xf numFmtId="0" fontId="5" fillId="0" borderId="77" xfId="1371" applyFont="1" applyBorder="1" applyAlignment="1" applyProtection="1">
      <alignment horizontal="center" vertical="center" wrapText="1"/>
      <protection hidden="1"/>
    </xf>
    <xf numFmtId="175" fontId="5" fillId="24" borderId="75" xfId="1250" applyNumberFormat="1" applyFont="1" applyFill="1" applyBorder="1" applyAlignment="1" applyProtection="1">
      <alignment horizontal="center" vertical="center" wrapText="1"/>
      <protection hidden="1"/>
    </xf>
    <xf numFmtId="175" fontId="5" fillId="24" borderId="76" xfId="1250" applyNumberFormat="1" applyFont="1" applyFill="1" applyBorder="1" applyAlignment="1" applyProtection="1">
      <alignment horizontal="center" vertical="center" wrapText="1"/>
      <protection hidden="1"/>
    </xf>
    <xf numFmtId="175" fontId="5" fillId="24" borderId="78" xfId="1250" applyNumberFormat="1" applyFont="1" applyFill="1" applyBorder="1" applyAlignment="1" applyProtection="1">
      <alignment horizontal="center" vertical="center" wrapText="1"/>
      <protection hidden="1"/>
    </xf>
    <xf numFmtId="0" fontId="77" fillId="0" borderId="71" xfId="1371" applyFont="1" applyBorder="1" applyAlignment="1" applyProtection="1">
      <alignment horizontal="center" vertical="center" wrapText="1"/>
      <protection hidden="1"/>
    </xf>
    <xf numFmtId="0" fontId="77" fillId="0" borderId="72" xfId="1371" applyFont="1" applyBorder="1" applyAlignment="1" applyProtection="1">
      <alignment horizontal="center" vertical="center" wrapText="1"/>
      <protection hidden="1"/>
    </xf>
    <xf numFmtId="14" fontId="5" fillId="0" borderId="76" xfId="1371" applyNumberFormat="1" applyFont="1" applyBorder="1" applyAlignment="1" applyProtection="1">
      <alignment horizontal="center" vertical="center" wrapText="1"/>
      <protection hidden="1"/>
    </xf>
    <xf numFmtId="14" fontId="5" fillId="0" borderId="77" xfId="1371" applyNumberFormat="1" applyFont="1" applyBorder="1" applyAlignment="1" applyProtection="1">
      <alignment horizontal="center" vertical="center" wrapText="1"/>
      <protection hidden="1"/>
    </xf>
    <xf numFmtId="9" fontId="5" fillId="0" borderId="71" xfId="1496" applyFont="1" applyFill="1" applyBorder="1" applyAlignment="1" applyProtection="1">
      <alignment horizontal="center" vertical="center" wrapText="1"/>
      <protection hidden="1"/>
    </xf>
    <xf numFmtId="49" fontId="5" fillId="0" borderId="71" xfId="1371" applyNumberFormat="1" applyFont="1" applyBorder="1" applyAlignment="1" applyProtection="1">
      <alignment horizontal="center" vertical="center" wrapText="1"/>
      <protection hidden="1"/>
    </xf>
    <xf numFmtId="0" fontId="5" fillId="50" borderId="71" xfId="1371" applyFont="1" applyFill="1" applyBorder="1" applyAlignment="1" applyProtection="1">
      <alignment horizontal="left" vertical="center" wrapText="1"/>
      <protection hidden="1"/>
    </xf>
    <xf numFmtId="0" fontId="5" fillId="50" borderId="72" xfId="1371" applyFont="1" applyFill="1" applyBorder="1" applyAlignment="1" applyProtection="1">
      <alignment horizontal="left" vertical="center" wrapText="1"/>
      <protection hidden="1"/>
    </xf>
    <xf numFmtId="0" fontId="57" fillId="0" borderId="71" xfId="0" applyFont="1" applyBorder="1" applyAlignment="1" applyProtection="1">
      <alignment horizontal="center" vertical="center" wrapText="1"/>
      <protection locked="0" hidden="1"/>
    </xf>
    <xf numFmtId="0" fontId="59" fillId="0" borderId="204" xfId="1371" applyFont="1" applyBorder="1" applyAlignment="1" applyProtection="1">
      <alignment horizontal="center" vertical="center" wrapText="1"/>
      <protection locked="0" hidden="1"/>
    </xf>
    <xf numFmtId="0" fontId="59" fillId="0" borderId="198" xfId="1371" applyFont="1" applyBorder="1" applyAlignment="1" applyProtection="1">
      <alignment horizontal="center" vertical="center" wrapText="1"/>
      <protection locked="0" hidden="1"/>
    </xf>
    <xf numFmtId="0" fontId="59" fillId="0" borderId="199" xfId="1371" applyFont="1" applyBorder="1" applyAlignment="1" applyProtection="1">
      <alignment horizontal="center" vertical="center" wrapText="1"/>
      <protection locked="0" hidden="1"/>
    </xf>
    <xf numFmtId="0" fontId="12" fillId="0" borderId="204" xfId="1371" applyFont="1" applyBorder="1" applyAlignment="1" applyProtection="1">
      <alignment horizontal="center" vertical="center" wrapText="1"/>
      <protection locked="0" hidden="1"/>
    </xf>
    <xf numFmtId="0" fontId="12" fillId="0" borderId="198" xfId="1371" applyFont="1" applyBorder="1" applyAlignment="1" applyProtection="1">
      <alignment horizontal="center" vertical="center" wrapText="1"/>
      <protection locked="0" hidden="1"/>
    </xf>
    <xf numFmtId="0" fontId="12" fillId="0" borderId="199" xfId="1371" applyFont="1" applyBorder="1" applyAlignment="1" applyProtection="1">
      <alignment horizontal="center" vertical="center" wrapText="1"/>
      <protection locked="0" hidden="1"/>
    </xf>
    <xf numFmtId="0" fontId="9" fillId="0" borderId="104" xfId="1371" applyFont="1" applyBorder="1" applyAlignment="1" applyProtection="1">
      <alignment horizontal="center" vertical="center"/>
      <protection hidden="1"/>
    </xf>
    <xf numFmtId="0" fontId="9" fillId="0" borderId="105" xfId="1371" applyFont="1" applyBorder="1" applyAlignment="1" applyProtection="1">
      <alignment horizontal="center" vertical="center"/>
      <protection hidden="1"/>
    </xf>
    <xf numFmtId="0" fontId="9" fillId="0" borderId="106" xfId="1371" applyFont="1" applyBorder="1" applyAlignment="1" applyProtection="1">
      <alignment horizontal="center" vertical="center"/>
      <protection hidden="1"/>
    </xf>
    <xf numFmtId="0" fontId="9" fillId="0" borderId="204" xfId="1371" applyFont="1" applyBorder="1" applyAlignment="1" applyProtection="1">
      <alignment horizontal="center" vertical="center" wrapText="1"/>
      <protection locked="0" hidden="1"/>
    </xf>
    <xf numFmtId="0" fontId="9" fillId="0" borderId="198" xfId="1371" applyFont="1" applyBorder="1" applyAlignment="1" applyProtection="1">
      <alignment horizontal="center" vertical="center" wrapText="1"/>
      <protection locked="0" hidden="1"/>
    </xf>
    <xf numFmtId="0" fontId="9" fillId="0" borderId="199" xfId="1371" applyFont="1" applyBorder="1" applyAlignment="1" applyProtection="1">
      <alignment horizontal="center" vertical="center" wrapText="1"/>
      <protection locked="0" hidden="1"/>
    </xf>
    <xf numFmtId="0" fontId="9" fillId="0" borderId="102" xfId="1371" applyFont="1" applyBorder="1" applyAlignment="1" applyProtection="1">
      <alignment horizontal="center" vertical="center" wrapText="1"/>
      <protection locked="0" hidden="1"/>
    </xf>
    <xf numFmtId="0" fontId="9" fillId="0" borderId="103" xfId="1371" applyFont="1" applyBorder="1" applyAlignment="1" applyProtection="1">
      <alignment horizontal="center" vertical="center" wrapText="1"/>
      <protection locked="0" hidden="1"/>
    </xf>
    <xf numFmtId="0" fontId="59" fillId="50" borderId="159" xfId="1371" applyFont="1" applyFill="1" applyBorder="1" applyAlignment="1" applyProtection="1">
      <alignment horizontal="justify" vertical="top" wrapText="1"/>
      <protection locked="0" hidden="1"/>
    </xf>
    <xf numFmtId="0" fontId="59" fillId="50" borderId="169" xfId="1371" applyFont="1" applyFill="1" applyBorder="1" applyAlignment="1" applyProtection="1">
      <alignment horizontal="justify" vertical="top" wrapText="1"/>
      <protection locked="0" hidden="1"/>
    </xf>
    <xf numFmtId="0" fontId="59" fillId="50" borderId="160" xfId="1371" applyFont="1" applyFill="1" applyBorder="1" applyAlignment="1" applyProtection="1">
      <alignment horizontal="justify" vertical="top" wrapText="1"/>
      <protection locked="0" hidden="1"/>
    </xf>
    <xf numFmtId="0" fontId="9" fillId="50" borderId="82" xfId="1371" applyFont="1" applyFill="1" applyBorder="1" applyAlignment="1" applyProtection="1">
      <alignment horizontal="center" vertical="center"/>
      <protection hidden="1"/>
    </xf>
    <xf numFmtId="0" fontId="9" fillId="50" borderId="83" xfId="1371" applyFont="1" applyFill="1" applyBorder="1" applyAlignment="1" applyProtection="1">
      <alignment horizontal="center" vertical="center"/>
      <protection hidden="1"/>
    </xf>
    <xf numFmtId="0" fontId="9" fillId="50" borderId="84" xfId="1371" applyFont="1" applyFill="1" applyBorder="1" applyAlignment="1" applyProtection="1">
      <alignment horizontal="center" vertical="center"/>
      <protection hidden="1"/>
    </xf>
    <xf numFmtId="0" fontId="9" fillId="0" borderId="75" xfId="1371" applyFont="1" applyBorder="1" applyAlignment="1" applyProtection="1">
      <alignment horizontal="center" vertical="center" wrapText="1"/>
      <protection hidden="1"/>
    </xf>
    <xf numFmtId="0" fontId="9" fillId="0" borderId="76" xfId="1371" applyFont="1" applyBorder="1" applyAlignment="1" applyProtection="1">
      <alignment horizontal="center" vertical="center" wrapText="1"/>
      <protection hidden="1"/>
    </xf>
    <xf numFmtId="0" fontId="9" fillId="0" borderId="78" xfId="1371" applyFont="1" applyBorder="1" applyAlignment="1" applyProtection="1">
      <alignment horizontal="center" vertical="center" wrapText="1"/>
      <protection hidden="1"/>
    </xf>
    <xf numFmtId="9" fontId="4" fillId="50" borderId="74" xfId="1495" applyFont="1" applyFill="1" applyBorder="1" applyAlignment="1" applyProtection="1">
      <alignment horizontal="center" vertical="center" wrapText="1"/>
      <protection locked="0" hidden="1"/>
    </xf>
    <xf numFmtId="9" fontId="4" fillId="50" borderId="35" xfId="1495" applyFont="1" applyFill="1" applyBorder="1" applyAlignment="1" applyProtection="1">
      <alignment horizontal="center" vertical="center" wrapText="1"/>
      <protection locked="0" hidden="1"/>
    </xf>
    <xf numFmtId="9" fontId="4" fillId="50" borderId="19" xfId="1495" applyFont="1" applyFill="1" applyBorder="1" applyAlignment="1" applyProtection="1">
      <alignment horizontal="center" vertical="center" wrapText="1"/>
      <protection locked="0" hidden="1"/>
    </xf>
    <xf numFmtId="167" fontId="4" fillId="50" borderId="80" xfId="1250" applyFont="1" applyFill="1" applyBorder="1" applyAlignment="1" applyProtection="1">
      <alignment horizontal="center" vertical="center" wrapText="1"/>
      <protection locked="0" hidden="1"/>
    </xf>
    <xf numFmtId="167" fontId="4" fillId="50" borderId="63" xfId="1250" applyFont="1" applyFill="1" applyBorder="1" applyAlignment="1" applyProtection="1">
      <alignment horizontal="center" vertical="center" wrapText="1"/>
      <protection locked="0" hidden="1"/>
    </xf>
    <xf numFmtId="167" fontId="4" fillId="50" borderId="64" xfId="1250" applyFont="1" applyFill="1" applyBorder="1" applyAlignment="1" applyProtection="1">
      <alignment horizontal="center" vertical="center" wrapText="1"/>
      <protection locked="0" hidden="1"/>
    </xf>
    <xf numFmtId="14" fontId="9" fillId="0" borderId="75" xfId="1371" applyNumberFormat="1" applyFont="1" applyBorder="1" applyAlignment="1" applyProtection="1">
      <alignment horizontal="center" vertical="center" wrapText="1"/>
      <protection hidden="1"/>
    </xf>
    <xf numFmtId="0" fontId="9" fillId="0" borderId="77" xfId="1371" applyFont="1" applyBorder="1" applyAlignment="1" applyProtection="1">
      <alignment horizontal="center" vertical="center" wrapText="1"/>
      <protection hidden="1"/>
    </xf>
    <xf numFmtId="9" fontId="9" fillId="24" borderId="75" xfId="1495" applyFont="1" applyFill="1" applyBorder="1" applyAlignment="1" applyProtection="1">
      <alignment horizontal="center" vertical="center" wrapText="1"/>
      <protection hidden="1"/>
    </xf>
    <xf numFmtId="9" fontId="9" fillId="24" borderId="76" xfId="1495" applyFont="1" applyFill="1" applyBorder="1" applyAlignment="1" applyProtection="1">
      <alignment horizontal="center" vertical="center" wrapText="1"/>
      <protection hidden="1"/>
    </xf>
    <xf numFmtId="9" fontId="9" fillId="24" borderId="78" xfId="1495" applyFont="1" applyFill="1" applyBorder="1" applyAlignment="1" applyProtection="1">
      <alignment horizontal="center" vertical="center" wrapText="1"/>
      <protection hidden="1"/>
    </xf>
    <xf numFmtId="0" fontId="9" fillId="0" borderId="71" xfId="1371" applyFont="1" applyBorder="1" applyAlignment="1" applyProtection="1">
      <alignment horizontal="center" vertical="center" wrapText="1"/>
      <protection hidden="1"/>
    </xf>
    <xf numFmtId="0" fontId="9" fillId="0" borderId="72" xfId="1371" applyFont="1" applyBorder="1" applyAlignment="1" applyProtection="1">
      <alignment horizontal="center" vertical="center" wrapText="1"/>
      <protection hidden="1"/>
    </xf>
    <xf numFmtId="0" fontId="9" fillId="0" borderId="71" xfId="1371" applyFont="1" applyBorder="1" applyAlignment="1" applyProtection="1">
      <alignment horizontal="center" vertical="center"/>
      <protection hidden="1"/>
    </xf>
    <xf numFmtId="0" fontId="14" fillId="0" borderId="71" xfId="1371" applyFont="1" applyBorder="1" applyAlignment="1" applyProtection="1">
      <alignment horizontal="center" vertical="center"/>
      <protection hidden="1"/>
    </xf>
    <xf numFmtId="0" fontId="14" fillId="0" borderId="72" xfId="1371" applyFont="1" applyBorder="1" applyAlignment="1" applyProtection="1">
      <alignment horizontal="center" vertical="center"/>
      <protection hidden="1"/>
    </xf>
    <xf numFmtId="0" fontId="9" fillId="0" borderId="75" xfId="1371" applyFont="1" applyBorder="1" applyAlignment="1" applyProtection="1">
      <alignment horizontal="center" vertical="center"/>
      <protection hidden="1"/>
    </xf>
    <xf numFmtId="0" fontId="9" fillId="0" borderId="76" xfId="1371" applyFont="1" applyBorder="1" applyAlignment="1" applyProtection="1">
      <alignment horizontal="center" vertical="center"/>
      <protection hidden="1"/>
    </xf>
    <xf numFmtId="0" fontId="9" fillId="0" borderId="77" xfId="1371" applyFont="1" applyBorder="1" applyAlignment="1" applyProtection="1">
      <alignment horizontal="center" vertical="center"/>
      <protection hidden="1"/>
    </xf>
    <xf numFmtId="0" fontId="9" fillId="50" borderId="71" xfId="1371" applyFont="1" applyFill="1" applyBorder="1" applyAlignment="1" applyProtection="1">
      <alignment horizontal="center" vertical="center"/>
      <protection hidden="1"/>
    </xf>
    <xf numFmtId="0" fontId="9" fillId="50" borderId="72" xfId="1371" applyFont="1" applyFill="1" applyBorder="1" applyAlignment="1" applyProtection="1">
      <alignment horizontal="center" vertical="center"/>
      <protection hidden="1"/>
    </xf>
    <xf numFmtId="0" fontId="9" fillId="0" borderId="75" xfId="1371" applyFont="1" applyBorder="1" applyAlignment="1" applyProtection="1">
      <alignment horizontal="justify" vertical="center" wrapText="1"/>
      <protection hidden="1"/>
    </xf>
    <xf numFmtId="0" fontId="9" fillId="0" borderId="76" xfId="1371" applyFont="1" applyBorder="1" applyAlignment="1" applyProtection="1">
      <alignment horizontal="justify" vertical="center" wrapText="1"/>
      <protection hidden="1"/>
    </xf>
    <xf numFmtId="0" fontId="9" fillId="0" borderId="77" xfId="1371" applyFont="1" applyBorder="1" applyAlignment="1" applyProtection="1">
      <alignment horizontal="justify" vertical="center" wrapText="1"/>
      <protection hidden="1"/>
    </xf>
    <xf numFmtId="14" fontId="9" fillId="0" borderId="76" xfId="1371" applyNumberFormat="1" applyFont="1" applyBorder="1" applyAlignment="1" applyProtection="1">
      <alignment horizontal="center" vertical="center" wrapText="1"/>
      <protection hidden="1"/>
    </xf>
    <xf numFmtId="14" fontId="9" fillId="0" borderId="77" xfId="1371" applyNumberFormat="1" applyFont="1" applyBorder="1" applyAlignment="1" applyProtection="1">
      <alignment horizontal="center" vertical="center" wrapText="1"/>
      <protection hidden="1"/>
    </xf>
    <xf numFmtId="0" fontId="9" fillId="50" borderId="71" xfId="1371" applyFont="1" applyFill="1" applyBorder="1" applyAlignment="1" applyProtection="1">
      <alignment horizontal="center" vertical="center" wrapText="1"/>
      <protection hidden="1"/>
    </xf>
    <xf numFmtId="0" fontId="9" fillId="50" borderId="72" xfId="1371" applyFont="1" applyFill="1" applyBorder="1" applyAlignment="1" applyProtection="1">
      <alignment horizontal="center" vertical="center" wrapText="1"/>
      <protection hidden="1"/>
    </xf>
    <xf numFmtId="1" fontId="9" fillId="0" borderId="71" xfId="1273" applyNumberFormat="1" applyFont="1" applyFill="1" applyBorder="1" applyAlignment="1" applyProtection="1">
      <alignment horizontal="center" vertical="center" wrapText="1"/>
      <protection hidden="1"/>
    </xf>
    <xf numFmtId="1" fontId="9" fillId="0" borderId="72" xfId="1273" applyNumberFormat="1" applyFont="1" applyFill="1" applyBorder="1" applyAlignment="1" applyProtection="1">
      <alignment horizontal="center" vertical="center" wrapText="1"/>
      <protection hidden="1"/>
    </xf>
    <xf numFmtId="9" fontId="9" fillId="0" borderId="71" xfId="1496" applyFont="1" applyFill="1" applyBorder="1" applyAlignment="1" applyProtection="1">
      <alignment horizontal="center" vertical="center"/>
      <protection hidden="1"/>
    </xf>
    <xf numFmtId="0" fontId="9" fillId="0" borderId="71" xfId="1496" applyNumberFormat="1" applyFont="1" applyFill="1" applyBorder="1" applyAlignment="1" applyProtection="1">
      <alignment horizontal="center" vertical="center" wrapText="1"/>
      <protection hidden="1"/>
    </xf>
    <xf numFmtId="0" fontId="9" fillId="0" borderId="72" xfId="1496" applyNumberFormat="1" applyFont="1" applyFill="1" applyBorder="1" applyAlignment="1" applyProtection="1">
      <alignment horizontal="center" vertical="center" wrapText="1"/>
      <protection hidden="1"/>
    </xf>
    <xf numFmtId="0" fontId="9" fillId="0" borderId="72" xfId="1371" applyFont="1" applyBorder="1" applyAlignment="1" applyProtection="1">
      <alignment horizontal="center" vertical="center"/>
      <protection hidden="1"/>
    </xf>
    <xf numFmtId="0" fontId="8" fillId="50" borderId="71" xfId="1371" applyFont="1" applyFill="1" applyBorder="1" applyAlignment="1" applyProtection="1">
      <alignment horizontal="center" vertical="center" wrapText="1"/>
      <protection hidden="1"/>
    </xf>
    <xf numFmtId="49" fontId="9" fillId="0" borderId="71" xfId="1371" applyNumberFormat="1" applyFont="1" applyBorder="1" applyAlignment="1" applyProtection="1">
      <alignment horizontal="center" vertical="center"/>
      <protection hidden="1"/>
    </xf>
    <xf numFmtId="0" fontId="9" fillId="0" borderId="71" xfId="1371" applyFont="1" applyBorder="1" applyAlignment="1" applyProtection="1">
      <alignment horizontal="left" vertical="center" wrapText="1"/>
      <protection hidden="1"/>
    </xf>
    <xf numFmtId="0" fontId="9" fillId="0" borderId="72" xfId="1371" applyFont="1" applyBorder="1" applyAlignment="1" applyProtection="1">
      <alignment horizontal="left" vertical="center" wrapText="1"/>
      <protection hidden="1"/>
    </xf>
    <xf numFmtId="0" fontId="5" fillId="0" borderId="71" xfId="1371" applyFont="1" applyBorder="1" applyAlignment="1" applyProtection="1">
      <alignment horizontal="center" vertical="center" wrapText="1"/>
      <protection locked="0" hidden="1"/>
    </xf>
    <xf numFmtId="0" fontId="5" fillId="0" borderId="72" xfId="1371" applyFont="1" applyBorder="1" applyAlignment="1" applyProtection="1">
      <alignment horizontal="center" vertical="center" wrapText="1"/>
      <protection locked="0" hidden="1"/>
    </xf>
    <xf numFmtId="0" fontId="54" fillId="50" borderId="75" xfId="1371" applyFont="1" applyFill="1" applyBorder="1" applyAlignment="1" applyProtection="1">
      <alignment horizontal="justify" vertical="center" wrapText="1"/>
      <protection locked="0" hidden="1"/>
    </xf>
    <xf numFmtId="0" fontId="54" fillId="50" borderId="76" xfId="1371" applyFont="1" applyFill="1" applyBorder="1" applyAlignment="1" applyProtection="1">
      <alignment horizontal="justify" vertical="center" wrapText="1"/>
      <protection locked="0" hidden="1"/>
    </xf>
    <xf numFmtId="0" fontId="54" fillId="50" borderId="78" xfId="1371" applyFont="1" applyFill="1" applyBorder="1" applyAlignment="1" applyProtection="1">
      <alignment horizontal="justify" vertical="center" wrapText="1"/>
      <protection locked="0" hidden="1"/>
    </xf>
    <xf numFmtId="0" fontId="59" fillId="50" borderId="174" xfId="1371" applyFont="1" applyFill="1" applyBorder="1" applyAlignment="1" applyProtection="1">
      <alignment horizontal="justify" vertical="center" wrapText="1"/>
      <protection locked="0" hidden="1"/>
    </xf>
    <xf numFmtId="0" fontId="59" fillId="50" borderId="169" xfId="1371" applyFont="1" applyFill="1" applyBorder="1" applyAlignment="1" applyProtection="1">
      <alignment horizontal="justify" vertical="center" wrapText="1"/>
      <protection locked="0" hidden="1"/>
    </xf>
    <xf numFmtId="0" fontId="59" fillId="50" borderId="177" xfId="1371" applyFont="1" applyFill="1" applyBorder="1" applyAlignment="1" applyProtection="1">
      <alignment horizontal="justify" vertical="center" wrapText="1"/>
      <protection locked="0" hidden="1"/>
    </xf>
    <xf numFmtId="0" fontId="5" fillId="50" borderId="75" xfId="1371" applyFont="1" applyFill="1" applyBorder="1" applyAlignment="1" applyProtection="1">
      <alignment horizontal="justify" vertical="center" wrapText="1"/>
      <protection locked="0" hidden="1"/>
    </xf>
    <xf numFmtId="0" fontId="5" fillId="50" borderId="76" xfId="1371" applyFont="1" applyFill="1" applyBorder="1" applyAlignment="1" applyProtection="1">
      <alignment horizontal="justify" vertical="center" wrapText="1"/>
      <protection locked="0" hidden="1"/>
    </xf>
    <xf numFmtId="0" fontId="5" fillId="50" borderId="78" xfId="1371" applyFont="1" applyFill="1" applyBorder="1" applyAlignment="1" applyProtection="1">
      <alignment horizontal="justify" vertical="center" wrapText="1"/>
      <protection locked="0" hidden="1"/>
    </xf>
    <xf numFmtId="0" fontId="5" fillId="0" borderId="75" xfId="1371" applyFont="1" applyBorder="1" applyAlignment="1" applyProtection="1">
      <alignment horizontal="left" vertical="center" wrapText="1"/>
      <protection hidden="1"/>
    </xf>
    <xf numFmtId="0" fontId="5" fillId="0" borderId="76" xfId="1371" applyFont="1" applyBorder="1" applyAlignment="1" applyProtection="1">
      <alignment horizontal="left" vertical="center" wrapText="1"/>
      <protection hidden="1"/>
    </xf>
    <xf numFmtId="0" fontId="5" fillId="0" borderId="78" xfId="1371" applyFont="1" applyBorder="1" applyAlignment="1" applyProtection="1">
      <alignment horizontal="left" vertical="center" wrapText="1"/>
      <protection hidden="1"/>
    </xf>
    <xf numFmtId="0" fontId="5" fillId="0" borderId="72" xfId="1371" applyFont="1" applyBorder="1" applyAlignment="1" applyProtection="1">
      <alignment horizontal="center" vertical="center"/>
      <protection hidden="1"/>
    </xf>
    <xf numFmtId="0" fontId="70" fillId="0" borderId="71" xfId="1371" applyFont="1" applyBorder="1" applyAlignment="1" applyProtection="1">
      <alignment horizontal="left" vertical="center" wrapText="1"/>
      <protection hidden="1"/>
    </xf>
    <xf numFmtId="0" fontId="78" fillId="0" borderId="71" xfId="1371" applyFont="1" applyBorder="1" applyAlignment="1" applyProtection="1">
      <alignment horizontal="left" vertical="center" wrapText="1"/>
      <protection hidden="1"/>
    </xf>
    <xf numFmtId="0" fontId="78" fillId="0" borderId="72" xfId="1371" applyFont="1" applyBorder="1" applyAlignment="1" applyProtection="1">
      <alignment horizontal="left" vertical="center" wrapText="1"/>
      <protection hidden="1"/>
    </xf>
    <xf numFmtId="167" fontId="12" fillId="50" borderId="74" xfId="1250" applyNumberFormat="1" applyFont="1" applyFill="1" applyBorder="1" applyAlignment="1" applyProtection="1">
      <alignment horizontal="center" vertical="center" wrapText="1"/>
      <protection locked="0" hidden="1"/>
    </xf>
    <xf numFmtId="167" fontId="12" fillId="50" borderId="35" xfId="1250" applyNumberFormat="1" applyFont="1" applyFill="1" applyBorder="1" applyAlignment="1" applyProtection="1">
      <alignment horizontal="center" vertical="center" wrapText="1"/>
      <protection locked="0" hidden="1"/>
    </xf>
    <xf numFmtId="167" fontId="12" fillId="50" borderId="19" xfId="1250" applyNumberFormat="1" applyFont="1" applyFill="1" applyBorder="1" applyAlignment="1" applyProtection="1">
      <alignment horizontal="center" vertical="center" wrapText="1"/>
      <protection locked="0" hidden="1"/>
    </xf>
    <xf numFmtId="167" fontId="12" fillId="50" borderId="80" xfId="1250" applyFont="1" applyFill="1" applyBorder="1" applyAlignment="1" applyProtection="1">
      <alignment horizontal="center" vertical="center" wrapText="1"/>
      <protection locked="0" hidden="1"/>
    </xf>
    <xf numFmtId="167" fontId="12" fillId="50" borderId="63" xfId="1250" applyFont="1" applyFill="1" applyBorder="1" applyAlignment="1" applyProtection="1">
      <alignment horizontal="center" vertical="center" wrapText="1"/>
      <protection locked="0" hidden="1"/>
    </xf>
    <xf numFmtId="167" fontId="12" fillId="50" borderId="64" xfId="1250" applyFont="1" applyFill="1" applyBorder="1" applyAlignment="1" applyProtection="1">
      <alignment horizontal="center" vertical="center" wrapText="1"/>
      <protection locked="0" hidden="1"/>
    </xf>
    <xf numFmtId="0" fontId="51" fillId="50" borderId="128" xfId="1371" applyFont="1" applyFill="1" applyBorder="1" applyAlignment="1" applyProtection="1">
      <alignment horizontal="justify" vertical="center" wrapText="1"/>
      <protection locked="0" hidden="1"/>
    </xf>
    <xf numFmtId="0" fontId="54" fillId="0" borderId="159" xfId="1371" applyFont="1" applyFill="1" applyBorder="1" applyAlignment="1" applyProtection="1">
      <alignment horizontal="left" vertical="center" wrapText="1"/>
      <protection locked="0" hidden="1"/>
    </xf>
    <xf numFmtId="0" fontId="54" fillId="0" borderId="169" xfId="1371" applyFont="1" applyFill="1" applyBorder="1" applyAlignment="1" applyProtection="1">
      <alignment horizontal="left" vertical="center" wrapText="1"/>
      <protection locked="0" hidden="1"/>
    </xf>
    <xf numFmtId="0" fontId="54" fillId="0" borderId="160" xfId="1371" applyFont="1" applyFill="1" applyBorder="1" applyAlignment="1" applyProtection="1">
      <alignment horizontal="left" vertical="center" wrapText="1"/>
      <protection locked="0" hidden="1"/>
    </xf>
    <xf numFmtId="0" fontId="8" fillId="61" borderId="107" xfId="1371" applyFont="1" applyFill="1" applyBorder="1" applyAlignment="1" applyProtection="1">
      <alignment horizontal="center" vertical="center" wrapText="1"/>
      <protection hidden="1"/>
    </xf>
    <xf numFmtId="0" fontId="8" fillId="61" borderId="108" xfId="1371" applyFont="1" applyFill="1" applyBorder="1" applyAlignment="1" applyProtection="1">
      <alignment horizontal="center" vertical="center" wrapText="1"/>
      <protection hidden="1"/>
    </xf>
    <xf numFmtId="0" fontId="8" fillId="61" borderId="33" xfId="1371" applyFont="1" applyFill="1" applyBorder="1" applyAlignment="1" applyProtection="1">
      <alignment horizontal="center" vertical="center" wrapText="1"/>
      <protection hidden="1"/>
    </xf>
    <xf numFmtId="4" fontId="5" fillId="0" borderId="75" xfId="1496" applyNumberFormat="1" applyFont="1" applyFill="1" applyBorder="1" applyAlignment="1" applyProtection="1">
      <alignment horizontal="center" vertical="center" wrapText="1"/>
      <protection hidden="1"/>
    </xf>
    <xf numFmtId="4" fontId="5" fillId="0" borderId="76" xfId="1496" applyNumberFormat="1" applyFont="1" applyFill="1" applyBorder="1" applyAlignment="1" applyProtection="1">
      <alignment horizontal="center" vertical="center" wrapText="1"/>
      <protection hidden="1"/>
    </xf>
    <xf numFmtId="4" fontId="5" fillId="0" borderId="78" xfId="1496" applyNumberFormat="1" applyFont="1" applyFill="1" applyBorder="1" applyAlignment="1" applyProtection="1">
      <alignment horizontal="center" vertical="center" wrapText="1"/>
      <protection hidden="1"/>
    </xf>
    <xf numFmtId="0" fontId="5" fillId="0" borderId="75" xfId="1371" applyFont="1" applyFill="1" applyBorder="1" applyAlignment="1" applyProtection="1">
      <alignment horizontal="justify" vertical="center" wrapText="1"/>
      <protection hidden="1"/>
    </xf>
    <xf numFmtId="0" fontId="5" fillId="0" borderId="76" xfId="1371" applyFont="1" applyFill="1" applyBorder="1" applyAlignment="1" applyProtection="1">
      <alignment horizontal="justify" vertical="center" wrapText="1"/>
      <protection hidden="1"/>
    </xf>
    <xf numFmtId="0" fontId="5" fillId="0" borderId="77" xfId="1371" applyFont="1" applyFill="1" applyBorder="1" applyAlignment="1" applyProtection="1">
      <alignment horizontal="justify" vertical="center" wrapText="1"/>
      <protection hidden="1"/>
    </xf>
    <xf numFmtId="0" fontId="83" fillId="65" borderId="158" xfId="0" applyFont="1" applyFill="1" applyBorder="1" applyAlignment="1">
      <alignment horizontal="justify" vertical="center" wrapText="1"/>
    </xf>
    <xf numFmtId="0" fontId="83" fillId="65" borderId="0" xfId="0" applyFont="1" applyFill="1" applyBorder="1" applyAlignment="1">
      <alignment horizontal="justify" vertical="center" wrapText="1"/>
    </xf>
    <xf numFmtId="0" fontId="83" fillId="65" borderId="26" xfId="0" applyFont="1" applyFill="1" applyBorder="1" applyAlignment="1">
      <alignment horizontal="justify" vertical="center" wrapText="1"/>
    </xf>
    <xf numFmtId="0" fontId="83" fillId="65" borderId="27" xfId="0" applyFont="1" applyFill="1" applyBorder="1" applyAlignment="1">
      <alignment horizontal="justify" vertical="center" wrapText="1"/>
    </xf>
    <xf numFmtId="0" fontId="82" fillId="24" borderId="0" xfId="1371" applyFont="1" applyFill="1" applyAlignment="1" applyProtection="1">
      <alignment horizontal="center" vertical="center"/>
      <protection hidden="1"/>
    </xf>
    <xf numFmtId="0" fontId="83" fillId="65" borderId="22" xfId="0" applyFont="1" applyFill="1" applyBorder="1" applyAlignment="1">
      <alignment horizontal="justify" vertical="center" wrapText="1"/>
    </xf>
    <xf numFmtId="0" fontId="83" fillId="65" borderId="23" xfId="0" applyFont="1" applyFill="1" applyBorder="1" applyAlignment="1">
      <alignment horizontal="justify" vertical="center" wrapText="1"/>
    </xf>
    <xf numFmtId="0" fontId="9" fillId="0" borderId="68" xfId="1371" applyFont="1" applyBorder="1" applyAlignment="1" applyProtection="1">
      <alignment horizontal="center" vertical="center" wrapText="1"/>
      <protection locked="0" hidden="1"/>
    </xf>
    <xf numFmtId="0" fontId="9" fillId="0" borderId="69" xfId="1371" applyFont="1" applyBorder="1" applyAlignment="1" applyProtection="1">
      <alignment horizontal="center" vertical="center" wrapText="1"/>
      <protection locked="0" hidden="1"/>
    </xf>
    <xf numFmtId="0" fontId="9" fillId="0" borderId="70" xfId="1371" applyFont="1" applyBorder="1" applyAlignment="1" applyProtection="1">
      <alignment horizontal="center" vertical="center" wrapText="1"/>
      <protection locked="0" hidden="1"/>
    </xf>
    <xf numFmtId="0" fontId="9" fillId="0" borderId="71" xfId="1371" applyFont="1" applyBorder="1" applyAlignment="1" applyProtection="1">
      <alignment horizontal="center" vertical="center" wrapText="1"/>
      <protection locked="0"/>
    </xf>
    <xf numFmtId="0" fontId="9" fillId="0" borderId="72" xfId="1371" applyFont="1" applyBorder="1" applyAlignment="1" applyProtection="1">
      <alignment horizontal="center" vertical="center" wrapText="1"/>
      <protection locked="0"/>
    </xf>
    <xf numFmtId="0" fontId="5" fillId="0" borderId="156" xfId="1371" applyFont="1" applyBorder="1" applyAlignment="1" applyProtection="1">
      <alignment horizontal="center" vertical="center" wrapText="1"/>
      <protection locked="0" hidden="1"/>
    </xf>
    <xf numFmtId="0" fontId="5" fillId="0" borderId="130" xfId="1371" applyFont="1" applyBorder="1" applyAlignment="1" applyProtection="1">
      <alignment horizontal="center" vertical="center" wrapText="1"/>
      <protection locked="0" hidden="1"/>
    </xf>
    <xf numFmtId="0" fontId="5" fillId="0" borderId="131" xfId="1371" applyFont="1" applyBorder="1" applyAlignment="1" applyProtection="1">
      <alignment horizontal="center" vertical="center" wrapText="1"/>
      <protection locked="0" hidden="1"/>
    </xf>
    <xf numFmtId="0" fontId="5" fillId="0" borderId="117" xfId="1371" applyFont="1" applyBorder="1" applyAlignment="1" applyProtection="1">
      <alignment horizontal="center" vertical="center" wrapText="1"/>
      <protection locked="0" hidden="1"/>
    </xf>
    <xf numFmtId="0" fontId="5" fillId="0" borderId="118" xfId="1371" applyFont="1" applyBorder="1" applyAlignment="1" applyProtection="1">
      <alignment horizontal="center" vertical="center" wrapText="1"/>
      <protection locked="0" hidden="1"/>
    </xf>
    <xf numFmtId="0" fontId="5" fillId="0" borderId="119" xfId="1371" applyFont="1" applyBorder="1" applyAlignment="1" applyProtection="1">
      <alignment horizontal="center" vertical="center" wrapText="1"/>
      <protection locked="0" hidden="1"/>
    </xf>
    <xf numFmtId="167" fontId="9" fillId="50" borderId="80" xfId="1250" applyFont="1" applyFill="1" applyBorder="1" applyAlignment="1" applyProtection="1">
      <alignment horizontal="center" vertical="center" wrapText="1"/>
      <protection locked="0" hidden="1"/>
    </xf>
    <xf numFmtId="167" fontId="9" fillId="50" borderId="63" xfId="1250" applyFont="1" applyFill="1" applyBorder="1" applyAlignment="1" applyProtection="1">
      <alignment horizontal="center" vertical="center" wrapText="1"/>
      <protection locked="0" hidden="1"/>
    </xf>
    <xf numFmtId="167" fontId="9" fillId="50" borderId="64" xfId="1250" applyFont="1" applyFill="1" applyBorder="1" applyAlignment="1" applyProtection="1">
      <alignment horizontal="center" vertical="center" wrapText="1"/>
      <protection locked="0" hidden="1"/>
    </xf>
    <xf numFmtId="0" fontId="70" fillId="50" borderId="204" xfId="1371" applyFont="1" applyFill="1" applyBorder="1" applyAlignment="1" applyProtection="1">
      <alignment horizontal="center" vertical="center" wrapText="1"/>
      <protection locked="0"/>
    </xf>
    <xf numFmtId="0" fontId="70" fillId="50" borderId="198" xfId="1371" applyFont="1" applyFill="1" applyBorder="1" applyAlignment="1" applyProtection="1">
      <alignment horizontal="center" vertical="center" wrapText="1"/>
      <protection locked="0"/>
    </xf>
    <xf numFmtId="0" fontId="70" fillId="50" borderId="199" xfId="1371" applyFont="1" applyFill="1" applyBorder="1" applyAlignment="1" applyProtection="1">
      <alignment horizontal="center" vertical="center" wrapText="1"/>
      <protection locked="0"/>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9" fillId="50" borderId="34"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9" fillId="0" borderId="20" xfId="1371" applyFont="1" applyFill="1" applyBorder="1" applyAlignment="1">
      <alignment horizontal="center" vertical="center" wrapText="1"/>
    </xf>
    <xf numFmtId="0" fontId="9" fillId="0" borderId="32" xfId="1371" applyFont="1" applyFill="1" applyBorder="1" applyAlignment="1">
      <alignment horizontal="center" vertical="center" wrapText="1"/>
    </xf>
    <xf numFmtId="0" fontId="9" fillId="0" borderId="46" xfId="1371" applyFont="1" applyFill="1" applyBorder="1" applyAlignment="1">
      <alignment horizontal="center"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2" xfId="1371" applyFont="1" applyFill="1" applyBorder="1" applyAlignment="1">
      <alignment horizontal="justify" vertical="center" wrapText="1"/>
    </xf>
    <xf numFmtId="0" fontId="9" fillId="0" borderId="34" xfId="1371" applyFont="1" applyFill="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51" fillId="50" borderId="20" xfId="0" applyFont="1" applyFill="1" applyBorder="1" applyAlignment="1">
      <alignment horizontal="justify" vertical="center" wrapText="1"/>
    </xf>
    <xf numFmtId="0" fontId="51" fillId="50" borderId="32" xfId="0" applyFont="1" applyFill="1" applyBorder="1" applyAlignment="1">
      <alignment horizontal="justify" vertical="center" wrapText="1"/>
    </xf>
    <xf numFmtId="0" fontId="51" fillId="50" borderId="34" xfId="0" applyFont="1" applyFill="1" applyBorder="1" applyAlignment="1">
      <alignment horizontal="justify" vertical="center" wrapText="1"/>
    </xf>
    <xf numFmtId="0" fontId="54" fillId="50" borderId="20" xfId="0" applyFont="1" applyFill="1" applyBorder="1" applyAlignment="1">
      <alignment horizontal="justify" vertical="center" wrapText="1"/>
    </xf>
    <xf numFmtId="0" fontId="54" fillId="50" borderId="32" xfId="0" applyFont="1" applyFill="1" applyBorder="1" applyAlignment="1">
      <alignment horizontal="justify" vertical="center" wrapText="1"/>
    </xf>
    <xf numFmtId="0" fontId="54" fillId="50" borderId="46"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49" fillId="56" borderId="20" xfId="0" applyFont="1" applyFill="1" applyBorder="1" applyAlignment="1">
      <alignment horizontal="center" vertical="center" wrapText="1"/>
    </xf>
    <xf numFmtId="0" fontId="49" fillId="56" borderId="34" xfId="0"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64" fillId="56" borderId="34"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7" fillId="64" borderId="26" xfId="0" applyFont="1" applyFill="1" applyBorder="1" applyAlignment="1">
      <alignment horizontal="center" vertical="center"/>
    </xf>
    <xf numFmtId="0" fontId="37" fillId="64" borderId="27" xfId="0" applyFont="1" applyFill="1" applyBorder="1" applyAlignment="1">
      <alignment horizontal="center" vertical="center"/>
    </xf>
    <xf numFmtId="0" fontId="70" fillId="50" borderId="204" xfId="1371" applyFont="1" applyFill="1" applyBorder="1" applyAlignment="1" applyProtection="1">
      <alignment horizontal="left" vertical="center" wrapText="1"/>
      <protection locked="0"/>
    </xf>
    <xf numFmtId="0" fontId="70" fillId="50" borderId="198" xfId="1371" applyFont="1" applyFill="1" applyBorder="1" applyAlignment="1" applyProtection="1">
      <alignment horizontal="left" vertical="center" wrapText="1"/>
      <protection locked="0"/>
    </xf>
    <xf numFmtId="0" fontId="70" fillId="50" borderId="199" xfId="1371" applyFont="1" applyFill="1" applyBorder="1" applyAlignment="1" applyProtection="1">
      <alignment horizontal="left" vertical="center" wrapText="1"/>
      <protection locked="0"/>
    </xf>
    <xf numFmtId="178" fontId="12" fillId="50" borderId="74" xfId="1250" applyNumberFormat="1" applyFont="1" applyFill="1" applyBorder="1" applyAlignment="1" applyProtection="1">
      <alignment horizontal="center" vertical="center" wrapText="1"/>
      <protection locked="0" hidden="1"/>
    </xf>
    <xf numFmtId="178" fontId="12" fillId="50" borderId="35" xfId="1250" applyNumberFormat="1" applyFont="1" applyFill="1" applyBorder="1" applyAlignment="1" applyProtection="1">
      <alignment horizontal="center" vertical="center" wrapText="1"/>
      <protection locked="0" hidden="1"/>
    </xf>
    <xf numFmtId="178" fontId="12" fillId="50" borderId="19" xfId="1250" applyNumberFormat="1" applyFont="1" applyFill="1" applyBorder="1" applyAlignment="1" applyProtection="1">
      <alignment horizontal="center" vertical="center" wrapText="1"/>
      <protection locked="0" hidden="1"/>
    </xf>
    <xf numFmtId="0" fontId="54" fillId="0" borderId="75" xfId="1371" applyFont="1" applyFill="1" applyBorder="1" applyAlignment="1" applyProtection="1">
      <alignment horizontal="justify" vertical="center" wrapText="1"/>
      <protection locked="0" hidden="1"/>
    </xf>
    <xf numFmtId="0" fontId="54" fillId="0" borderId="76" xfId="1371" applyFont="1" applyFill="1" applyBorder="1" applyAlignment="1" applyProtection="1">
      <alignment horizontal="justify" vertical="center" wrapText="1"/>
      <protection locked="0" hidden="1"/>
    </xf>
    <xf numFmtId="0" fontId="54" fillId="0" borderId="78" xfId="1371" applyFont="1" applyFill="1" applyBorder="1" applyAlignment="1" applyProtection="1">
      <alignment horizontal="justify" vertical="center" wrapText="1"/>
      <protection locked="0" hidden="1"/>
    </xf>
    <xf numFmtId="0" fontId="70" fillId="50" borderId="204" xfId="1371" applyFont="1" applyFill="1" applyBorder="1" applyAlignment="1" applyProtection="1">
      <alignment horizontal="center" vertical="center" wrapText="1"/>
      <protection locked="0" hidden="1"/>
    </xf>
    <xf numFmtId="0" fontId="70" fillId="50" borderId="198" xfId="1371" applyFont="1" applyFill="1" applyBorder="1" applyAlignment="1" applyProtection="1">
      <alignment horizontal="center" vertical="center" wrapText="1"/>
      <protection locked="0" hidden="1"/>
    </xf>
    <xf numFmtId="0" fontId="70" fillId="50" borderId="199" xfId="1371" applyFont="1" applyFill="1" applyBorder="1" applyAlignment="1" applyProtection="1">
      <alignment horizontal="center" vertical="center" wrapText="1"/>
      <protection locked="0" hidden="1"/>
    </xf>
  </cellXfs>
  <cellStyles count="32118">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7020000}"/>
    <cellStyle name="Buena 11" xfId="712" xr:uid="{00000000-0005-0000-0000-0000C8020000}"/>
    <cellStyle name="Buena 12" xfId="713" xr:uid="{00000000-0005-0000-0000-0000C9020000}"/>
    <cellStyle name="Buena 13" xfId="714" xr:uid="{00000000-0005-0000-0000-0000CA020000}"/>
    <cellStyle name="Buena 14" xfId="715" xr:uid="{00000000-0005-0000-0000-0000CB020000}"/>
    <cellStyle name="Buena 15" xfId="716" xr:uid="{00000000-0005-0000-0000-0000CC020000}"/>
    <cellStyle name="Buena 16" xfId="717" xr:uid="{00000000-0005-0000-0000-0000CD020000}"/>
    <cellStyle name="Buena 17" xfId="718" xr:uid="{00000000-0005-0000-0000-0000CE020000}"/>
    <cellStyle name="Buena 18" xfId="719" xr:uid="{00000000-0005-0000-0000-0000CF020000}"/>
    <cellStyle name="Buena 2" xfId="720" xr:uid="{00000000-0005-0000-0000-0000D0020000}"/>
    <cellStyle name="Buena 3" xfId="721" xr:uid="{00000000-0005-0000-0000-0000D1020000}"/>
    <cellStyle name="Buena 4" xfId="722" xr:uid="{00000000-0005-0000-0000-0000D2020000}"/>
    <cellStyle name="Buena 5" xfId="723" xr:uid="{00000000-0005-0000-0000-0000D3020000}"/>
    <cellStyle name="Buena 6" xfId="724" xr:uid="{00000000-0005-0000-0000-0000D4020000}"/>
    <cellStyle name="Buena 7" xfId="725" xr:uid="{00000000-0005-0000-0000-0000D5020000}"/>
    <cellStyle name="Buena 8" xfId="726" xr:uid="{00000000-0005-0000-0000-0000D6020000}"/>
    <cellStyle name="Buena 9" xfId="727" xr:uid="{00000000-0005-0000-0000-0000D7020000}"/>
    <cellStyle name="Buena 9 10" xfId="728" xr:uid="{00000000-0005-0000-0000-0000D8020000}"/>
    <cellStyle name="Buena 9 11" xfId="729" xr:uid="{00000000-0005-0000-0000-0000D9020000}"/>
    <cellStyle name="Buena 9 12" xfId="730" xr:uid="{00000000-0005-0000-0000-0000DA020000}"/>
    <cellStyle name="Buena 9 13" xfId="731" xr:uid="{00000000-0005-0000-0000-0000DB020000}"/>
    <cellStyle name="Buena 9 14" xfId="732" xr:uid="{00000000-0005-0000-0000-0000DC020000}"/>
    <cellStyle name="Buena 9 15" xfId="733" xr:uid="{00000000-0005-0000-0000-0000DD020000}"/>
    <cellStyle name="Buena 9 16" xfId="734" xr:uid="{00000000-0005-0000-0000-0000DE020000}"/>
    <cellStyle name="Buena 9 17" xfId="735" xr:uid="{00000000-0005-0000-0000-0000DF020000}"/>
    <cellStyle name="Buena 9 18" xfId="736" xr:uid="{00000000-0005-0000-0000-0000E0020000}"/>
    <cellStyle name="Buena 9 19" xfId="737" xr:uid="{00000000-0005-0000-0000-0000E1020000}"/>
    <cellStyle name="Buena 9 2" xfId="738" xr:uid="{00000000-0005-0000-0000-0000E2020000}"/>
    <cellStyle name="Buena 9 20" xfId="739" xr:uid="{00000000-0005-0000-0000-0000E3020000}"/>
    <cellStyle name="Buena 9 21" xfId="740" xr:uid="{00000000-0005-0000-0000-0000E4020000}"/>
    <cellStyle name="Buena 9 22" xfId="741" xr:uid="{00000000-0005-0000-0000-0000E5020000}"/>
    <cellStyle name="Buena 9 3" xfId="742" xr:uid="{00000000-0005-0000-0000-0000E6020000}"/>
    <cellStyle name="Buena 9 4" xfId="743" xr:uid="{00000000-0005-0000-0000-0000E7020000}"/>
    <cellStyle name="Buena 9 5" xfId="744" xr:uid="{00000000-0005-0000-0000-0000E8020000}"/>
    <cellStyle name="Buena 9 6" xfId="745" xr:uid="{00000000-0005-0000-0000-0000E9020000}"/>
    <cellStyle name="Buena 9 7" xfId="746" xr:uid="{00000000-0005-0000-0000-0000EA020000}"/>
    <cellStyle name="Buena 9 8" xfId="747" xr:uid="{00000000-0005-0000-0000-0000EB020000}"/>
    <cellStyle name="Buena 9 9" xfId="748" xr:uid="{00000000-0005-0000-0000-0000EC020000}"/>
    <cellStyle name="Cálculo" xfId="749" builtinId="22" customBuiltin="1"/>
    <cellStyle name="Cálculo 10" xfId="750" xr:uid="{00000000-0005-0000-0000-0000EE020000}"/>
    <cellStyle name="Cálculo 10 2" xfId="1824" xr:uid="{78780B6A-AEDF-4D6E-962B-2C0FE82E0037}"/>
    <cellStyle name="Cálculo 10 2 10" xfId="8325" xr:uid="{E7C1067D-05C9-4C95-9F48-C3AB6C46C16E}"/>
    <cellStyle name="Cálculo 10 2 10 2" xfId="23433" xr:uid="{0BAB687C-521C-4744-80B2-E185043274F2}"/>
    <cellStyle name="Cálculo 10 2 11" xfId="15930" xr:uid="{19EBF4E8-B149-4B85-9AD3-6A7391265F38}"/>
    <cellStyle name="Cálculo 10 2 11 2" xfId="31038" xr:uid="{75F8C9CE-4ECE-4481-AB78-A06EEAA34DDD}"/>
    <cellStyle name="Cálculo 10 2 12" xfId="13717" xr:uid="{63313D6A-9B9D-4820-962E-BB5FC6961324}"/>
    <cellStyle name="Cálculo 10 2 12 2" xfId="28825" xr:uid="{C3253C81-386A-4592-8658-4CE5149A94CC}"/>
    <cellStyle name="Cálculo 10 2 13" xfId="17049" xr:uid="{62618EFB-0715-4036-AC2B-C549CB0DC49D}"/>
    <cellStyle name="Cálculo 10 2 2" xfId="2384" xr:uid="{93598EC6-8B31-4227-8D01-45628F5CF3CC}"/>
    <cellStyle name="Cálculo 10 2 2 2" xfId="5021" xr:uid="{3BE00C91-DF48-4E9A-BB0B-B923A9C6D68B}"/>
    <cellStyle name="Cálculo 10 2 2 2 2" xfId="11385" xr:uid="{FAF375F0-1E07-4186-88C8-FD39FACB5840}"/>
    <cellStyle name="Cálculo 10 2 2 2 2 2" xfId="26493" xr:uid="{A14185EC-3BA4-4A0B-91DE-D2DB7DB8CA08}"/>
    <cellStyle name="Cálculo 10 2 2 2 3" xfId="13808" xr:uid="{22786D04-199C-4D25-BA4D-D548632ABFEB}"/>
    <cellStyle name="Cálculo 10 2 2 2 3 2" xfId="28916" xr:uid="{4B804A76-7283-465F-8F85-1B294F01DDFE}"/>
    <cellStyle name="Cálculo 10 2 2 2 4" xfId="20129" xr:uid="{224D2D0E-E6EB-4DEA-BDE7-3B162E58E1EF}"/>
    <cellStyle name="Cálculo 10 2 2 3" xfId="8851" xr:uid="{76F6B2AD-9E73-4213-862C-1CF4F60A93CE}"/>
    <cellStyle name="Cálculo 10 2 2 3 2" xfId="23959" xr:uid="{5A39486E-61BB-43DC-A633-C4410545AB6E}"/>
    <cellStyle name="Cálculo 10 2 3" xfId="2236" xr:uid="{5B268D6C-0AF3-4961-94E9-1919695998CC}"/>
    <cellStyle name="Cálculo 10 2 3 2" xfId="4873" xr:uid="{C6B2C004-11B1-4519-B814-9B3F35A191B8}"/>
    <cellStyle name="Cálculo 10 2 3 2 2" xfId="16257" xr:uid="{4C4AE2A0-4114-4521-A971-5A3D00C2045E}"/>
    <cellStyle name="Cálculo 10 2 3 2 2 2" xfId="31365" xr:uid="{27090492-43D8-41A9-9BD2-55E40301F5BC}"/>
    <cellStyle name="Cálculo 10 2 3 2 3" xfId="19981" xr:uid="{EC04631B-AD3D-4F17-9ADA-433E51C04545}"/>
    <cellStyle name="Cálculo 10 2 3 3" xfId="15750" xr:uid="{8670FD89-0F7C-4938-B0B5-4212B3514EFF}"/>
    <cellStyle name="Cálculo 10 2 3 3 2" xfId="30858" xr:uid="{2519BFCC-3D57-4150-90FD-7FD36D1ECA35}"/>
    <cellStyle name="Cálculo 10 2 3 4" xfId="17461" xr:uid="{8A78B4CB-51A5-4824-8803-19E141F11A1E}"/>
    <cellStyle name="Cálculo 10 2 4" xfId="2347" xr:uid="{FE13B4E0-9487-4606-96E5-E132CE3D8DD3}"/>
    <cellStyle name="Cálculo 10 2 4 2" xfId="4984" xr:uid="{210B75B2-1F19-4B1A-B859-A6EA8DF43650}"/>
    <cellStyle name="Cálculo 10 2 4 2 2" xfId="11348" xr:uid="{2C36D768-6BD3-4FA8-8DF6-A9D67A2EE09A}"/>
    <cellStyle name="Cálculo 10 2 4 2 2 2" xfId="26456" xr:uid="{52E59CBC-3849-4EC5-AE99-207637FCCEC5}"/>
    <cellStyle name="Cálculo 10 2 4 2 3" xfId="7211" xr:uid="{959422DF-0552-4EE7-B430-938132F68D5E}"/>
    <cellStyle name="Cálculo 10 2 4 2 3 2" xfId="22319" xr:uid="{773511BC-C06F-4CBF-B07F-5355B435C497}"/>
    <cellStyle name="Cálculo 10 2 4 2 4" xfId="20092" xr:uid="{47A49BB2-2B54-4495-803C-F2815B7DA5AF}"/>
    <cellStyle name="Cálculo 10 2 4 3" xfId="8814" xr:uid="{09E15FCD-6C47-4AAD-A17C-90E836330071}"/>
    <cellStyle name="Cálculo 10 2 4 3 2" xfId="23922" xr:uid="{FD650D1F-9400-427B-AA73-23A304CAD188}"/>
    <cellStyle name="Cálculo 10 2 4 4" xfId="8057" xr:uid="{1546F41E-BA1D-45C1-ACEF-B64822F833FC}"/>
    <cellStyle name="Cálculo 10 2 4 4 2" xfId="23165" xr:uid="{A1857299-5C24-4613-892C-412645CFFAF5}"/>
    <cellStyle name="Cálculo 10 2 4 5" xfId="17572" xr:uid="{A528F90C-7910-438F-A2DD-670E56D9A963}"/>
    <cellStyle name="Cálculo 10 2 5" xfId="3244" xr:uid="{3C113DE1-CADB-4A5B-8ACB-A03EB445E186}"/>
    <cellStyle name="Cálculo 10 2 5 2" xfId="5881" xr:uid="{28CD4118-4E62-494D-895F-56574BE32591}"/>
    <cellStyle name="Cálculo 10 2 5 2 2" xfId="12192" xr:uid="{89C206DC-E9A4-41A5-9466-4AFB1A547AB0}"/>
    <cellStyle name="Cálculo 10 2 5 2 2 2" xfId="27300" xr:uid="{9B2F206A-7040-48BE-86A7-9B431D645EE9}"/>
    <cellStyle name="Cálculo 10 2 5 2 3" xfId="8132" xr:uid="{4EAA5D48-64C3-43BA-BD58-5E6C897FD308}"/>
    <cellStyle name="Cálculo 10 2 5 2 3 2" xfId="23240" xr:uid="{6F932D22-89FD-4865-B892-A69A54D2AFA2}"/>
    <cellStyle name="Cálculo 10 2 5 2 4" xfId="20989" xr:uid="{27011F23-6DE2-4E1B-A5AF-4065804D08A3}"/>
    <cellStyle name="Cálculo 10 2 5 3" xfId="9626" xr:uid="{30A46917-BA85-4047-8056-CBAEEAAA41DF}"/>
    <cellStyle name="Cálculo 10 2 5 3 2" xfId="24734" xr:uid="{35FBC109-EC61-4438-ADE7-0567095DD2EB}"/>
    <cellStyle name="Cálculo 10 2 5 4" xfId="7881" xr:uid="{06A9C4CD-D12A-4CBA-9E1E-823DF6C0CDF6}"/>
    <cellStyle name="Cálculo 10 2 5 4 2" xfId="22989" xr:uid="{BF45BB49-AED3-40DA-99CF-7A8DA8199359}"/>
    <cellStyle name="Cálculo 10 2 5 5" xfId="18352" xr:uid="{03B49BAB-83F7-4798-B822-9A93C9CAA975}"/>
    <cellStyle name="Cálculo 10 2 6" xfId="3550" xr:uid="{86009C1D-FDB1-437E-A901-EFF5DA6B98C4}"/>
    <cellStyle name="Cálculo 10 2 6 2" xfId="6187" xr:uid="{7CF9F00D-4F3C-4302-B130-9D8F17C1F616}"/>
    <cellStyle name="Cálculo 10 2 6 2 2" xfId="12498" xr:uid="{84163AC9-3F22-479E-A62D-D51A0E79BA7A}"/>
    <cellStyle name="Cálculo 10 2 6 2 2 2" xfId="27606" xr:uid="{AAAD5839-F47F-4569-9379-46DA8F20D3AF}"/>
    <cellStyle name="Cálculo 10 2 6 2 3" xfId="15555" xr:uid="{0B7D197F-ECA0-4225-9D21-1546385FD09B}"/>
    <cellStyle name="Cálculo 10 2 6 2 3 2" xfId="30663" xr:uid="{5E843714-E83F-45D4-98FE-997A9C73CB7D}"/>
    <cellStyle name="Cálculo 10 2 6 2 4" xfId="21295" xr:uid="{3DAEEAAF-0C5E-42BB-A61D-4B5BE5708D89}"/>
    <cellStyle name="Cálculo 10 2 6 3" xfId="9932" xr:uid="{6E466395-A1C7-4B33-AED8-3AEDD1F3BF09}"/>
    <cellStyle name="Cálculo 10 2 6 3 2" xfId="25040" xr:uid="{2F5E892C-136A-43F9-9BC2-03B965F5E1C2}"/>
    <cellStyle name="Cálculo 10 2 6 4" xfId="7064" xr:uid="{41EB5057-8596-43A9-8EE2-3AA8DBBBA580}"/>
    <cellStyle name="Cálculo 10 2 6 4 2" xfId="22172" xr:uid="{42DAB4A0-806F-418C-A449-5AF0839298CF}"/>
    <cellStyle name="Cálculo 10 2 6 5" xfId="18658" xr:uid="{9E87EE5C-CF75-4BF8-B438-329E80B90BEA}"/>
    <cellStyle name="Cálculo 10 2 7" xfId="3896" xr:uid="{90D428DB-A386-4F94-9575-0E14106B7C41}"/>
    <cellStyle name="Cálculo 10 2 7 2" xfId="6533" xr:uid="{41989902-2AC1-4CA7-A742-767776C96CF1}"/>
    <cellStyle name="Cálculo 10 2 7 2 2" xfId="12844" xr:uid="{72A20094-20B0-4622-835C-68E2A81C2F35}"/>
    <cellStyle name="Cálculo 10 2 7 2 2 2" xfId="27952" xr:uid="{A93F88A5-5707-4E46-8E48-A13860715C9F}"/>
    <cellStyle name="Cálculo 10 2 7 2 3" xfId="11687" xr:uid="{D3D087CE-BEB7-4084-9A41-8B91B5039C59}"/>
    <cellStyle name="Cálculo 10 2 7 2 3 2" xfId="26795" xr:uid="{92402209-F8FD-4C2A-B331-453D2C6F24B3}"/>
    <cellStyle name="Cálculo 10 2 7 2 4" xfId="21641" xr:uid="{4493183A-F7B9-4907-8C17-F220BFCC46B9}"/>
    <cellStyle name="Cálculo 10 2 7 3" xfId="10278" xr:uid="{9B54DADE-E705-4068-8992-FBBD98F892EB}"/>
    <cellStyle name="Cálculo 10 2 7 3 2" xfId="25386" xr:uid="{702EBBC1-6E59-4E53-80BD-45BED6D7E9DC}"/>
    <cellStyle name="Cálculo 10 2 7 4" xfId="15451" xr:uid="{2B1CDAC6-471A-444C-AF16-0374C24204C2}"/>
    <cellStyle name="Cálculo 10 2 7 4 2" xfId="30559" xr:uid="{52CFA0E4-9CFA-4E79-9552-307BB913C674}"/>
    <cellStyle name="Cálculo 10 2 7 5" xfId="19004" xr:uid="{A8B3AEE7-8FF7-448D-A4A5-7AAAD74DA67D}"/>
    <cellStyle name="Cálculo 10 2 8" xfId="4260" xr:uid="{7866CA2B-D8C3-4EBA-A02B-D9CF0651090B}"/>
    <cellStyle name="Cálculo 10 2 8 2" xfId="6897" xr:uid="{0A8C577D-32CD-4241-81CA-5AB66685E546}"/>
    <cellStyle name="Cálculo 10 2 8 2 2" xfId="13208" xr:uid="{5AE8E437-B560-40A8-ADCC-8744CA02ABA1}"/>
    <cellStyle name="Cálculo 10 2 8 2 2 2" xfId="28316" xr:uid="{58C8694F-79B8-4109-A8A1-BA5B8589AE42}"/>
    <cellStyle name="Cálculo 10 2 8 2 3" xfId="16872" xr:uid="{4F53CEB3-E9AC-4DC6-A9B7-B504FDCBE8B9}"/>
    <cellStyle name="Cálculo 10 2 8 2 3 2" xfId="31980" xr:uid="{EE0CBD73-0452-4D33-A73B-6349F83ED073}"/>
    <cellStyle name="Cálculo 10 2 8 2 4" xfId="22005" xr:uid="{8926D4E5-9961-4D0F-ABEC-2E28A1990917}"/>
    <cellStyle name="Cálculo 10 2 8 3" xfId="10642" xr:uid="{ACD1030B-CF2D-4C67-A0FB-B1B658711DB0}"/>
    <cellStyle name="Cálculo 10 2 8 3 2" xfId="25750" xr:uid="{C5FBB4CE-547E-42AE-916C-3B88EB5D8D63}"/>
    <cellStyle name="Cálculo 10 2 8 4" xfId="15195" xr:uid="{50145CC8-4CE9-44F5-BEE3-D73E22C13308}"/>
    <cellStyle name="Cálculo 10 2 8 4 2" xfId="30303" xr:uid="{06F51CAB-55BD-47DA-8859-3FE62FB5B719}"/>
    <cellStyle name="Cálculo 10 2 8 5" xfId="19368" xr:uid="{B7718973-41AD-4BDA-A965-26BBE9E992A3}"/>
    <cellStyle name="Cálculo 10 2 9" xfId="4461" xr:uid="{A3428D28-19BB-427E-B808-459B60939AF3}"/>
    <cellStyle name="Cálculo 10 2 9 2" xfId="10843" xr:uid="{0D849CBD-0F21-4965-88A7-9FDB1E5967CB}"/>
    <cellStyle name="Cálculo 10 2 9 2 2" xfId="25951" xr:uid="{E67D8394-A48C-455A-9081-AEB21A174869}"/>
    <cellStyle name="Cálculo 10 2 9 3" xfId="14242" xr:uid="{8EF3D677-AD5F-4A3D-910D-BEF817CD5268}"/>
    <cellStyle name="Cálculo 10 2 9 3 2" xfId="29350" xr:uid="{D9745A77-7FD0-4E94-BA3F-DEC1D3470B55}"/>
    <cellStyle name="Cálculo 10 2 9 4" xfId="19569" xr:uid="{1E518E35-C4BD-4195-A177-E291A67DCF44}"/>
    <cellStyle name="Cálculo 10 3" xfId="1807" xr:uid="{6AE62029-6943-4600-8FA0-757A581E7F42}"/>
    <cellStyle name="Cálculo 10 3 10" xfId="15644" xr:uid="{71AD2EFF-0C02-4DB2-828D-295B84737024}"/>
    <cellStyle name="Cálculo 10 3 10 2" xfId="30752" xr:uid="{58A875D5-1E26-4B6A-A59E-B61090F02A5D}"/>
    <cellStyle name="Cálculo 10 3 11" xfId="7697" xr:uid="{B65E0F84-F564-4C67-BFBA-FA55FB812776}"/>
    <cellStyle name="Cálculo 10 3 11 2" xfId="22805" xr:uid="{A2B9ADAA-07CE-4B9F-B7E1-00958F1500ED}"/>
    <cellStyle name="Cálculo 10 3 12" xfId="17032" xr:uid="{110FA54E-70A3-4B52-8B1C-01B84A26DD69}"/>
    <cellStyle name="Cálculo 10 3 2" xfId="2367" xr:uid="{F8145BFB-2E69-4C85-B5F7-EC38C53B460F}"/>
    <cellStyle name="Cálculo 10 3 2 2" xfId="5004" xr:uid="{55DCBA16-B823-4512-B682-3AAE9F1F9F47}"/>
    <cellStyle name="Cálculo 10 3 2 2 2" xfId="11368" xr:uid="{A97F2ADE-523E-4167-976E-C3CDE3B1039E}"/>
    <cellStyle name="Cálculo 10 3 2 2 2 2" xfId="26476" xr:uid="{81BEA7E8-BC22-48BE-9A8C-57F22476A7AB}"/>
    <cellStyle name="Cálculo 10 3 2 2 3" xfId="11819" xr:uid="{BB4D7D45-6DAD-409D-B817-CBE62DE89746}"/>
    <cellStyle name="Cálculo 10 3 2 2 3 2" xfId="26927" xr:uid="{2880407D-DAE7-413F-B772-B2645DBC3B3A}"/>
    <cellStyle name="Cálculo 10 3 2 2 4" xfId="20112" xr:uid="{73A61934-2C9F-43F9-A67E-EBB186C2A230}"/>
    <cellStyle name="Cálculo 10 3 2 3" xfId="8834" xr:uid="{CE527785-B734-49E5-ABC4-5877DE58FF1E}"/>
    <cellStyle name="Cálculo 10 3 2 3 2" xfId="23942" xr:uid="{D7CC524E-00EF-48F3-B30C-23399EC6C98C}"/>
    <cellStyle name="Cálculo 10 3 2 4" xfId="7857" xr:uid="{1A050859-41B5-4C52-9792-DDD31F6B4AAA}"/>
    <cellStyle name="Cálculo 10 3 2 4 2" xfId="22965" xr:uid="{2636384E-DAD8-4694-A4AB-5AC43F925C0B}"/>
    <cellStyle name="Cálculo 10 3 2 5" xfId="7916" xr:uid="{12D0704E-D242-4AC5-8DD8-BF2E570CA4BC}"/>
    <cellStyle name="Cálculo 10 3 2 5 2" xfId="23024" xr:uid="{1E76AD38-AD83-4E93-921B-B1978013137F}"/>
    <cellStyle name="Cálculo 10 3 2 6" xfId="17575" xr:uid="{BAEFB7AD-EB5E-4ADA-9177-5EF9A917AE75}"/>
    <cellStyle name="Cálculo 10 3 3" xfId="2253" xr:uid="{4595A6B6-C15A-45BC-81A5-FB811BC8908E}"/>
    <cellStyle name="Cálculo 10 3 3 2" xfId="4890" xr:uid="{FE752F63-6463-4B28-8CB2-9B74A202FD2E}"/>
    <cellStyle name="Cálculo 10 3 3 2 2" xfId="15708" xr:uid="{1D811A75-8F65-4C89-8382-3DBFA4D890B3}"/>
    <cellStyle name="Cálculo 10 3 3 2 2 2" xfId="30816" xr:uid="{4EA40460-AE8D-4D63-9AA2-91E513E6A59C}"/>
    <cellStyle name="Cálculo 10 3 3 2 3" xfId="19998" xr:uid="{93EAFDEE-21DD-4C21-97BA-999D904EFCC9}"/>
    <cellStyle name="Cálculo 10 3 3 3" xfId="13774" xr:uid="{E2C736CE-1465-4693-B71F-2A8103CABBAC}"/>
    <cellStyle name="Cálculo 10 3 3 3 2" xfId="28882" xr:uid="{C0930143-EFCA-4F4C-A771-D6399AA35A11}"/>
    <cellStyle name="Cálculo 10 3 3 4" xfId="17478" xr:uid="{BA9F6678-4B6C-4267-A38A-E88FC501DE45}"/>
    <cellStyle name="Cálculo 10 3 4" xfId="2645" xr:uid="{0454213F-2343-4DC2-A368-7D0EE24F1D3A}"/>
    <cellStyle name="Cálculo 10 3 4 2" xfId="5282" xr:uid="{CDEFFACD-2C94-4A9B-A43A-8AB1EF5641BF}"/>
    <cellStyle name="Cálculo 10 3 4 2 2" xfId="11646" xr:uid="{CAEC3ECB-0BE9-4885-85A6-44B61C9BD50A}"/>
    <cellStyle name="Cálculo 10 3 4 2 2 2" xfId="26754" xr:uid="{75A45372-471A-42B9-883E-9D7FACDB9BF8}"/>
    <cellStyle name="Cálculo 10 3 4 2 3" xfId="7135" xr:uid="{2858A03A-02F6-401B-A687-FD14E6AA0CC5}"/>
    <cellStyle name="Cálculo 10 3 4 2 3 2" xfId="22243" xr:uid="{F6D45E3E-5F15-4B4A-9447-4AA9C3779D6B}"/>
    <cellStyle name="Cálculo 10 3 4 2 4" xfId="20390" xr:uid="{E8442D7D-715E-4CA6-8743-00D6DD4F5584}"/>
    <cellStyle name="Cálculo 10 3 4 3" xfId="9112" xr:uid="{2E9A4118-4084-4275-8E64-032B9E0A9C77}"/>
    <cellStyle name="Cálculo 10 3 4 3 2" xfId="24220" xr:uid="{A8AEA941-4E79-4E37-A0B3-40EB60157B31}"/>
    <cellStyle name="Cálculo 10 3 4 4" xfId="7602" xr:uid="{427B3889-AB26-4F20-9527-46E1CFF3EA84}"/>
    <cellStyle name="Cálculo 10 3 4 4 2" xfId="22710" xr:uid="{1CC3084E-8430-4EFF-9F84-B4E41D8091EB}"/>
    <cellStyle name="Cálculo 10 3 4 5" xfId="17753" xr:uid="{2897EFB1-6E29-4ABB-ADCF-3E1307473A9F}"/>
    <cellStyle name="Cálculo 10 3 5" xfId="3227" xr:uid="{67D8D760-7736-4FAE-8F0F-EDD29EE942D0}"/>
    <cellStyle name="Cálculo 10 3 5 2" xfId="5864" xr:uid="{D51A29F5-E0F6-48B5-BEB2-6828BDA3976D}"/>
    <cellStyle name="Cálculo 10 3 5 2 2" xfId="12175" xr:uid="{1D224172-F9CA-4C10-8187-ED300E28E24B}"/>
    <cellStyle name="Cálculo 10 3 5 2 2 2" xfId="27283" xr:uid="{E874D7A7-C5B3-48C2-A3E7-27AF9A223829}"/>
    <cellStyle name="Cálculo 10 3 5 2 3" xfId="16516" xr:uid="{6D5C7E43-3C90-4C8C-B7C8-CAB6B6E639E6}"/>
    <cellStyle name="Cálculo 10 3 5 2 3 2" xfId="31624" xr:uid="{9CF5F2A8-74C4-4EF9-BFB5-D63552F57BE9}"/>
    <cellStyle name="Cálculo 10 3 5 2 4" xfId="20972" xr:uid="{10443D1F-51B7-4301-96F0-9A48E43D58A8}"/>
    <cellStyle name="Cálculo 10 3 5 3" xfId="9609" xr:uid="{9A94FF31-953C-4269-8927-10BB76767EA9}"/>
    <cellStyle name="Cálculo 10 3 5 3 2" xfId="24717" xr:uid="{86020CFA-E7F4-4001-8E11-35BED0C280F2}"/>
    <cellStyle name="Cálculo 10 3 5 4" xfId="14295" xr:uid="{3848E81F-FDDD-432A-BB91-5739247EA83A}"/>
    <cellStyle name="Cálculo 10 3 5 4 2" xfId="29403" xr:uid="{11E500E0-4D58-4AF0-A142-C28E7B12D72B}"/>
    <cellStyle name="Cálculo 10 3 5 5" xfId="18335" xr:uid="{E8A3E786-0DF8-415D-849B-3A35E7125E81}"/>
    <cellStyle name="Cálculo 10 3 6" xfId="2309" xr:uid="{8032518F-4EFB-4907-B258-8DB4A7E029DF}"/>
    <cellStyle name="Cálculo 10 3 6 2" xfId="4946" xr:uid="{60A8E9AE-98EB-4C9C-BD96-D5BDC4EBD3CC}"/>
    <cellStyle name="Cálculo 10 3 6 2 2" xfId="11310" xr:uid="{D665E4CB-AAF9-40BD-B2F1-3C67F7D93C99}"/>
    <cellStyle name="Cálculo 10 3 6 2 2 2" xfId="26418" xr:uid="{201917A0-D97F-45BB-A5EA-45C383A005C1}"/>
    <cellStyle name="Cálculo 10 3 6 2 3" xfId="16511" xr:uid="{CD07E991-C806-4571-BA90-5028A95CCD28}"/>
    <cellStyle name="Cálculo 10 3 6 2 3 2" xfId="31619" xr:uid="{8B087D49-5BE3-49D2-8541-5047B6B4AFFF}"/>
    <cellStyle name="Cálculo 10 3 6 2 4" xfId="20054" xr:uid="{A3B639DC-24C6-4A92-831A-F0E0C7BBB25C}"/>
    <cellStyle name="Cálculo 10 3 6 3" xfId="8776" xr:uid="{7E35746F-5CFF-415E-B739-7CF4F7F28DB8}"/>
    <cellStyle name="Cálculo 10 3 6 3 2" xfId="23884" xr:uid="{79B89EA5-CF88-4C2B-8F7B-5B64B1D22E66}"/>
    <cellStyle name="Cálculo 10 3 6 4" xfId="8108" xr:uid="{47666E13-E091-49CC-A6A0-20C3EC936723}"/>
    <cellStyle name="Cálculo 10 3 6 4 2" xfId="23216" xr:uid="{BF405E06-FC91-446B-BF31-5C70275364B1}"/>
    <cellStyle name="Cálculo 10 3 6 5" xfId="17534" xr:uid="{73253F5B-2F7D-46B4-B8AD-B966DE06E768}"/>
    <cellStyle name="Cálculo 10 3 7" xfId="3879" xr:uid="{A6CD3DD1-4A34-4975-88E2-234EA5F3A793}"/>
    <cellStyle name="Cálculo 10 3 7 2" xfId="6516" xr:uid="{3591AD85-A95C-4F10-A17D-8B0C0690EF72}"/>
    <cellStyle name="Cálculo 10 3 7 2 2" xfId="12827" xr:uid="{4B843AA4-D8B3-41C3-9BF4-9C3DF6BBDA88}"/>
    <cellStyle name="Cálculo 10 3 7 2 2 2" xfId="27935" xr:uid="{4B185D80-8F71-47E9-9987-1D12FB6FCA2A}"/>
    <cellStyle name="Cálculo 10 3 7 2 3" xfId="16320" xr:uid="{92AE3E88-965D-45A9-A5FE-61D276B42294}"/>
    <cellStyle name="Cálculo 10 3 7 2 3 2" xfId="31428" xr:uid="{01C49360-AF1F-4E3D-9C62-DB19F59A1202}"/>
    <cellStyle name="Cálculo 10 3 7 2 4" xfId="21624" xr:uid="{CFE1D53F-15C1-4A19-86A3-9A8558CF27B8}"/>
    <cellStyle name="Cálculo 10 3 7 3" xfId="10261" xr:uid="{6942184E-0A9D-4441-98E7-B0887933A3C1}"/>
    <cellStyle name="Cálculo 10 3 7 3 2" xfId="25369" xr:uid="{C3F3DD84-CA2D-468C-9C86-2144ED138618}"/>
    <cellStyle name="Cálculo 10 3 7 4" xfId="14041" xr:uid="{374C1F06-E7A4-4BB9-AE55-60120FF866C2}"/>
    <cellStyle name="Cálculo 10 3 7 4 2" xfId="29149" xr:uid="{27523C7F-C2B8-4BC5-942C-D99665C12AC3}"/>
    <cellStyle name="Cálculo 10 3 7 5" xfId="18987" xr:uid="{ABC267FA-D3C3-4F4F-9629-122020A0C646}"/>
    <cellStyle name="Cálculo 10 3 8" xfId="4444" xr:uid="{0096415D-97D9-44A5-A941-3452EA97A3FC}"/>
    <cellStyle name="Cálculo 10 3 8 2" xfId="10826" xr:uid="{707F7AD8-B8D7-45A4-99DB-E083C5962FDB}"/>
    <cellStyle name="Cálculo 10 3 8 2 2" xfId="25934" xr:uid="{57E3B6AD-7D0D-4A6D-906D-D881B7FB75A3}"/>
    <cellStyle name="Cálculo 10 3 8 3" xfId="13463" xr:uid="{1935E4B3-20F9-4981-AEB0-8856E641A054}"/>
    <cellStyle name="Cálculo 10 3 8 3 2" xfId="28571" xr:uid="{B7C8F4E5-38EC-4C7B-B730-709BC70DC159}"/>
    <cellStyle name="Cálculo 10 3 8 4" xfId="19552" xr:uid="{5303CA6B-C64C-4506-8BFA-9724678A5237}"/>
    <cellStyle name="Cálculo 10 3 9" xfId="8308" xr:uid="{5C1E087E-AA57-4A17-ADE8-AFD134934FA9}"/>
    <cellStyle name="Cálculo 10 3 9 2" xfId="23416" xr:uid="{4A76AC62-3332-42EC-B539-3CE66FF64FA6}"/>
    <cellStyle name="Cálculo 10 4" xfId="2044" xr:uid="{027D5AB2-9931-4472-8BFA-215B7391639A}"/>
    <cellStyle name="Cálculo 10 4 10" xfId="15835" xr:uid="{4779D2F6-0847-4CA5-B50F-3C9EDE787EAE}"/>
    <cellStyle name="Cálculo 10 4 10 2" xfId="30943" xr:uid="{6FBE1060-C751-4AF0-AE40-FB42E0B37522}"/>
    <cellStyle name="Cálculo 10 4 11" xfId="15757" xr:uid="{7A54FFB0-3209-404F-A705-2C1375158C70}"/>
    <cellStyle name="Cálculo 10 4 11 2" xfId="30865" xr:uid="{69F0D9CE-0F19-40FC-AE9E-36DCB71796A0}"/>
    <cellStyle name="Cálculo 10 4 12" xfId="17269" xr:uid="{B426C609-0544-4746-B7F4-8A58B77B93CA}"/>
    <cellStyle name="Cálculo 10 4 2" xfId="2551" xr:uid="{6A50DA73-6229-47E8-B463-F8407EDAAFEB}"/>
    <cellStyle name="Cálculo 10 4 2 2" xfId="5188" xr:uid="{5AA34823-D5B2-49FE-9BD8-D99C620F12DC}"/>
    <cellStyle name="Cálculo 10 4 2 2 2" xfId="11552" xr:uid="{FCD4E4B2-972A-4CE7-9DC9-C15C65E373F9}"/>
    <cellStyle name="Cálculo 10 4 2 2 2 2" xfId="26660" xr:uid="{B20BD8C1-3B92-4B9F-ADED-B0709432B201}"/>
    <cellStyle name="Cálculo 10 4 2 2 3" xfId="13916" xr:uid="{AAD75C54-2607-4A4B-9370-5007D4FE6CE4}"/>
    <cellStyle name="Cálculo 10 4 2 2 3 2" xfId="29024" xr:uid="{B5B20F9E-B81C-47FF-AF77-336C85B98850}"/>
    <cellStyle name="Cálculo 10 4 2 2 4" xfId="20296" xr:uid="{A04B8835-1AA3-46E7-9C1C-239EF8705C6A}"/>
    <cellStyle name="Cálculo 10 4 2 3" xfId="9018" xr:uid="{D08A08F3-11A4-4288-8269-1FA4B654FBBC}"/>
    <cellStyle name="Cálculo 10 4 2 3 2" xfId="24126" xr:uid="{776AE08A-842A-40C3-BFDF-B29D9559614D}"/>
    <cellStyle name="Cálculo 10 4 2 4" xfId="8007" xr:uid="{1943E035-96BB-49B8-8B3E-21201FB34504}"/>
    <cellStyle name="Cálculo 10 4 2 4 2" xfId="23115" xr:uid="{1A750C9D-0135-4D52-B335-0A96F87F58C6}"/>
    <cellStyle name="Cálculo 10 4 2 5" xfId="7106" xr:uid="{23E3CE7E-4F44-4F5C-A7D0-5D36FAB665A6}"/>
    <cellStyle name="Cálculo 10 4 2 5 2" xfId="22214" xr:uid="{861D1078-1176-4A74-9BA4-C2C03FA9CC88}"/>
    <cellStyle name="Cálculo 10 4 2 6" xfId="17659" xr:uid="{A9FEDFD0-030A-445E-B8C1-430CD28EBF77}"/>
    <cellStyle name="Cálculo 10 4 3" xfId="2804" xr:uid="{E4EED598-3430-44ED-B5E0-82C6F09979EF}"/>
    <cellStyle name="Cálculo 10 4 3 2" xfId="5441" xr:uid="{83177248-F56D-41F4-BF8D-3CDBFFCD277D}"/>
    <cellStyle name="Cálculo 10 4 3 2 2" xfId="15387" xr:uid="{5ACA7D66-E9DB-4F6E-BA5A-EE4AE8F275BB}"/>
    <cellStyle name="Cálculo 10 4 3 2 2 2" xfId="30495" xr:uid="{3B468F0F-CBED-40F2-B8FB-3DDE9FE4C601}"/>
    <cellStyle name="Cálculo 10 4 3 2 3" xfId="20549" xr:uid="{D3966EA7-4B1B-42C8-9ECC-74213F9BC69B}"/>
    <cellStyle name="Cálculo 10 4 3 3" xfId="14742" xr:uid="{9DB7C106-D47E-492C-9A4A-B6C4D95E855B}"/>
    <cellStyle name="Cálculo 10 4 3 3 2" xfId="29850" xr:uid="{8F2D30DE-2FFE-460B-80C1-1B7F8151D533}"/>
    <cellStyle name="Cálculo 10 4 3 4" xfId="17912" xr:uid="{28F399DF-5D4C-4493-A683-731328159C69}"/>
    <cellStyle name="Cálculo 10 4 4" xfId="3107" xr:uid="{59B3AD60-3559-4A72-B6C1-F3F13BA6E6D1}"/>
    <cellStyle name="Cálculo 10 4 4 2" xfId="5744" xr:uid="{5E1A9992-651E-4A08-ABF8-AC61F9FBE39D}"/>
    <cellStyle name="Cálculo 10 4 4 2 2" xfId="12055" xr:uid="{54C8C435-2C7A-414E-9739-9EB2A7F12204}"/>
    <cellStyle name="Cálculo 10 4 4 2 2 2" xfId="27163" xr:uid="{5B6B2EF2-8E6E-4B1B-AD29-670464D52432}"/>
    <cellStyle name="Cálculo 10 4 4 2 3" xfId="13527" xr:uid="{09EC55DA-7A81-46CE-A348-A5E32D99176F}"/>
    <cellStyle name="Cálculo 10 4 4 2 3 2" xfId="28635" xr:uid="{0D645B76-3F47-474D-ACC8-B16819BFA939}"/>
    <cellStyle name="Cálculo 10 4 4 2 4" xfId="20852" xr:uid="{658ED71E-053E-4D2D-883A-098486E118A6}"/>
    <cellStyle name="Cálculo 10 4 4 3" xfId="9489" xr:uid="{64A50D54-6253-410C-A98B-BE4B705FEDFA}"/>
    <cellStyle name="Cálculo 10 4 4 3 2" xfId="24597" xr:uid="{E290F19A-5574-4415-A1AE-F0FCEF77AE19}"/>
    <cellStyle name="Cálculo 10 4 4 4" xfId="8053" xr:uid="{B6CBBAA6-CAD4-4C5F-B5C7-22C87BE334D4}"/>
    <cellStyle name="Cálculo 10 4 4 4 2" xfId="23161" xr:uid="{50879851-3C7F-4215-BA76-6AD7285B2A72}"/>
    <cellStyle name="Cálculo 10 4 4 5" xfId="18215" xr:uid="{07992CBE-821E-420B-81CC-5521C7177AE1}"/>
    <cellStyle name="Cálculo 10 4 5" xfId="3433" xr:uid="{2E62E3CC-FB7B-4E70-A991-C9BE6AC35536}"/>
    <cellStyle name="Cálculo 10 4 5 2" xfId="6070" xr:uid="{48698AD1-B4DF-4352-9E14-7531515AE5D8}"/>
    <cellStyle name="Cálculo 10 4 5 2 2" xfId="12381" xr:uid="{58EC6013-F55F-49D9-9537-DDA13C136641}"/>
    <cellStyle name="Cálculo 10 4 5 2 2 2" xfId="27489" xr:uid="{F2C337F5-1832-47C9-97DD-F91BE604F3FB}"/>
    <cellStyle name="Cálculo 10 4 5 2 3" xfId="9154" xr:uid="{A9CDBC57-2C1D-48B2-A45E-D60B60160274}"/>
    <cellStyle name="Cálculo 10 4 5 2 3 2" xfId="24262" xr:uid="{EAE4F9A8-5E72-45F1-A0A9-5AF7644599BF}"/>
    <cellStyle name="Cálculo 10 4 5 2 4" xfId="21178" xr:uid="{6FF3CE50-2EA3-40DF-B5A5-5A32A4E9693C}"/>
    <cellStyle name="Cálculo 10 4 5 3" xfId="9815" xr:uid="{7B29EA61-520C-4866-8348-AA271E17A1C5}"/>
    <cellStyle name="Cálculo 10 4 5 3 2" xfId="24923" xr:uid="{85D0F50B-E5F6-4CCA-886D-CBA56816A986}"/>
    <cellStyle name="Cálculo 10 4 5 4" xfId="15846" xr:uid="{DB9CCA22-6E09-4661-B341-C7C258C9A3F1}"/>
    <cellStyle name="Cálculo 10 4 5 4 2" xfId="30954" xr:uid="{FA0E5F19-9199-4931-AE78-F21CA56F0D31}"/>
    <cellStyle name="Cálculo 10 4 5 5" xfId="18541" xr:uid="{881AAD2D-F8C4-4524-93D4-019610A5822A}"/>
    <cellStyle name="Cálculo 10 4 6" xfId="3739" xr:uid="{1B176798-A6D3-4C24-8BDE-350A7D174F6C}"/>
    <cellStyle name="Cálculo 10 4 6 2" xfId="6376" xr:uid="{66DAD0E7-3596-4A10-8E2A-2185B9BA7793}"/>
    <cellStyle name="Cálculo 10 4 6 2 2" xfId="12687" xr:uid="{44EE512D-5919-4C08-8FDA-A38DAE60D72D}"/>
    <cellStyle name="Cálculo 10 4 6 2 2 2" xfId="27795" xr:uid="{5B411928-157B-4F10-B88D-F05B8F907777}"/>
    <cellStyle name="Cálculo 10 4 6 2 3" xfId="14574" xr:uid="{930553EA-3B0E-41C6-A219-6A264CCFFBBF}"/>
    <cellStyle name="Cálculo 10 4 6 2 3 2" xfId="29682" xr:uid="{7496278F-83CD-444E-8FA6-71FC2BB297AD}"/>
    <cellStyle name="Cálculo 10 4 6 2 4" xfId="21484" xr:uid="{EB38E40D-969F-4253-9E8C-56B2C1161DDE}"/>
    <cellStyle name="Cálculo 10 4 6 3" xfId="10121" xr:uid="{59FE4CA3-AAFF-44CD-8D36-B8D48CAC428F}"/>
    <cellStyle name="Cálculo 10 4 6 3 2" xfId="25229" xr:uid="{F1B37882-23D3-4E32-A6C4-4A102F846741}"/>
    <cellStyle name="Cálculo 10 4 6 4" xfId="14625" xr:uid="{853E2054-B81D-426B-A7E1-63836BCB2B46}"/>
    <cellStyle name="Cálculo 10 4 6 4 2" xfId="29733" xr:uid="{E4DA6141-BF8D-4E41-9EC5-4379ABE51625}"/>
    <cellStyle name="Cálculo 10 4 6 5" xfId="18847" xr:uid="{A4E08FFF-CC51-4279-8EF9-7A8B1E72587F}"/>
    <cellStyle name="Cálculo 10 4 7" xfId="4116" xr:uid="{19E19DAC-F0A8-421A-BA7A-76E21D72B0B9}"/>
    <cellStyle name="Cálculo 10 4 7 2" xfId="6753" xr:uid="{F16D2D8C-90A4-4D79-88DE-4CD0FEEACB3A}"/>
    <cellStyle name="Cálculo 10 4 7 2 2" xfId="13064" xr:uid="{50FBBF37-F9A3-4484-99AE-9CFAC50FEB7B}"/>
    <cellStyle name="Cálculo 10 4 7 2 2 2" xfId="28172" xr:uid="{896FCFD2-B811-4A8C-8D2C-45B5E7C93993}"/>
    <cellStyle name="Cálculo 10 4 7 2 3" xfId="16738" xr:uid="{FF52C3FB-4E2D-47A6-AFE0-9DD4C0706A2C}"/>
    <cellStyle name="Cálculo 10 4 7 2 3 2" xfId="31846" xr:uid="{914A0765-A01F-4B91-970C-66BA2A584FF6}"/>
    <cellStyle name="Cálculo 10 4 7 2 4" xfId="21861" xr:uid="{62DC5768-9C5C-46CC-AE02-0B48D99FAD0B}"/>
    <cellStyle name="Cálculo 10 4 7 3" xfId="10498" xr:uid="{60368DBF-51E7-4EA8-A11E-6A56B23AB693}"/>
    <cellStyle name="Cálculo 10 4 7 3 2" xfId="25606" xr:uid="{670252DF-986B-48D4-B351-567761734C98}"/>
    <cellStyle name="Cálculo 10 4 7 4" xfId="7357" xr:uid="{0A6DA23D-9936-402A-B0E8-27C711C5FF17}"/>
    <cellStyle name="Cálculo 10 4 7 4 2" xfId="22465" xr:uid="{B3959773-CD16-4D5B-825A-CB72973893EF}"/>
    <cellStyle name="Cálculo 10 4 7 5" xfId="19224" xr:uid="{BDC11EA6-50E0-440F-8F8E-7B9D7A413536}"/>
    <cellStyle name="Cálculo 10 4 8" xfId="4681" xr:uid="{2A2EB939-DCA6-4212-8803-5571F3006939}"/>
    <cellStyle name="Cálculo 10 4 8 2" xfId="11063" xr:uid="{3572BCF1-1598-4D9E-86F2-9D4367423091}"/>
    <cellStyle name="Cálculo 10 4 8 2 2" xfId="26171" xr:uid="{F6DA26B7-0042-4680-BCE8-2D29FDDBB283}"/>
    <cellStyle name="Cálculo 10 4 8 3" xfId="14559" xr:uid="{28BE6CA9-6E26-4B07-8E43-8699624F380F}"/>
    <cellStyle name="Cálculo 10 4 8 3 2" xfId="29667" xr:uid="{9B8055B0-4583-41FC-AB3B-CAAE231CE18F}"/>
    <cellStyle name="Cálculo 10 4 8 4" xfId="19789" xr:uid="{A44AA8B5-7634-4654-BAA8-A23331DB9E3A}"/>
    <cellStyle name="Cálculo 10 4 9" xfId="8542" xr:uid="{DF0E649B-B251-4CA0-A144-41B7C3C97D61}"/>
    <cellStyle name="Cálculo 10 4 9 2" xfId="23650" xr:uid="{C59D180D-FAAF-44C2-BB0D-6DFD4BA545A6}"/>
    <cellStyle name="Cálculo 10 5" xfId="2077" xr:uid="{2CA82663-3D54-4E78-B27A-92BB3B5D210D}"/>
    <cellStyle name="Cálculo 10 5 10" xfId="14412" xr:uid="{155710A7-7780-4B11-8D48-45784483B61E}"/>
    <cellStyle name="Cálculo 10 5 10 2" xfId="29520" xr:uid="{331A37E9-6AEE-4ADF-82D9-3AD91D1CEB74}"/>
    <cellStyle name="Cálculo 10 5 11" xfId="17302" xr:uid="{8A6252A4-54C2-4B13-83EE-639B72A4DEFE}"/>
    <cellStyle name="Cálculo 10 5 2" xfId="2837" xr:uid="{3ABE9A91-4DC9-4E04-90B2-757CA7004E6A}"/>
    <cellStyle name="Cálculo 10 5 2 2" xfId="5474" xr:uid="{3D3838C1-B64B-4D8D-9AAC-3B604B5B346E}"/>
    <cellStyle name="Cálculo 10 5 2 2 2" xfId="16362" xr:uid="{C0421801-F456-4F06-86F9-3B3A00EEA9CA}"/>
    <cellStyle name="Cálculo 10 5 2 2 2 2" xfId="31470" xr:uid="{9B9EE610-2F26-4F04-BD27-9DD5D7EEB8D7}"/>
    <cellStyle name="Cálculo 10 5 2 2 3" xfId="20582" xr:uid="{93424A38-697A-4A99-A88B-E95B5A2FBCC4}"/>
    <cellStyle name="Cálculo 10 5 2 3" xfId="8697" xr:uid="{26D8E4FF-AC3A-41E1-8D74-56288016DEAC}"/>
    <cellStyle name="Cálculo 10 5 2 3 2" xfId="23805" xr:uid="{0B0259AD-4EF9-4A23-BB80-786BBB3C2F4D}"/>
    <cellStyle name="Cálculo 10 5 2 4" xfId="17945" xr:uid="{9FABF667-08AB-45A4-8174-7CB360AA170A}"/>
    <cellStyle name="Cálculo 10 5 3" xfId="3140" xr:uid="{366F5B6D-D89F-47F0-955D-E374B81BA824}"/>
    <cellStyle name="Cálculo 10 5 3 2" xfId="5777" xr:uid="{080A3378-055A-4062-A2AE-0767000AE23C}"/>
    <cellStyle name="Cálculo 10 5 3 2 2" xfId="12088" xr:uid="{9319CE46-020A-4323-8714-0B758C89CA32}"/>
    <cellStyle name="Cálculo 10 5 3 2 2 2" xfId="27196" xr:uid="{8296EDAC-D417-44B8-B044-2BE4287A7A97}"/>
    <cellStyle name="Cálculo 10 5 3 2 3" xfId="14723" xr:uid="{93609F32-6C20-4B79-9F47-E038ABB0342C}"/>
    <cellStyle name="Cálculo 10 5 3 2 3 2" xfId="29831" xr:uid="{AE785115-D0E3-48BE-A88F-7D951A8D424C}"/>
    <cellStyle name="Cálculo 10 5 3 2 4" xfId="20885" xr:uid="{BE28DF55-9A21-4B6E-A54F-E61092EA189D}"/>
    <cellStyle name="Cálculo 10 5 3 3" xfId="9522" xr:uid="{405C9C7D-6E2B-4875-86D3-2B8C0962BE13}"/>
    <cellStyle name="Cálculo 10 5 3 3 2" xfId="24630" xr:uid="{58B06875-4383-4D65-AF86-93D70F7450F7}"/>
    <cellStyle name="Cálculo 10 5 3 4" xfId="14797" xr:uid="{FBCD40D1-627D-49F1-894F-FD1BF32CE652}"/>
    <cellStyle name="Cálculo 10 5 3 4 2" xfId="29905" xr:uid="{623CAF55-A308-466D-99CC-C0593CFE066A}"/>
    <cellStyle name="Cálculo 10 5 3 5" xfId="18248" xr:uid="{FA180FBF-53A2-4111-BF54-98A02F272305}"/>
    <cellStyle name="Cálculo 10 5 4" xfId="3466" xr:uid="{A65CC4F0-FBBA-49EF-AD5E-6F24205B1518}"/>
    <cellStyle name="Cálculo 10 5 4 2" xfId="6103" xr:uid="{0EDFC00A-0699-4A85-BB94-CD974137E8A0}"/>
    <cellStyle name="Cálculo 10 5 4 2 2" xfId="12414" xr:uid="{304E1612-49CA-4153-BFF4-535E81834049}"/>
    <cellStyle name="Cálculo 10 5 4 2 2 2" xfId="27522" xr:uid="{F57D9D44-CEF2-4164-BC36-ED740FE644D6}"/>
    <cellStyle name="Cálculo 10 5 4 2 3" xfId="13837" xr:uid="{7275EEA7-687C-44A1-8F9A-08D1552E5BD2}"/>
    <cellStyle name="Cálculo 10 5 4 2 3 2" xfId="28945" xr:uid="{DC8BCAB1-47BD-42FB-BA95-7AFF56809C50}"/>
    <cellStyle name="Cálculo 10 5 4 2 4" xfId="21211" xr:uid="{419E550A-306F-40BE-AE69-52DE5D8216B3}"/>
    <cellStyle name="Cálculo 10 5 4 3" xfId="9848" xr:uid="{FE6E1A8D-3642-41C9-AB25-66D4EAC272B9}"/>
    <cellStyle name="Cálculo 10 5 4 3 2" xfId="24956" xr:uid="{21E7F42C-E70F-4E96-AF33-9B1097A2C41C}"/>
    <cellStyle name="Cálculo 10 5 4 4" xfId="9233" xr:uid="{45E3ABC9-7696-4E98-9D27-1F884F479AC2}"/>
    <cellStyle name="Cálculo 10 5 4 4 2" xfId="24341" xr:uid="{7D2F2EA8-D8B9-483F-AA39-4C75A6468287}"/>
    <cellStyle name="Cálculo 10 5 4 5" xfId="18574" xr:uid="{DA0C362A-8B89-4A31-824A-EEB756B9F04A}"/>
    <cellStyle name="Cálculo 10 5 5" xfId="3772" xr:uid="{683C537B-8655-411D-97EC-0CCCEE80E820}"/>
    <cellStyle name="Cálculo 10 5 5 2" xfId="6409" xr:uid="{F9370FEC-0198-40FD-BBD5-C53384C97411}"/>
    <cellStyle name="Cálculo 10 5 5 2 2" xfId="12720" xr:uid="{1D9D85D6-0DBE-4237-BEBA-F365E5DE08FC}"/>
    <cellStyle name="Cálculo 10 5 5 2 2 2" xfId="27828" xr:uid="{E271B411-D08A-4DAA-A7A1-F05B652B53BC}"/>
    <cellStyle name="Cálculo 10 5 5 2 3" xfId="15178" xr:uid="{D6062320-30B5-47FE-A069-83367A9B1B90}"/>
    <cellStyle name="Cálculo 10 5 5 2 3 2" xfId="30286" xr:uid="{40590904-27E5-4D9E-A3E9-20A6216B8785}"/>
    <cellStyle name="Cálculo 10 5 5 2 4" xfId="21517" xr:uid="{BDE6458F-DF0F-4798-8D78-1A605A48FC13}"/>
    <cellStyle name="Cálculo 10 5 5 3" xfId="10154" xr:uid="{3AB0E960-34A4-4124-BD7A-54453F2705E3}"/>
    <cellStyle name="Cálculo 10 5 5 3 2" xfId="25262" xr:uid="{C4E33866-02C7-46DE-AE07-0FC038CF5D3E}"/>
    <cellStyle name="Cálculo 10 5 5 4" xfId="7358" xr:uid="{45AB1C3F-0B92-465D-9B84-27E4664E1540}"/>
    <cellStyle name="Cálculo 10 5 5 4 2" xfId="22466" xr:uid="{13B63716-FEAA-4F48-8ED5-615083030E8F}"/>
    <cellStyle name="Cálculo 10 5 5 5" xfId="18880" xr:uid="{5C4B7796-99A8-40DA-A0C9-3D9EF2C49A0C}"/>
    <cellStyle name="Cálculo 10 5 6" xfId="4149" xr:uid="{2ABEBB67-133A-4B81-A4D8-5186AF7F6489}"/>
    <cellStyle name="Cálculo 10 5 6 2" xfId="6786" xr:uid="{24F3C529-E8F0-456F-9D01-2A322CB3D3BF}"/>
    <cellStyle name="Cálculo 10 5 6 2 2" xfId="13097" xr:uid="{CCDFD821-250B-405B-8D77-B5B965B15E4B}"/>
    <cellStyle name="Cálculo 10 5 6 2 2 2" xfId="28205" xr:uid="{5F10E31B-E962-49E4-BF17-B86C2AAE10E6}"/>
    <cellStyle name="Cálculo 10 5 6 2 3" xfId="16771" xr:uid="{FD8CE751-AF5A-4FD4-900B-2D85C28019E7}"/>
    <cellStyle name="Cálculo 10 5 6 2 3 2" xfId="31879" xr:uid="{9015FB5B-D6F7-40AB-BD2A-BD306397B40C}"/>
    <cellStyle name="Cálculo 10 5 6 2 4" xfId="21894" xr:uid="{A7762AA9-97E7-42FC-9829-CE4BE7890F0F}"/>
    <cellStyle name="Cálculo 10 5 6 3" xfId="10531" xr:uid="{17ADED40-E0EE-4C49-9D4B-458EF2664644}"/>
    <cellStyle name="Cálculo 10 5 6 3 2" xfId="25639" xr:uid="{BF9D1C5D-7589-4541-B2C5-41B20886B13A}"/>
    <cellStyle name="Cálculo 10 5 6 4" xfId="14229" xr:uid="{1CC9E390-2D98-4103-B1D3-CC3ECD7D27F4}"/>
    <cellStyle name="Cálculo 10 5 6 4 2" xfId="29337" xr:uid="{8D797155-3D98-47B9-B875-661974A2D092}"/>
    <cellStyle name="Cálculo 10 5 6 5" xfId="19257" xr:uid="{D007297E-C4CD-4654-9E85-4C4397A9BE4A}"/>
    <cellStyle name="Cálculo 10 5 7" xfId="4714" xr:uid="{02A8E7C6-FEAC-4B50-93E9-BB5FFB0B8DCC}"/>
    <cellStyle name="Cálculo 10 5 7 2" xfId="11096" xr:uid="{08BC23BA-0395-4298-872A-D26D24B59E66}"/>
    <cellStyle name="Cálculo 10 5 7 2 2" xfId="26204" xr:uid="{D155B3C3-87BE-4D95-BCDC-F3FC00FC70D8}"/>
    <cellStyle name="Cálculo 10 5 7 3" xfId="7947" xr:uid="{9D362DB6-D2D0-47C5-A5B5-15D8644969D7}"/>
    <cellStyle name="Cálculo 10 5 7 3 2" xfId="23055" xr:uid="{D648375F-8145-4286-B3B6-64C26B6CBE5F}"/>
    <cellStyle name="Cálculo 10 5 7 4" xfId="19822" xr:uid="{8FE98ABC-D9B3-4CCD-99DF-970C734962D3}"/>
    <cellStyle name="Cálculo 10 5 8" xfId="8575" xr:uid="{DE05EB0A-6EF9-4B8C-B876-E7CFED9ED85B}"/>
    <cellStyle name="Cálculo 10 5 8 2" xfId="23683" xr:uid="{5910AC42-EE3C-4CD1-AD13-26BB00495CA3}"/>
    <cellStyle name="Cálculo 10 5 9" xfId="7750" xr:uid="{C840BD97-CFAF-4FDD-B5CC-447E1FD6BA25}"/>
    <cellStyle name="Cálculo 10 5 9 2" xfId="22858" xr:uid="{E37272BA-7CF2-410D-8826-316A69C18555}"/>
    <cellStyle name="Cálculo 11" xfId="751" xr:uid="{00000000-0005-0000-0000-0000EF020000}"/>
    <cellStyle name="Cálculo 11 2" xfId="1825" xr:uid="{DB320E6B-7A68-446A-BA29-6DA751666F8D}"/>
    <cellStyle name="Cálculo 11 2 10" xfId="8326" xr:uid="{BA7A89E4-546B-44B1-89B9-C37868FABC48}"/>
    <cellStyle name="Cálculo 11 2 10 2" xfId="23434" xr:uid="{ACCCF35B-012D-4B24-B275-990B691073D9}"/>
    <cellStyle name="Cálculo 11 2 11" xfId="14260" xr:uid="{C083C0D8-AF7C-4FBC-9649-28DE829D7E68}"/>
    <cellStyle name="Cálculo 11 2 11 2" xfId="29368" xr:uid="{1D84B531-C5F5-42D4-9D21-16328C0A21C7}"/>
    <cellStyle name="Cálculo 11 2 12" xfId="14024" xr:uid="{E22D4F59-06EE-467B-AFF7-D5B575083B68}"/>
    <cellStyle name="Cálculo 11 2 12 2" xfId="29132" xr:uid="{C4F85773-DF27-4568-A63D-47AB313212EB}"/>
    <cellStyle name="Cálculo 11 2 13" xfId="17050" xr:uid="{44A5D4F9-DE0E-451F-8330-A8F7F5266F02}"/>
    <cellStyle name="Cálculo 11 2 2" xfId="2385" xr:uid="{9D86D946-502B-4B6A-A847-D0126C3BB7FF}"/>
    <cellStyle name="Cálculo 11 2 2 2" xfId="5022" xr:uid="{3A41D6F3-06CA-45F2-AFD2-A74EDDCCDD09}"/>
    <cellStyle name="Cálculo 11 2 2 2 2" xfId="11386" xr:uid="{A66845CD-91B7-4E62-851D-EDC67D6EA024}"/>
    <cellStyle name="Cálculo 11 2 2 2 2 2" xfId="26494" xr:uid="{F463BBF4-81EA-464A-8681-18616158E809}"/>
    <cellStyle name="Cálculo 11 2 2 2 3" xfId="16015" xr:uid="{1372596D-0600-4E14-931E-E07BFA208AF8}"/>
    <cellStyle name="Cálculo 11 2 2 2 3 2" xfId="31123" xr:uid="{E08B0E60-CB13-4D01-9201-80CAFA518F39}"/>
    <cellStyle name="Cálculo 11 2 2 2 4" xfId="20130" xr:uid="{27531AE9-FF38-4F06-9532-D84BDD52E4E7}"/>
    <cellStyle name="Cálculo 11 2 2 3" xfId="8852" xr:uid="{6E1EBEC7-95ED-4607-B152-AA32152856C5}"/>
    <cellStyle name="Cálculo 11 2 2 3 2" xfId="23960" xr:uid="{F8F61A25-3732-48F6-8143-788E94A34912}"/>
    <cellStyle name="Cálculo 11 2 3" xfId="2235" xr:uid="{E3385BA7-B891-421A-ACB7-12BA0F7A3203}"/>
    <cellStyle name="Cálculo 11 2 3 2" xfId="4872" xr:uid="{AF8339D7-0165-46A8-8E75-5260DC46901B}"/>
    <cellStyle name="Cálculo 11 2 3 2 2" xfId="14048" xr:uid="{E5BE7114-1C43-4E57-BD25-965C121D2455}"/>
    <cellStyle name="Cálculo 11 2 3 2 2 2" xfId="29156" xr:uid="{5595CB67-3A3C-446B-9A05-94FA74D82552}"/>
    <cellStyle name="Cálculo 11 2 3 2 3" xfId="19980" xr:uid="{F0762AE0-1BEC-4E39-BF24-E36F598F3A3C}"/>
    <cellStyle name="Cálculo 11 2 3 3" xfId="11783" xr:uid="{A9026E31-8544-48CF-86E9-002B3BAC1DCF}"/>
    <cellStyle name="Cálculo 11 2 3 3 2" xfId="26891" xr:uid="{7A664307-C619-4E84-AD99-23CDD849EB23}"/>
    <cellStyle name="Cálculo 11 2 3 4" xfId="17460" xr:uid="{26CCFD1F-59AE-4B57-8184-204CB964D6E9}"/>
    <cellStyle name="Cálculo 11 2 4" xfId="2654" xr:uid="{F45D6B5E-4C89-46CC-AABE-A84CC759098F}"/>
    <cellStyle name="Cálculo 11 2 4 2" xfId="5291" xr:uid="{7010698B-139D-4524-A35B-1E858ADE4C3F}"/>
    <cellStyle name="Cálculo 11 2 4 2 2" xfId="11655" xr:uid="{95B4E32C-8A52-46F3-829E-F1CA86E6962D}"/>
    <cellStyle name="Cálculo 11 2 4 2 2 2" xfId="26763" xr:uid="{7C5A77A1-03AE-4126-9422-95D117FE8CE4}"/>
    <cellStyle name="Cálculo 11 2 4 2 3" xfId="14511" xr:uid="{8580CC16-BFCD-45B8-854A-7E59DBA00201}"/>
    <cellStyle name="Cálculo 11 2 4 2 3 2" xfId="29619" xr:uid="{6B4CE657-9719-4914-AFFC-C828D88A41DB}"/>
    <cellStyle name="Cálculo 11 2 4 2 4" xfId="20399" xr:uid="{554FF71D-0485-447A-84BF-6D081DDD2B98}"/>
    <cellStyle name="Cálculo 11 2 4 3" xfId="9121" xr:uid="{918D7600-DFFE-4414-B673-85EAEEA9A9CA}"/>
    <cellStyle name="Cálculo 11 2 4 3 2" xfId="24229" xr:uid="{500F5CC5-C096-4E5B-A39B-267C1933683B}"/>
    <cellStyle name="Cálculo 11 2 4 4" xfId="15521" xr:uid="{E8B4ED3B-1F33-4268-BC0A-1C9FD462B26F}"/>
    <cellStyle name="Cálculo 11 2 4 4 2" xfId="30629" xr:uid="{5AFFA711-F005-49AC-9F3D-AF4A81E76B07}"/>
    <cellStyle name="Cálculo 11 2 4 5" xfId="17762" xr:uid="{5598895E-F084-4DD6-824B-A44B01619AE0}"/>
    <cellStyle name="Cálculo 11 2 5" xfId="3245" xr:uid="{3848AA67-B7D4-44A6-8593-7DA75A24CA80}"/>
    <cellStyle name="Cálculo 11 2 5 2" xfId="5882" xr:uid="{1DF2A67D-1450-467D-A7C8-002953599A25}"/>
    <cellStyle name="Cálculo 11 2 5 2 2" xfId="12193" xr:uid="{C0376B01-3417-4D5C-864D-519CCA1D7979}"/>
    <cellStyle name="Cálculo 11 2 5 2 2 2" xfId="27301" xr:uid="{DB8EBEB4-651D-4ED3-9A3E-E386FC3C5FAC}"/>
    <cellStyle name="Cálculo 11 2 5 2 3" xfId="14240" xr:uid="{A52A82C3-441D-4379-891F-7B8131F0A89A}"/>
    <cellStyle name="Cálculo 11 2 5 2 3 2" xfId="29348" xr:uid="{19A18601-CD60-46CE-B139-DCCB9BFC92CD}"/>
    <cellStyle name="Cálculo 11 2 5 2 4" xfId="20990" xr:uid="{B6AAF8F0-0298-4DC3-A4E5-A51C1B95EDD5}"/>
    <cellStyle name="Cálculo 11 2 5 3" xfId="9627" xr:uid="{8FF86BA5-AE4A-4D30-AD06-6CB1B325D8B2}"/>
    <cellStyle name="Cálculo 11 2 5 3 2" xfId="24735" xr:uid="{7F143D12-BF75-4079-B676-6ED70030314B}"/>
    <cellStyle name="Cálculo 11 2 5 4" xfId="16329" xr:uid="{9ED6CADC-1682-4798-A462-F2D0AD3B74DA}"/>
    <cellStyle name="Cálculo 11 2 5 4 2" xfId="31437" xr:uid="{0031C260-3C26-4B3A-8249-71807B2D6B55}"/>
    <cellStyle name="Cálculo 11 2 5 5" xfId="18353" xr:uid="{64AF6C61-3989-4342-B2C2-F7C6319A34AA}"/>
    <cellStyle name="Cálculo 11 2 6" xfId="3551" xr:uid="{A9C3F982-D3E3-4F39-95C4-413D904B8151}"/>
    <cellStyle name="Cálculo 11 2 6 2" xfId="6188" xr:uid="{CD570263-1273-4096-9B6A-8EC085E41CF6}"/>
    <cellStyle name="Cálculo 11 2 6 2 2" xfId="12499" xr:uid="{06777628-6864-48B7-9C28-01861113EEA2}"/>
    <cellStyle name="Cálculo 11 2 6 2 2 2" xfId="27607" xr:uid="{BB691A6F-A8AD-49AD-82EC-DF1604988EA6}"/>
    <cellStyle name="Cálculo 11 2 6 2 3" xfId="13968" xr:uid="{2FBF6C16-D531-4688-9BCD-DBD2D26B4EED}"/>
    <cellStyle name="Cálculo 11 2 6 2 3 2" xfId="29076" xr:uid="{32F050D8-81C7-4F19-A606-D93501C958B8}"/>
    <cellStyle name="Cálculo 11 2 6 2 4" xfId="21296" xr:uid="{E019F498-0C86-4EC1-A0EA-4B995520D193}"/>
    <cellStyle name="Cálculo 11 2 6 3" xfId="9933" xr:uid="{F1A29715-9D25-42A6-A897-8D7FA57F2476}"/>
    <cellStyle name="Cálculo 11 2 6 3 2" xfId="25041" xr:uid="{4E1ADA81-B271-410A-A865-ABD6F5F7A626}"/>
    <cellStyle name="Cálculo 11 2 6 4" xfId="16202" xr:uid="{CB8B5312-A286-4008-BB5F-2A552CA93437}"/>
    <cellStyle name="Cálculo 11 2 6 4 2" xfId="31310" xr:uid="{31354ED4-A52D-4688-A467-1D80514AEA97}"/>
    <cellStyle name="Cálculo 11 2 6 5" xfId="18659" xr:uid="{87A1EC5E-DAE8-4602-8FF1-0A0FC7B537D6}"/>
    <cellStyle name="Cálculo 11 2 7" xfId="3897" xr:uid="{D6706B46-78F7-47E8-B974-5E89EB02FF9F}"/>
    <cellStyle name="Cálculo 11 2 7 2" xfId="6534" xr:uid="{8093BB9B-7111-4F85-9196-A4213C01E297}"/>
    <cellStyle name="Cálculo 11 2 7 2 2" xfId="12845" xr:uid="{92F14C13-FBEC-4DB9-A1C0-924C3E778A9D}"/>
    <cellStyle name="Cálculo 11 2 7 2 2 2" xfId="27953" xr:uid="{ADA8E2E8-3C4D-4E25-BFF7-77DF25EFB45C}"/>
    <cellStyle name="Cálculo 11 2 7 2 3" xfId="13831" xr:uid="{BAC8B391-B467-42DA-9677-710A1DAEA343}"/>
    <cellStyle name="Cálculo 11 2 7 2 3 2" xfId="28939" xr:uid="{D27BC626-F494-4726-A0D1-7EF80DFBBEEA}"/>
    <cellStyle name="Cálculo 11 2 7 2 4" xfId="21642" xr:uid="{C67D60D0-AEC1-4D5F-B707-65709146B5A2}"/>
    <cellStyle name="Cálculo 11 2 7 3" xfId="10279" xr:uid="{4924F833-D749-4002-A2ED-955F73DD4AD9}"/>
    <cellStyle name="Cálculo 11 2 7 3 2" xfId="25387" xr:uid="{3B6C8801-8D79-4AEB-B694-EE209A791F39}"/>
    <cellStyle name="Cálculo 11 2 7 4" xfId="7182" xr:uid="{025B8B19-6EBB-4112-B658-7065323CA2F6}"/>
    <cellStyle name="Cálculo 11 2 7 4 2" xfId="22290" xr:uid="{28E40D4D-6452-4B96-A425-4A5C4FBD7A3E}"/>
    <cellStyle name="Cálculo 11 2 7 5" xfId="19005" xr:uid="{6A706446-7EC5-4692-BEF9-133BF7F4226E}"/>
    <cellStyle name="Cálculo 11 2 8" xfId="4261" xr:uid="{0A0A8668-841C-48A4-9BA2-3EFFE12BF8B2}"/>
    <cellStyle name="Cálculo 11 2 8 2" xfId="6898" xr:uid="{E399FCA0-B804-4E68-BCE3-3B15F02D9198}"/>
    <cellStyle name="Cálculo 11 2 8 2 2" xfId="13209" xr:uid="{C2E938F6-5BED-41E8-9CBA-F660B7C93BBE}"/>
    <cellStyle name="Cálculo 11 2 8 2 2 2" xfId="28317" xr:uid="{F8A13D95-68F7-4077-9CEC-8DD47DBF5E3A}"/>
    <cellStyle name="Cálculo 11 2 8 2 3" xfId="16873" xr:uid="{BB7D7A05-7BD6-47BE-B801-F6E2FB86082E}"/>
    <cellStyle name="Cálculo 11 2 8 2 3 2" xfId="31981" xr:uid="{2476A2E2-4F0C-4CA2-80BE-1AFB1C289C02}"/>
    <cellStyle name="Cálculo 11 2 8 2 4" xfId="22006" xr:uid="{EEDACFC3-4CA7-4713-95BF-ECBEDE31D649}"/>
    <cellStyle name="Cálculo 11 2 8 3" xfId="10643" xr:uid="{8DA883BD-465B-4417-BE1A-8CD909C3F42F}"/>
    <cellStyle name="Cálculo 11 2 8 3 2" xfId="25751" xr:uid="{E598379B-6C2E-4573-9BEF-60E9BBE0B4EC}"/>
    <cellStyle name="Cálculo 11 2 8 4" xfId="15304" xr:uid="{C9816B29-80BC-4208-8FC8-B35259C3EE27}"/>
    <cellStyle name="Cálculo 11 2 8 4 2" xfId="30412" xr:uid="{5B16BB5D-82D7-4AF2-A987-7E0D079A1C72}"/>
    <cellStyle name="Cálculo 11 2 8 5" xfId="19369" xr:uid="{57EA277E-C0D5-4788-8B66-E94BA33C270B}"/>
    <cellStyle name="Cálculo 11 2 9" xfId="4462" xr:uid="{9CF02149-C767-440F-8D03-5A4CDB158228}"/>
    <cellStyle name="Cálculo 11 2 9 2" xfId="10844" xr:uid="{736A5888-6C7B-4991-BFB7-4B97B1344581}"/>
    <cellStyle name="Cálculo 11 2 9 2 2" xfId="25952" xr:uid="{D3B2DC56-518F-4328-8CF8-030F5C86990A}"/>
    <cellStyle name="Cálculo 11 2 9 3" xfId="8193" xr:uid="{1AB16909-5848-47CB-B281-DEF69ED1CE7D}"/>
    <cellStyle name="Cálculo 11 2 9 3 2" xfId="23301" xr:uid="{E1ED7539-716C-469F-8677-1A7DD411E14E}"/>
    <cellStyle name="Cálculo 11 2 9 4" xfId="19570" xr:uid="{05CFE34C-2FD3-4BD3-9295-42728B95FEBF}"/>
    <cellStyle name="Cálculo 11 3" xfId="1808" xr:uid="{713B8B88-AF49-4E96-816D-5C040EF02E2F}"/>
    <cellStyle name="Cálculo 11 3 10" xfId="16412" xr:uid="{530AE0C3-ADF7-41BC-8B89-BD069644EC8B}"/>
    <cellStyle name="Cálculo 11 3 10 2" xfId="31520" xr:uid="{50EFB90F-B2E8-4FC3-BCFF-413086B6315B}"/>
    <cellStyle name="Cálculo 11 3 11" xfId="7564" xr:uid="{0898478A-FEF8-433F-A30B-5B6D0611492B}"/>
    <cellStyle name="Cálculo 11 3 11 2" xfId="22672" xr:uid="{AD9904CB-EB13-4437-8D8B-F6A8730CDF1F}"/>
    <cellStyle name="Cálculo 11 3 12" xfId="17033" xr:uid="{BAAC2A8A-326D-4D7C-BD12-4344F54389E6}"/>
    <cellStyle name="Cálculo 11 3 2" xfId="2368" xr:uid="{462BAFAD-46AF-41FD-9979-E55371B50C29}"/>
    <cellStyle name="Cálculo 11 3 2 2" xfId="5005" xr:uid="{38454405-E52E-4CFC-A699-F49637DE38B8}"/>
    <cellStyle name="Cálculo 11 3 2 2 2" xfId="11369" xr:uid="{2E165F67-5C48-4546-982F-C1DD69B7B95D}"/>
    <cellStyle name="Cálculo 11 3 2 2 2 2" xfId="26477" xr:uid="{D4657E95-1BE5-4E5E-BA67-D47F19CA2EF4}"/>
    <cellStyle name="Cálculo 11 3 2 2 3" xfId="14371" xr:uid="{3D402F86-3E40-471A-B313-5F7D2A4FAC8A}"/>
    <cellStyle name="Cálculo 11 3 2 2 3 2" xfId="29479" xr:uid="{F1B295AA-FBAC-405D-A57B-FA61E41730CC}"/>
    <cellStyle name="Cálculo 11 3 2 2 4" xfId="20113" xr:uid="{E6A81C20-13FD-4E24-B7B9-034065CC57CA}"/>
    <cellStyle name="Cálculo 11 3 2 3" xfId="8835" xr:uid="{56F896C4-AF01-4071-A9BF-421C1A4A1481}"/>
    <cellStyle name="Cálculo 11 3 2 3 2" xfId="23943" xr:uid="{D4D9A486-9426-43FC-8C99-305E85FAC35F}"/>
    <cellStyle name="Cálculo 11 3 2 4" xfId="7652" xr:uid="{18C1B69F-1061-46AF-9F5D-4A6429CA47DB}"/>
    <cellStyle name="Cálculo 11 3 2 4 2" xfId="22760" xr:uid="{6A440C17-9BE6-420D-815F-E939431DCAC6}"/>
    <cellStyle name="Cálculo 11 3 2 5" xfId="13838" xr:uid="{615888D9-CCB5-4C5A-91B1-BE230472F5DC}"/>
    <cellStyle name="Cálculo 11 3 2 5 2" xfId="28946" xr:uid="{45A3A40F-01B0-4120-A709-48C21FD3EEC9}"/>
    <cellStyle name="Cálculo 11 3 2 6" xfId="17576" xr:uid="{F21B1998-A661-43A9-80DE-8CF6EC6EC8CB}"/>
    <cellStyle name="Cálculo 11 3 3" xfId="2252" xr:uid="{0B3C26D8-D9FD-4B25-9978-171615F447EB}"/>
    <cellStyle name="Cálculo 11 3 3 2" xfId="4889" xr:uid="{1B29DF90-F8A8-46EB-8EC7-8220E01AD103}"/>
    <cellStyle name="Cálculo 11 3 3 2 2" xfId="14244" xr:uid="{FF63FB97-D91D-41B3-9D4A-4FBDC4A0DACE}"/>
    <cellStyle name="Cálculo 11 3 3 2 2 2" xfId="29352" xr:uid="{01AF8B35-C3A5-4A45-A3B6-056369430330}"/>
    <cellStyle name="Cálculo 11 3 3 2 3" xfId="19997" xr:uid="{0278229D-84AB-49E0-8482-E4150A23CBA5}"/>
    <cellStyle name="Cálculo 11 3 3 3" xfId="13369" xr:uid="{9DBDA971-7484-4517-87E0-8F0A3060D564}"/>
    <cellStyle name="Cálculo 11 3 3 3 2" xfId="28477" xr:uid="{262ACE50-C53A-462C-BC05-864E8D2C53A6}"/>
    <cellStyle name="Cálculo 11 3 3 4" xfId="17477" xr:uid="{2577CEFF-A2F5-4F29-8606-40892B308632}"/>
    <cellStyle name="Cálculo 11 3 4" xfId="2339" xr:uid="{0347CF43-23C5-4C27-8FDC-40CF96F8BD17}"/>
    <cellStyle name="Cálculo 11 3 4 2" xfId="4976" xr:uid="{70CD1EAC-F8C1-410A-B273-DA37D997C204}"/>
    <cellStyle name="Cálculo 11 3 4 2 2" xfId="11340" xr:uid="{81192A1F-6871-40AB-B966-9C497C53C017}"/>
    <cellStyle name="Cálculo 11 3 4 2 2 2" xfId="26448" xr:uid="{A1EBACA3-6C73-489E-AEE0-74A661942B03}"/>
    <cellStyle name="Cálculo 11 3 4 2 3" xfId="13718" xr:uid="{9E6BE53B-9742-4FE7-8DA6-A8CB4A9F84F1}"/>
    <cellStyle name="Cálculo 11 3 4 2 3 2" xfId="28826" xr:uid="{5096AF6F-2748-4812-A1D5-DE86A5B7B757}"/>
    <cellStyle name="Cálculo 11 3 4 2 4" xfId="20084" xr:uid="{C93BCE74-1D4A-44EB-B13F-851B7B1D6F6C}"/>
    <cellStyle name="Cálculo 11 3 4 3" xfId="8806" xr:uid="{4421E2F5-C3C3-492C-B602-6DE36A9924AE}"/>
    <cellStyle name="Cálculo 11 3 4 3 2" xfId="23914" xr:uid="{C8024B84-EF47-4E82-B247-AEB8229BE9B9}"/>
    <cellStyle name="Cálculo 11 3 4 4" xfId="15776" xr:uid="{5BCD9F51-9119-4306-8B4B-B5DCD852A326}"/>
    <cellStyle name="Cálculo 11 3 4 4 2" xfId="30884" xr:uid="{5EC51876-5E9C-4926-8A05-8B226FA93600}"/>
    <cellStyle name="Cálculo 11 3 4 5" xfId="17564" xr:uid="{5C3A10C2-BF89-4019-B750-F7F16A26CE01}"/>
    <cellStyle name="Cálculo 11 3 5" xfId="3228" xr:uid="{B99DD531-D583-46E2-B57D-D05AF11891DF}"/>
    <cellStyle name="Cálculo 11 3 5 2" xfId="5865" xr:uid="{B9774FC6-7154-4A57-86DC-6DB55837AC48}"/>
    <cellStyle name="Cálculo 11 3 5 2 2" xfId="12176" xr:uid="{2142A918-B016-40A0-97D7-013B9AFC8854}"/>
    <cellStyle name="Cálculo 11 3 5 2 2 2" xfId="27284" xr:uid="{EB7A4F3C-7A63-48B2-8218-10A93F7D4A3A}"/>
    <cellStyle name="Cálculo 11 3 5 2 3" xfId="11685" xr:uid="{3E8556E5-0657-4E02-9330-8CB2FEACDAAD}"/>
    <cellStyle name="Cálculo 11 3 5 2 3 2" xfId="26793" xr:uid="{EE81A40E-124D-4F43-9430-EF91E2A319C2}"/>
    <cellStyle name="Cálculo 11 3 5 2 4" xfId="20973" xr:uid="{98071AF9-FCFE-4A2C-AE63-B76BD8F98FC4}"/>
    <cellStyle name="Cálculo 11 3 5 3" xfId="9610" xr:uid="{E363BE69-41E0-4395-A946-5BFDBCFA2612}"/>
    <cellStyle name="Cálculo 11 3 5 3 2" xfId="24718" xr:uid="{25E3F545-6449-49FB-9588-53F24AB9EF70}"/>
    <cellStyle name="Cálculo 11 3 5 4" xfId="15535" xr:uid="{48D42EBD-5250-4EAB-A387-B3B11CDA79C4}"/>
    <cellStyle name="Cálculo 11 3 5 4 2" xfId="30643" xr:uid="{3F333FFC-917E-49EC-AB5C-670179E76A82}"/>
    <cellStyle name="Cálculo 11 3 5 5" xfId="18336" xr:uid="{6156A633-5CA0-45A1-8493-BDE7D334A996}"/>
    <cellStyle name="Cálculo 11 3 6" xfId="2310" xr:uid="{F1E0F559-20E4-4BAB-8590-F752DC28B0A1}"/>
    <cellStyle name="Cálculo 11 3 6 2" xfId="4947" xr:uid="{0500BDFF-169C-405C-909C-BB34AEBB9CFA}"/>
    <cellStyle name="Cálculo 11 3 6 2 2" xfId="11311" xr:uid="{5153566D-299E-44D5-B03E-0CCCF31AF7BF}"/>
    <cellStyle name="Cálculo 11 3 6 2 2 2" xfId="26419" xr:uid="{DCD00C22-6D15-4632-9480-D14B9FFD041F}"/>
    <cellStyle name="Cálculo 11 3 6 2 3" xfId="14552" xr:uid="{CF878DE1-EF38-4585-97F0-9390C11F618D}"/>
    <cellStyle name="Cálculo 11 3 6 2 3 2" xfId="29660" xr:uid="{EDEC843F-6743-4B7C-8A62-62005473C30D}"/>
    <cellStyle name="Cálculo 11 3 6 2 4" xfId="20055" xr:uid="{04EA332B-D3DA-43A5-BE7E-6BAA0FA6CDC2}"/>
    <cellStyle name="Cálculo 11 3 6 3" xfId="8777" xr:uid="{C1D3371C-C507-40FA-99B8-91B4B7CE863B}"/>
    <cellStyle name="Cálculo 11 3 6 3 2" xfId="23885" xr:uid="{24389369-2DB0-4AAD-A959-15566ED56EAA}"/>
    <cellStyle name="Cálculo 11 3 6 4" xfId="13989" xr:uid="{81A55989-61F6-45D2-A57D-A1C3782C213C}"/>
    <cellStyle name="Cálculo 11 3 6 4 2" xfId="29097" xr:uid="{6EA44026-54F0-4FE7-B172-0B9FBE2ECBD8}"/>
    <cellStyle name="Cálculo 11 3 6 5" xfId="17535" xr:uid="{4A7EC785-7F4A-46A8-94ED-190AC946A220}"/>
    <cellStyle name="Cálculo 11 3 7" xfId="3880" xr:uid="{F1FB8EB9-16CE-4F48-8456-4A6EBA75E205}"/>
    <cellStyle name="Cálculo 11 3 7 2" xfId="6517" xr:uid="{164DEAD9-C531-4251-B8A9-4F05425A38E8}"/>
    <cellStyle name="Cálculo 11 3 7 2 2" xfId="12828" xr:uid="{BC4912DC-3FF0-42AE-9320-B45F45B5BC00}"/>
    <cellStyle name="Cálculo 11 3 7 2 2 2" xfId="27936" xr:uid="{BB702D99-5611-4274-94C2-03791B7831B4}"/>
    <cellStyle name="Cálculo 11 3 7 2 3" xfId="15144" xr:uid="{408023BE-8AC9-4D61-B89C-DB225A3675A4}"/>
    <cellStyle name="Cálculo 11 3 7 2 3 2" xfId="30252" xr:uid="{85C31304-E93E-425F-8CD3-6E30BB038025}"/>
    <cellStyle name="Cálculo 11 3 7 2 4" xfId="21625" xr:uid="{5CF7977E-6063-4469-AF35-3E5663F49449}"/>
    <cellStyle name="Cálculo 11 3 7 3" xfId="10262" xr:uid="{C4DF5A30-BEDE-4ABA-B856-572D854E317C}"/>
    <cellStyle name="Cálculo 11 3 7 3 2" xfId="25370" xr:uid="{F8233EE2-CAF6-4FB5-BE4C-94685A1CDC66}"/>
    <cellStyle name="Cálculo 11 3 7 4" xfId="16441" xr:uid="{E927236C-E5F1-494B-BF3A-DFA20178C1DC}"/>
    <cellStyle name="Cálculo 11 3 7 4 2" xfId="31549" xr:uid="{1440DA71-DEF4-4FE5-849C-C2474F3CFC96}"/>
    <cellStyle name="Cálculo 11 3 7 5" xfId="18988" xr:uid="{8E96A3E7-B295-4B7D-AB66-F8A127001CEA}"/>
    <cellStyle name="Cálculo 11 3 8" xfId="4445" xr:uid="{92FE8A46-9675-481C-8416-493F576C82C5}"/>
    <cellStyle name="Cálculo 11 3 8 2" xfId="10827" xr:uid="{AD20B225-F515-41CB-99A3-7F0AD3B575E9}"/>
    <cellStyle name="Cálculo 11 3 8 2 2" xfId="25935" xr:uid="{C9D6B4D4-393F-41D8-9FD5-274ADDF2BCA8}"/>
    <cellStyle name="Cálculo 11 3 8 3" xfId="14858" xr:uid="{F5B0B7EA-9D8C-4DC0-B433-286F82777407}"/>
    <cellStyle name="Cálculo 11 3 8 3 2" xfId="29966" xr:uid="{4F6A7680-D73A-4525-8329-1265D2312C7B}"/>
    <cellStyle name="Cálculo 11 3 8 4" xfId="19553" xr:uid="{1618B8EC-E2C4-4BCA-AB30-535B49DB1D5D}"/>
    <cellStyle name="Cálculo 11 3 9" xfId="8309" xr:uid="{4EC48309-EC51-4CE2-965D-F6B43D0BE17B}"/>
    <cellStyle name="Cálculo 11 3 9 2" xfId="23417" xr:uid="{65AE7CDD-9742-4A9F-84D7-A803C52BD6D2}"/>
    <cellStyle name="Cálculo 11 4" xfId="2045" xr:uid="{7F2F9E1F-7159-4026-B54E-7FE55B55109E}"/>
    <cellStyle name="Cálculo 11 4 10" xfId="15019" xr:uid="{F8A03266-33AB-447B-A946-83D254212A42}"/>
    <cellStyle name="Cálculo 11 4 10 2" xfId="30127" xr:uid="{92CA9DFD-7568-4D38-83FD-52976033C06C}"/>
    <cellStyle name="Cálculo 11 4 11" xfId="15525" xr:uid="{7EDF7319-B62F-4730-A240-C52457A49324}"/>
    <cellStyle name="Cálculo 11 4 11 2" xfId="30633" xr:uid="{BA089BCE-E1F0-4371-B8CE-7596053C0951}"/>
    <cellStyle name="Cálculo 11 4 12" xfId="17270" xr:uid="{6D202349-F70F-4BCF-981D-109A98221864}"/>
    <cellStyle name="Cálculo 11 4 2" xfId="2552" xr:uid="{4A9BF67B-FBAD-4C94-9D1D-EC78A2AF9DBE}"/>
    <cellStyle name="Cálculo 11 4 2 2" xfId="5189" xr:uid="{27961C32-28AF-4DF5-9224-504112937967}"/>
    <cellStyle name="Cálculo 11 4 2 2 2" xfId="11553" xr:uid="{7C36848E-BD9E-4D90-A1DE-E2DA38E90B17}"/>
    <cellStyle name="Cálculo 11 4 2 2 2 2" xfId="26661" xr:uid="{7F1862CD-B2E6-4E5D-ACE3-AC802415B40F}"/>
    <cellStyle name="Cálculo 11 4 2 2 3" xfId="11785" xr:uid="{5779C2F0-96C5-48E0-8A7C-6C31A1465028}"/>
    <cellStyle name="Cálculo 11 4 2 2 3 2" xfId="26893" xr:uid="{23CE3D36-BE38-48FA-8545-0C9FDA980080}"/>
    <cellStyle name="Cálculo 11 4 2 2 4" xfId="20297" xr:uid="{6800B9CD-5452-4B32-9D1A-79D1E2D2C3EC}"/>
    <cellStyle name="Cálculo 11 4 2 3" xfId="9019" xr:uid="{1EA9151C-4FDA-4575-B5ED-D77DD3F41A26}"/>
    <cellStyle name="Cálculo 11 4 2 3 2" xfId="24127" xr:uid="{13FE7C8F-2161-4845-AA4F-5435EE2C0216}"/>
    <cellStyle name="Cálculo 11 4 2 4" xfId="11775" xr:uid="{15D49F8B-5D90-4146-B231-ECFA6DC95215}"/>
    <cellStyle name="Cálculo 11 4 2 4 2" xfId="26883" xr:uid="{68FAE392-BA1E-4AFC-9698-7BE67097F5EA}"/>
    <cellStyle name="Cálculo 11 4 2 5" xfId="7687" xr:uid="{62A31649-9C0A-48C2-8AC4-6FB64239788B}"/>
    <cellStyle name="Cálculo 11 4 2 5 2" xfId="22795" xr:uid="{0A851924-77B1-4288-9F3E-C170B965475E}"/>
    <cellStyle name="Cálculo 11 4 2 6" xfId="17660" xr:uid="{69681853-A9CD-44B9-93BD-1A065D32738E}"/>
    <cellStyle name="Cálculo 11 4 3" xfId="2805" xr:uid="{94085FD3-196C-4780-BD1B-74AB462A5083}"/>
    <cellStyle name="Cálculo 11 4 3 2" xfId="5442" xr:uid="{4FEAC621-A91B-4280-8049-ABF02683162E}"/>
    <cellStyle name="Cálculo 11 4 3 2 2" xfId="7258" xr:uid="{777CA826-D762-4EDD-AF07-DBB45BB34039}"/>
    <cellStyle name="Cálculo 11 4 3 2 2 2" xfId="22366" xr:uid="{1335CE29-F768-491B-8893-55C358C882BE}"/>
    <cellStyle name="Cálculo 11 4 3 2 3" xfId="20550" xr:uid="{9EEB87F4-05B5-462E-B99D-BA9F5EF1A9DD}"/>
    <cellStyle name="Cálculo 11 4 3 3" xfId="13475" xr:uid="{6574E0FA-51B2-48E8-A2E1-0A286CF1EFD2}"/>
    <cellStyle name="Cálculo 11 4 3 3 2" xfId="28583" xr:uid="{133E1870-B814-4493-80B9-25694C54D27D}"/>
    <cellStyle name="Cálculo 11 4 3 4" xfId="17913" xr:uid="{CBA6B31B-66B1-4CC5-AB9F-718E9DA793D7}"/>
    <cellStyle name="Cálculo 11 4 4" xfId="3108" xr:uid="{62FA20CB-8A21-44C7-9773-1DED86250C2B}"/>
    <cellStyle name="Cálculo 11 4 4 2" xfId="5745" xr:uid="{0897C253-C4D9-4B6B-97CB-03303949BC04}"/>
    <cellStyle name="Cálculo 11 4 4 2 2" xfId="12056" xr:uid="{BBF6F03E-7AA9-4310-8C5D-7359A8572B7F}"/>
    <cellStyle name="Cálculo 11 4 4 2 2 2" xfId="27164" xr:uid="{6493D8CD-1E9A-4910-9EA1-428EFDDE22DA}"/>
    <cellStyle name="Cálculo 11 4 4 2 3" xfId="16538" xr:uid="{04E96753-B7A9-4D58-AF18-237AA066BEF3}"/>
    <cellStyle name="Cálculo 11 4 4 2 3 2" xfId="31646" xr:uid="{B54AE9B1-0CD0-45C6-8525-A10DC538074A}"/>
    <cellStyle name="Cálculo 11 4 4 2 4" xfId="20853" xr:uid="{B51FFAF8-F263-4631-B351-120A66A07AA5}"/>
    <cellStyle name="Cálculo 11 4 4 3" xfId="9490" xr:uid="{20B69253-D505-4078-B233-508EB50DE7E0}"/>
    <cellStyle name="Cálculo 11 4 4 3 2" xfId="24598" xr:uid="{49CA2D3C-AFC1-4526-AA71-C2176F4FD7D2}"/>
    <cellStyle name="Cálculo 11 4 4 4" xfId="7158" xr:uid="{412DDDAD-0004-45A9-90E9-2CC1A336F8F1}"/>
    <cellStyle name="Cálculo 11 4 4 4 2" xfId="22266" xr:uid="{B78D5F7C-8F9F-4E95-8F09-EEC286FAF55A}"/>
    <cellStyle name="Cálculo 11 4 4 5" xfId="18216" xr:uid="{59FDEAB8-5315-48C5-B757-782FDFF2090A}"/>
    <cellStyle name="Cálculo 11 4 5" xfId="3434" xr:uid="{0900F2B3-9327-4CEC-83DF-F4F1A6DEF524}"/>
    <cellStyle name="Cálculo 11 4 5 2" xfId="6071" xr:uid="{F24813A2-5A3B-49DF-AF97-A67530F5F1D1}"/>
    <cellStyle name="Cálculo 11 4 5 2 2" xfId="12382" xr:uid="{57E0E0B3-4504-40FA-9396-EC6227E59911}"/>
    <cellStyle name="Cálculo 11 4 5 2 2 2" xfId="27490" xr:uid="{D7AF4003-39CC-42E5-9E32-EABFC00DB574}"/>
    <cellStyle name="Cálculo 11 4 5 2 3" xfId="8097" xr:uid="{9C23BD42-D605-46B2-9FF4-3968BBCAF317}"/>
    <cellStyle name="Cálculo 11 4 5 2 3 2" xfId="23205" xr:uid="{E57FAF88-BFE9-4057-8267-0DAB896F93DF}"/>
    <cellStyle name="Cálculo 11 4 5 2 4" xfId="21179" xr:uid="{C4106118-45B1-4B4F-AEB6-42E8EE659C2B}"/>
    <cellStyle name="Cálculo 11 4 5 3" xfId="9816" xr:uid="{60B1A4AC-184C-46C4-8884-31DB411D1E59}"/>
    <cellStyle name="Cálculo 11 4 5 3 2" xfId="24924" xr:uid="{16124088-173E-4E70-98DC-2028944BFA98}"/>
    <cellStyle name="Cálculo 11 4 5 4" xfId="7351" xr:uid="{FC3EA8FA-6662-47F0-BCB5-70B51E488A1A}"/>
    <cellStyle name="Cálculo 11 4 5 4 2" xfId="22459" xr:uid="{6C3A368C-5F9D-4F38-87E9-F7BA85D27735}"/>
    <cellStyle name="Cálculo 11 4 5 5" xfId="18542" xr:uid="{71ABC2B0-8570-4684-A110-9AD1C69C4E69}"/>
    <cellStyle name="Cálculo 11 4 6" xfId="3740" xr:uid="{71A41B88-4CDD-45E9-8F88-3BDFE404C67D}"/>
    <cellStyle name="Cálculo 11 4 6 2" xfId="6377" xr:uid="{50743C0E-33E3-4C27-A0AB-C25C18228B92}"/>
    <cellStyle name="Cálculo 11 4 6 2 2" xfId="12688" xr:uid="{9C3185D9-B2AD-42CF-AF7B-935FC5262AD9}"/>
    <cellStyle name="Cálculo 11 4 6 2 2 2" xfId="27796" xr:uid="{7D9C71F4-C76F-4266-8B70-2F54AD022B77}"/>
    <cellStyle name="Cálculo 11 4 6 2 3" xfId="7665" xr:uid="{553D93CD-808A-4917-A594-8CC142B75F50}"/>
    <cellStyle name="Cálculo 11 4 6 2 3 2" xfId="22773" xr:uid="{04AE0261-5448-4814-8C87-A34B5341DB1B}"/>
    <cellStyle name="Cálculo 11 4 6 2 4" xfId="21485" xr:uid="{23AB5DC0-0127-41F4-B3B5-0AEBBE2537CF}"/>
    <cellStyle name="Cálculo 11 4 6 3" xfId="10122" xr:uid="{593A46DC-B7CF-442D-A2E9-A84B74F58AD1}"/>
    <cellStyle name="Cálculo 11 4 6 3 2" xfId="25230" xr:uid="{37270502-D3FA-4F45-9B6A-99E6B7AA0260}"/>
    <cellStyle name="Cálculo 11 4 6 4" xfId="14710" xr:uid="{F130553E-5BDE-48B0-A827-449AD5D09412}"/>
    <cellStyle name="Cálculo 11 4 6 4 2" xfId="29818" xr:uid="{F172A2A8-EC7F-470D-8439-C97F9FA83AC7}"/>
    <cellStyle name="Cálculo 11 4 6 5" xfId="18848" xr:uid="{550B6308-C622-4137-9C1F-5EF304E9986A}"/>
    <cellStyle name="Cálculo 11 4 7" xfId="4117" xr:uid="{0154B662-5724-4292-89E0-B84189090FD1}"/>
    <cellStyle name="Cálculo 11 4 7 2" xfId="6754" xr:uid="{E72C9F55-E679-4A27-9F97-0FFE263AA001}"/>
    <cellStyle name="Cálculo 11 4 7 2 2" xfId="13065" xr:uid="{91ACFCDB-4701-4C24-ACBD-102E2E32DFF3}"/>
    <cellStyle name="Cálculo 11 4 7 2 2 2" xfId="28173" xr:uid="{DB302276-9141-4A1F-903B-06A2CB59C3BA}"/>
    <cellStyle name="Cálculo 11 4 7 2 3" xfId="16739" xr:uid="{3B8707A5-5CF8-4E9C-8FF3-FF2D6A38FF34}"/>
    <cellStyle name="Cálculo 11 4 7 2 3 2" xfId="31847" xr:uid="{78EF8BE2-5B96-4025-BBDD-DAA4BAEBFB58}"/>
    <cellStyle name="Cálculo 11 4 7 2 4" xfId="21862" xr:uid="{4E846307-F13E-4A7D-B614-5F5C4385542B}"/>
    <cellStyle name="Cálculo 11 4 7 3" xfId="10499" xr:uid="{B2373758-1259-4332-AC27-3B20D37AE9F4}"/>
    <cellStyle name="Cálculo 11 4 7 3 2" xfId="25607" xr:uid="{1ED6F232-04D7-4EB3-9EFF-BCB8CFDB01EB}"/>
    <cellStyle name="Cálculo 11 4 7 4" xfId="15706" xr:uid="{80028CD5-2386-4581-AC01-23A9E87C0BBE}"/>
    <cellStyle name="Cálculo 11 4 7 4 2" xfId="30814" xr:uid="{D1D7BFEE-472D-43A7-B8C8-4D1B3A9ED4F3}"/>
    <cellStyle name="Cálculo 11 4 7 5" xfId="19225" xr:uid="{A920FF48-B6EF-4384-85B7-C9EDDCBA2E4B}"/>
    <cellStyle name="Cálculo 11 4 8" xfId="4682" xr:uid="{83EF688F-8846-47EF-B851-6FBD31961D49}"/>
    <cellStyle name="Cálculo 11 4 8 2" xfId="11064" xr:uid="{564DB8E1-6297-45C1-832D-35A98B1D23D4}"/>
    <cellStyle name="Cálculo 11 4 8 2 2" xfId="26172" xr:uid="{501D2F48-41A2-47AA-8178-102C6B5784D6}"/>
    <cellStyle name="Cálculo 11 4 8 3" xfId="11668" xr:uid="{6E1A9F3F-E4FA-4411-A46A-DA0686B73900}"/>
    <cellStyle name="Cálculo 11 4 8 3 2" xfId="26776" xr:uid="{2720F976-DA24-491C-9337-BB0B0A7DFCF5}"/>
    <cellStyle name="Cálculo 11 4 8 4" xfId="19790" xr:uid="{81A6EDAE-916C-41BB-A880-D6C5E2E79A85}"/>
    <cellStyle name="Cálculo 11 4 9" xfId="8543" xr:uid="{7614C67E-952A-48A5-9FD0-BC118EE4E947}"/>
    <cellStyle name="Cálculo 11 4 9 2" xfId="23651" xr:uid="{2F9595D9-D39D-4460-93CC-2120FD43B089}"/>
    <cellStyle name="Cálculo 11 5" xfId="2076" xr:uid="{7CCECD87-9ABD-48B2-B2C0-E4186345F184}"/>
    <cellStyle name="Cálculo 11 5 10" xfId="7205" xr:uid="{28E63490-E239-4E1F-BCC5-F0122DDABB5E}"/>
    <cellStyle name="Cálculo 11 5 10 2" xfId="22313" xr:uid="{D60F0E10-C549-41DC-A02A-545E894DAB50}"/>
    <cellStyle name="Cálculo 11 5 11" xfId="17301" xr:uid="{CE9B667D-1E3A-460B-87A9-DEF1789EAA04}"/>
    <cellStyle name="Cálculo 11 5 2" xfId="2836" xr:uid="{B5F2343D-C2CD-4C06-BA80-5A34EB4AE4E5}"/>
    <cellStyle name="Cálculo 11 5 2 2" xfId="5473" xr:uid="{FEB4A05C-3C9B-4E41-B7D9-BB0A0BE33693}"/>
    <cellStyle name="Cálculo 11 5 2 2 2" xfId="15203" xr:uid="{22A71AA0-F6BD-4395-B115-5908EFF8ECDC}"/>
    <cellStyle name="Cálculo 11 5 2 2 2 2" xfId="30311" xr:uid="{3FE40C0A-12A6-4464-A489-F11EC5D21D87}"/>
    <cellStyle name="Cálculo 11 5 2 2 3" xfId="20581" xr:uid="{E4FFC1C7-BBD4-407B-864A-B440A288E5DA}"/>
    <cellStyle name="Cálculo 11 5 2 3" xfId="15106" xr:uid="{4B83BEE1-92E1-465F-9EAF-F8203064A919}"/>
    <cellStyle name="Cálculo 11 5 2 3 2" xfId="30214" xr:uid="{11A67303-8C84-439D-AFDC-0075817A6612}"/>
    <cellStyle name="Cálculo 11 5 2 4" xfId="17944" xr:uid="{36D3B110-9E78-4F1C-81BC-B712D1E8BBD0}"/>
    <cellStyle name="Cálculo 11 5 3" xfId="3139" xr:uid="{579D8400-C5E9-4D28-A2C5-A47613C2DE84}"/>
    <cellStyle name="Cálculo 11 5 3 2" xfId="5776" xr:uid="{2F090E1A-3BCD-4240-8233-9773AD5C774F}"/>
    <cellStyle name="Cálculo 11 5 3 2 2" xfId="12087" xr:uid="{41C89168-362E-450F-A071-0FCB65E83B3B}"/>
    <cellStyle name="Cálculo 11 5 3 2 2 2" xfId="27195" xr:uid="{ED8BE26D-3B79-42DD-8B55-20F29FE8EC18}"/>
    <cellStyle name="Cálculo 11 5 3 2 3" xfId="16466" xr:uid="{AA325A77-A1D8-4618-B08F-350C308D5CC8}"/>
    <cellStyle name="Cálculo 11 5 3 2 3 2" xfId="31574" xr:uid="{81D7BBDB-2AEF-430E-82CC-0B5CC2E9A109}"/>
    <cellStyle name="Cálculo 11 5 3 2 4" xfId="20884" xr:uid="{1B405A60-412B-4DCA-981F-114DD4089777}"/>
    <cellStyle name="Cálculo 11 5 3 3" xfId="9521" xr:uid="{5D4D61C2-BDD7-489F-9101-3E87929F3F1F}"/>
    <cellStyle name="Cálculo 11 5 3 3 2" xfId="24629" xr:uid="{8F9B240C-BC56-4635-9B4C-0D1C09E1C594}"/>
    <cellStyle name="Cálculo 11 5 3 4" xfId="14743" xr:uid="{342E9534-7E9C-4C3F-9711-0F2498828B25}"/>
    <cellStyle name="Cálculo 11 5 3 4 2" xfId="29851" xr:uid="{F7E6938F-981D-4FD4-8B09-6370DE9717D2}"/>
    <cellStyle name="Cálculo 11 5 3 5" xfId="18247" xr:uid="{F4A6E381-0340-4DB9-8C11-DC54BC4B4AB0}"/>
    <cellStyle name="Cálculo 11 5 4" xfId="3465" xr:uid="{1A8DF6EE-D40F-49A3-9FFB-66FE8E1C24E0}"/>
    <cellStyle name="Cálculo 11 5 4 2" xfId="6102" xr:uid="{4D77EA96-551B-4F3D-B029-78FCA9AA4563}"/>
    <cellStyle name="Cálculo 11 5 4 2 2" xfId="12413" xr:uid="{F3861D61-C189-4C34-AE72-0BB29E0C97A6}"/>
    <cellStyle name="Cálculo 11 5 4 2 2 2" xfId="27521" xr:uid="{D069CE37-AB78-44E5-83D7-8CA1FF24B6A4}"/>
    <cellStyle name="Cálculo 11 5 4 2 3" xfId="14492" xr:uid="{08B3AD64-4955-4684-A5FA-EE0A5AFEB1E6}"/>
    <cellStyle name="Cálculo 11 5 4 2 3 2" xfId="29600" xr:uid="{19FC1DBA-EA4D-4596-9EAF-603C2536C492}"/>
    <cellStyle name="Cálculo 11 5 4 2 4" xfId="21210" xr:uid="{B2788903-CA20-4871-893D-17605E6FC8FC}"/>
    <cellStyle name="Cálculo 11 5 4 3" xfId="9847" xr:uid="{B72C251B-592E-4816-9BF3-87234624E740}"/>
    <cellStyle name="Cálculo 11 5 4 3 2" xfId="24955" xr:uid="{4E289763-33C2-48F3-B0A1-FC9102A43564}"/>
    <cellStyle name="Cálculo 11 5 4 4" xfId="7107" xr:uid="{E2D5ED8A-AA78-4A31-B85C-CFC0D1ABFEFA}"/>
    <cellStyle name="Cálculo 11 5 4 4 2" xfId="22215" xr:uid="{EBB5BF63-616C-4A8C-AE55-18565C13CC6A}"/>
    <cellStyle name="Cálculo 11 5 4 5" xfId="18573" xr:uid="{EB539515-9888-4420-8D00-6F49CB4A2F2E}"/>
    <cellStyle name="Cálculo 11 5 5" xfId="3771" xr:uid="{ADD3245A-D6B0-4549-B3BF-C4021FA5CF6B}"/>
    <cellStyle name="Cálculo 11 5 5 2" xfId="6408" xr:uid="{31944446-439E-41CF-9FBC-E195BBBC4BE2}"/>
    <cellStyle name="Cálculo 11 5 5 2 2" xfId="12719" xr:uid="{D6F2DFFD-9902-4C5B-97DE-BB5386CD536B}"/>
    <cellStyle name="Cálculo 11 5 5 2 2 2" xfId="27827" xr:uid="{11D25DE6-7D86-4BB4-AE91-54C2FD877922}"/>
    <cellStyle name="Cálculo 11 5 5 2 3" xfId="13589" xr:uid="{15465ECC-1D71-4A9C-A06C-65C9160C0B85}"/>
    <cellStyle name="Cálculo 11 5 5 2 3 2" xfId="28697" xr:uid="{6AB709AB-61C0-4482-A1BD-D9737A1B1B0A}"/>
    <cellStyle name="Cálculo 11 5 5 2 4" xfId="21516" xr:uid="{99447901-E205-4DEF-BD9B-465291FEC6E0}"/>
    <cellStyle name="Cálculo 11 5 5 3" xfId="10153" xr:uid="{7A8E5C5C-363E-4FCD-B02C-8589BF0C7664}"/>
    <cellStyle name="Cálculo 11 5 5 3 2" xfId="25261" xr:uid="{E1E01E73-DFCD-45EB-933B-EDF8188502C0}"/>
    <cellStyle name="Cálculo 11 5 5 4" xfId="13707" xr:uid="{1BFD9442-CD91-4D58-A943-34A7FD1A3608}"/>
    <cellStyle name="Cálculo 11 5 5 4 2" xfId="28815" xr:uid="{DE03DB70-0AE5-4233-A36D-8F4D4231F3D1}"/>
    <cellStyle name="Cálculo 11 5 5 5" xfId="18879" xr:uid="{6205EA41-DAB5-4516-B2FD-76C8F96DA255}"/>
    <cellStyle name="Cálculo 11 5 6" xfId="4148" xr:uid="{8769246E-BF94-4C3C-AB54-D69B92CDF63B}"/>
    <cellStyle name="Cálculo 11 5 6 2" xfId="6785" xr:uid="{C0699271-5722-43B9-9AE4-CCA39AE4523F}"/>
    <cellStyle name="Cálculo 11 5 6 2 2" xfId="13096" xr:uid="{FB3B05B2-9F3E-4BE1-9B1E-ACBA658208B6}"/>
    <cellStyle name="Cálculo 11 5 6 2 2 2" xfId="28204" xr:uid="{E2F69B8D-A46B-4C03-8219-6CC776AA5786}"/>
    <cellStyle name="Cálculo 11 5 6 2 3" xfId="16770" xr:uid="{EDFC3CD0-3934-4061-B3E6-54D90B3AC65D}"/>
    <cellStyle name="Cálculo 11 5 6 2 3 2" xfId="31878" xr:uid="{6152A730-D036-48BB-9338-97FCA7DB347E}"/>
    <cellStyle name="Cálculo 11 5 6 2 4" xfId="21893" xr:uid="{47095E11-92E3-4679-A8FB-01CF648B56BA}"/>
    <cellStyle name="Cálculo 11 5 6 3" xfId="10530" xr:uid="{EBDE9C4E-7048-4273-AA1F-B4CBFF036E12}"/>
    <cellStyle name="Cálculo 11 5 6 3 2" xfId="25638" xr:uid="{34ACD91B-CEC4-4AE1-81C0-33F032F381DF}"/>
    <cellStyle name="Cálculo 11 5 6 4" xfId="8231" xr:uid="{E169CE11-DA14-4C94-A236-B2B6A6C43AF7}"/>
    <cellStyle name="Cálculo 11 5 6 4 2" xfId="23339" xr:uid="{C7C6D8E0-B00E-4D7A-A7E8-48B3ADB77A6C}"/>
    <cellStyle name="Cálculo 11 5 6 5" xfId="19256" xr:uid="{03C8410D-F089-4F37-8609-DB403FB0A212}"/>
    <cellStyle name="Cálculo 11 5 7" xfId="4713" xr:uid="{06CA7941-2FD7-4AB7-9D5C-078E6A658FE8}"/>
    <cellStyle name="Cálculo 11 5 7 2" xfId="11095" xr:uid="{E0D0E62C-F69E-48FA-A01D-687E16863208}"/>
    <cellStyle name="Cálculo 11 5 7 2 2" xfId="26203" xr:uid="{05AE6099-150B-4029-B726-E8D72BF91600}"/>
    <cellStyle name="Cálculo 11 5 7 3" xfId="15211" xr:uid="{AF51E381-C932-4046-B794-369E17A64836}"/>
    <cellStyle name="Cálculo 11 5 7 3 2" xfId="30319" xr:uid="{DAB87239-4320-4991-9738-B6C170184B03}"/>
    <cellStyle name="Cálculo 11 5 7 4" xfId="19821" xr:uid="{9C66F78B-44A7-42B2-8D93-BDD4CE6226F9}"/>
    <cellStyle name="Cálculo 11 5 8" xfId="8574" xr:uid="{35830B53-FBBD-4479-8870-A11B71AFD947}"/>
    <cellStyle name="Cálculo 11 5 8 2" xfId="23682" xr:uid="{3DECDFB3-9357-4380-BB84-5785BF3C9086}"/>
    <cellStyle name="Cálculo 11 5 9" xfId="15642" xr:uid="{1A1E4423-B673-49FC-9673-620144EE582B}"/>
    <cellStyle name="Cálculo 11 5 9 2" xfId="30750" xr:uid="{3F06C970-2078-4DCD-821D-82422F48F99E}"/>
    <cellStyle name="Cálculo 12" xfId="752" xr:uid="{00000000-0005-0000-0000-0000F0020000}"/>
    <cellStyle name="Cálculo 12 2" xfId="1826" xr:uid="{F9493563-2786-4EB2-8336-00CEC3FCD5BB}"/>
    <cellStyle name="Cálculo 12 2 10" xfId="8327" xr:uid="{44447CAA-ECF5-4925-845E-E44AB7EBAE7C}"/>
    <cellStyle name="Cálculo 12 2 10 2" xfId="23435" xr:uid="{7EB85CA8-01EE-4962-AED2-4931F0451F41}"/>
    <cellStyle name="Cálculo 12 2 11" xfId="8050" xr:uid="{39A1C23D-042E-4B57-ACBA-C8604BA01332}"/>
    <cellStyle name="Cálculo 12 2 11 2" xfId="23158" xr:uid="{A5C4DFFB-9734-45CD-9551-711EC36A551E}"/>
    <cellStyle name="Cálculo 12 2 12" xfId="13480" xr:uid="{71E9F3C5-0037-4491-BF33-CF2186BC4542}"/>
    <cellStyle name="Cálculo 12 2 12 2" xfId="28588" xr:uid="{2830959D-9FAA-4359-8A73-3E5DFC72B126}"/>
    <cellStyle name="Cálculo 12 2 13" xfId="17051" xr:uid="{C8747865-C3E6-4876-B089-1D4AAEE7A05C}"/>
    <cellStyle name="Cálculo 12 2 2" xfId="2386" xr:uid="{3E51C0C9-F389-4FD0-9D31-FE8CFFCFF600}"/>
    <cellStyle name="Cálculo 12 2 2 2" xfId="5023" xr:uid="{8E0EED43-0FD9-4981-9A17-C4066E982323}"/>
    <cellStyle name="Cálculo 12 2 2 2 2" xfId="11387" xr:uid="{E3C9A459-24F5-496A-80AA-6EE22CB328DC}"/>
    <cellStyle name="Cálculo 12 2 2 2 2 2" xfId="26495" xr:uid="{C9EA7498-107B-46DC-AE3F-5A1DC3A1417A}"/>
    <cellStyle name="Cálculo 12 2 2 2 3" xfId="15137" xr:uid="{65155715-EDB7-4442-A738-68760E63CF27}"/>
    <cellStyle name="Cálculo 12 2 2 2 3 2" xfId="30245" xr:uid="{F8243FBC-45B6-49F8-A895-AA77F7EB746B}"/>
    <cellStyle name="Cálculo 12 2 2 2 4" xfId="20131" xr:uid="{88E20A07-D90B-4F93-8B7B-638653781B04}"/>
    <cellStyle name="Cálculo 12 2 2 3" xfId="8853" xr:uid="{5998FD38-DCAA-469E-AA60-2F123083A1F7}"/>
    <cellStyle name="Cálculo 12 2 2 3 2" xfId="23961" xr:uid="{598771F7-AD2B-4A79-9CD7-FC2C3F8C6AFB}"/>
    <cellStyle name="Cálculo 12 2 3" xfId="2234" xr:uid="{B29F5AC3-A8E2-4E73-A95C-75B815751E56}"/>
    <cellStyle name="Cálculo 12 2 3 2" xfId="4871" xr:uid="{8C195912-4B71-4BE8-8605-DFDC4C5C506D}"/>
    <cellStyle name="Cálculo 12 2 3 2 2" xfId="14202" xr:uid="{0B356D8D-84C4-4D1B-BF99-A3D907EF96E5}"/>
    <cellStyle name="Cálculo 12 2 3 2 2 2" xfId="29310" xr:uid="{7262A9C9-E966-40D5-AA8F-14020E09CDF4}"/>
    <cellStyle name="Cálculo 12 2 3 2 3" xfId="19979" xr:uid="{19BA5C8F-E810-478B-88C0-3310B606FF93}"/>
    <cellStyle name="Cálculo 12 2 3 3" xfId="15152" xr:uid="{EE3E8A7E-FB71-4579-BB10-4F61D42915E4}"/>
    <cellStyle name="Cálculo 12 2 3 3 2" xfId="30260" xr:uid="{6EB6647B-4B7E-4D63-A67B-9C886EC6AF37}"/>
    <cellStyle name="Cálculo 12 2 3 4" xfId="17459" xr:uid="{57EF0659-E7B1-4B33-9764-70D8CF7EB434}"/>
    <cellStyle name="Cálculo 12 2 4" xfId="2348" xr:uid="{A54253FE-D4F6-4A35-8613-E657BB83058A}"/>
    <cellStyle name="Cálculo 12 2 4 2" xfId="4985" xr:uid="{4151E6A0-BAC8-4104-80E6-AC3B7BCCA7B8}"/>
    <cellStyle name="Cálculo 12 2 4 2 2" xfId="11349" xr:uid="{940CAC6E-84FA-41B7-B387-7B3C7C8EC203}"/>
    <cellStyle name="Cálculo 12 2 4 2 2 2" xfId="26457" xr:uid="{CBA4CF43-7A49-4706-969E-3A7165E78EF3}"/>
    <cellStyle name="Cálculo 12 2 4 2 3" xfId="15068" xr:uid="{B40A167F-90B7-489B-9BD6-1B368359EBC3}"/>
    <cellStyle name="Cálculo 12 2 4 2 3 2" xfId="30176" xr:uid="{DFCE38EF-2BEB-4375-9EA8-27228629FD45}"/>
    <cellStyle name="Cálculo 12 2 4 2 4" xfId="20093" xr:uid="{FDC18CA8-513D-4C1E-ACD3-067C29018A5A}"/>
    <cellStyle name="Cálculo 12 2 4 3" xfId="8815" xr:uid="{C192A06B-4866-4DD4-A261-0742CFFDB47E}"/>
    <cellStyle name="Cálculo 12 2 4 3 2" xfId="23923" xr:uid="{F05B546E-E39D-4089-9DFF-85B649E7758A}"/>
    <cellStyle name="Cálculo 12 2 4 4" xfId="14932" xr:uid="{5C8816A5-314B-4729-A47D-36A76C98A4B1}"/>
    <cellStyle name="Cálculo 12 2 4 4 2" xfId="30040" xr:uid="{9CE38A1F-3712-4942-B682-DB6E8CD5A623}"/>
    <cellStyle name="Cálculo 12 2 4 5" xfId="17573" xr:uid="{15DA42C6-2BCA-4AFC-9F80-80B8F829FC51}"/>
    <cellStyle name="Cálculo 12 2 5" xfId="3246" xr:uid="{7B4696EF-56CF-477A-AE09-8CA62B0F1A0F}"/>
    <cellStyle name="Cálculo 12 2 5 2" xfId="5883" xr:uid="{D658E14D-7E96-4ED3-B049-A5795F633CB4}"/>
    <cellStyle name="Cálculo 12 2 5 2 2" xfId="12194" xr:uid="{23EF3285-FF63-42CF-BE7A-2F11F0749836}"/>
    <cellStyle name="Cálculo 12 2 5 2 2 2" xfId="27302" xr:uid="{9C6950CF-CB6D-48C6-A2FA-85D870E1F5E1}"/>
    <cellStyle name="Cálculo 12 2 5 2 3" xfId="7172" xr:uid="{3FC1D5F9-1ED1-49B8-AE3B-AE82ACA3D5D9}"/>
    <cellStyle name="Cálculo 12 2 5 2 3 2" xfId="22280" xr:uid="{17CE3517-86BD-4C0B-BD23-588473196E76}"/>
    <cellStyle name="Cálculo 12 2 5 2 4" xfId="20991" xr:uid="{7BD51A4A-F588-40F3-A080-700C5B2B15DD}"/>
    <cellStyle name="Cálculo 12 2 5 3" xfId="9628" xr:uid="{7AE7D8C3-A43B-461D-B5AE-7817115503F6}"/>
    <cellStyle name="Cálculo 12 2 5 3 2" xfId="24736" xr:uid="{FC27FE98-5220-41EC-807F-C90DE0A9A6B1}"/>
    <cellStyle name="Cálculo 12 2 5 4" xfId="7983" xr:uid="{4587C4B9-B7B4-477F-BCCA-2E41BCD4A779}"/>
    <cellStyle name="Cálculo 12 2 5 4 2" xfId="23091" xr:uid="{F009F3F3-8900-4A1E-9F09-EDD60F3907EC}"/>
    <cellStyle name="Cálculo 12 2 5 5" xfId="18354" xr:uid="{B7C2A1B9-F00E-4185-90D7-101807BF326C}"/>
    <cellStyle name="Cálculo 12 2 6" xfId="3552" xr:uid="{0BB17C57-34E4-43D4-B189-F26FD14D4554}"/>
    <cellStyle name="Cálculo 12 2 6 2" xfId="6189" xr:uid="{A4B1D84A-91B6-464D-A8A1-DFA462DD1C21}"/>
    <cellStyle name="Cálculo 12 2 6 2 2" xfId="12500" xr:uid="{27849345-7CAE-4AF1-99F3-01321459BC5B}"/>
    <cellStyle name="Cálculo 12 2 6 2 2 2" xfId="27608" xr:uid="{1F16D4E7-7B83-4670-A2F4-2E0C3BC6D843}"/>
    <cellStyle name="Cálculo 12 2 6 2 3" xfId="7993" xr:uid="{F24D02BD-5B08-48A6-A441-FA2F9681FDCE}"/>
    <cellStyle name="Cálculo 12 2 6 2 3 2" xfId="23101" xr:uid="{4AD0A669-49BD-4CA6-B023-5621577D710A}"/>
    <cellStyle name="Cálculo 12 2 6 2 4" xfId="21297" xr:uid="{3C830F07-8363-437C-90F4-D3C40EFAD75B}"/>
    <cellStyle name="Cálculo 12 2 6 3" xfId="9934" xr:uid="{E934C210-23E5-444E-885D-22F274C784F3}"/>
    <cellStyle name="Cálculo 12 2 6 3 2" xfId="25042" xr:uid="{7BA14C43-2BF9-4615-BB38-9E925B021FC2}"/>
    <cellStyle name="Cálculo 12 2 6 4" xfId="7174" xr:uid="{0A0CFCDB-7F2E-4024-A070-2CD6DF54D9EC}"/>
    <cellStyle name="Cálculo 12 2 6 4 2" xfId="22282" xr:uid="{9544EE5D-FE76-4D34-86B4-A3658A5D9FEC}"/>
    <cellStyle name="Cálculo 12 2 6 5" xfId="18660" xr:uid="{D974D715-1BA5-4FB4-BB4E-65C7E8A9D43E}"/>
    <cellStyle name="Cálculo 12 2 7" xfId="3898" xr:uid="{54365915-5CDD-4B6F-A884-C26DE145056E}"/>
    <cellStyle name="Cálculo 12 2 7 2" xfId="6535" xr:uid="{AF4862C0-B2E8-45E9-B532-7B2C02863E5E}"/>
    <cellStyle name="Cálculo 12 2 7 2 2" xfId="12846" xr:uid="{53FC147D-44D1-40BE-B68A-C8BB319FDC39}"/>
    <cellStyle name="Cálculo 12 2 7 2 2 2" xfId="27954" xr:uid="{EF94BDF6-E842-4925-95FE-9FD16416CD08}"/>
    <cellStyle name="Cálculo 12 2 7 2 3" xfId="8232" xr:uid="{38E51AE5-4431-4B34-8947-8FFF425BECDA}"/>
    <cellStyle name="Cálculo 12 2 7 2 3 2" xfId="23340" xr:uid="{9A969E98-74AC-409F-BF4D-2D5E45431B91}"/>
    <cellStyle name="Cálculo 12 2 7 2 4" xfId="21643" xr:uid="{8EC0473C-0ACA-4D5F-8FDC-C6E8D06CF04F}"/>
    <cellStyle name="Cálculo 12 2 7 3" xfId="10280" xr:uid="{CE61767A-F8EE-427C-BE4C-9CD2FD48A27C}"/>
    <cellStyle name="Cálculo 12 2 7 3 2" xfId="25388" xr:uid="{3DCB42B1-5574-4803-A86B-22FD7A7975B8}"/>
    <cellStyle name="Cálculo 12 2 7 4" xfId="8469" xr:uid="{F0C9EEB8-BAAA-4DA5-8E70-0E4D11BA1E9C}"/>
    <cellStyle name="Cálculo 12 2 7 4 2" xfId="23577" xr:uid="{D658D783-4A48-4F32-9D5E-299B236BD434}"/>
    <cellStyle name="Cálculo 12 2 7 5" xfId="19006" xr:uid="{D3B2B04C-696B-4E23-9DE3-4FD252F53C37}"/>
    <cellStyle name="Cálculo 12 2 8" xfId="4262" xr:uid="{E0EEC22A-8726-4F67-825F-B9838402F349}"/>
    <cellStyle name="Cálculo 12 2 8 2" xfId="6899" xr:uid="{CA59624C-04E3-41CC-B4CF-BA09D5FC4001}"/>
    <cellStyle name="Cálculo 12 2 8 2 2" xfId="13210" xr:uid="{13E9B46F-4C62-4A99-AFF4-813176A25094}"/>
    <cellStyle name="Cálculo 12 2 8 2 2 2" xfId="28318" xr:uid="{89ABFA12-B8EA-4D4E-88CC-A128919DFEA3}"/>
    <cellStyle name="Cálculo 12 2 8 2 3" xfId="16874" xr:uid="{2C0868F8-8A2B-4A96-A99B-CDB12F2382E0}"/>
    <cellStyle name="Cálculo 12 2 8 2 3 2" xfId="31982" xr:uid="{A261CC7E-8074-4DDC-B67C-E0023E298403}"/>
    <cellStyle name="Cálculo 12 2 8 2 4" xfId="22007" xr:uid="{3D50D54E-4FA3-46C5-BC11-8C40F9CE4494}"/>
    <cellStyle name="Cálculo 12 2 8 3" xfId="10644" xr:uid="{2101389F-EA37-43B1-98D5-72EDA46DA029}"/>
    <cellStyle name="Cálculo 12 2 8 3 2" xfId="25752" xr:uid="{36CF24F9-3F7A-44A5-884C-9866CC4789E3}"/>
    <cellStyle name="Cálculo 12 2 8 4" xfId="15659" xr:uid="{AFED4E09-3873-4578-9A03-09AD908CA26A}"/>
    <cellStyle name="Cálculo 12 2 8 4 2" xfId="30767" xr:uid="{C07D1590-5B90-4EE4-B5B8-C0BCC9A9DF12}"/>
    <cellStyle name="Cálculo 12 2 8 5" xfId="19370" xr:uid="{0D05F68D-18A8-47A0-9815-3C509FBB8FAF}"/>
    <cellStyle name="Cálculo 12 2 9" xfId="4463" xr:uid="{2BA8F45C-B81E-4CC0-A6B1-A83D771B8650}"/>
    <cellStyle name="Cálculo 12 2 9 2" xfId="10845" xr:uid="{3CA43489-636E-44C6-939A-73A320211E37}"/>
    <cellStyle name="Cálculo 12 2 9 2 2" xfId="25953" xr:uid="{D45D518A-A31C-41BB-B937-AE6916CEBAE2}"/>
    <cellStyle name="Cálculo 12 2 9 3" xfId="14522" xr:uid="{2E491DDC-CDB0-401C-BD01-57D146429B3E}"/>
    <cellStyle name="Cálculo 12 2 9 3 2" xfId="29630" xr:uid="{AC6FBF09-AD47-4DC1-900E-6D72E8B1FE8B}"/>
    <cellStyle name="Cálculo 12 2 9 4" xfId="19571" xr:uid="{991FFE70-A406-49AB-830E-D59FF581DB07}"/>
    <cellStyle name="Cálculo 12 3" xfId="1809" xr:uid="{51A69A9D-A358-494F-A8DE-9A1FC387529A}"/>
    <cellStyle name="Cálculo 12 3 10" xfId="14381" xr:uid="{77426B8A-6437-4751-9704-F49EC329ADDC}"/>
    <cellStyle name="Cálculo 12 3 10 2" xfId="29489" xr:uid="{6948738D-EDFD-4081-AEF1-0DFA862A15EA}"/>
    <cellStyle name="Cálculo 12 3 11" xfId="13478" xr:uid="{A45A7B4A-D50F-4706-BEAB-C4B0AC5C94CF}"/>
    <cellStyle name="Cálculo 12 3 11 2" xfId="28586" xr:uid="{43B7C9C2-0F40-4E71-83BA-041BE41F62F1}"/>
    <cellStyle name="Cálculo 12 3 12" xfId="17034" xr:uid="{439FF0D1-2854-4C96-BED8-0211914BFF03}"/>
    <cellStyle name="Cálculo 12 3 2" xfId="2369" xr:uid="{D190E718-C6CF-4EAC-A770-6F6D61BEE108}"/>
    <cellStyle name="Cálculo 12 3 2 2" xfId="5006" xr:uid="{6DFC9CDF-895C-4F8B-ADE4-64CA08994C7A}"/>
    <cellStyle name="Cálculo 12 3 2 2 2" xfId="11370" xr:uid="{889854A9-16D5-41F2-9EDA-39D588730AE3}"/>
    <cellStyle name="Cálculo 12 3 2 2 2 2" xfId="26478" xr:uid="{77DAB2C0-2E05-441E-988D-DC3B1B9204CE}"/>
    <cellStyle name="Cálculo 12 3 2 2 3" xfId="15605" xr:uid="{207ADE9B-1298-4779-84AA-230804ADB54B}"/>
    <cellStyle name="Cálculo 12 3 2 2 3 2" xfId="30713" xr:uid="{D19E999D-B132-4A22-BD16-80F294579E8D}"/>
    <cellStyle name="Cálculo 12 3 2 2 4" xfId="20114" xr:uid="{6F3FC4DC-9007-4618-A0D6-51D752B342BA}"/>
    <cellStyle name="Cálculo 12 3 2 3" xfId="8836" xr:uid="{56D25E23-A163-443C-B2C8-FA5BE58BD1B1}"/>
    <cellStyle name="Cálculo 12 3 2 3 2" xfId="23944" xr:uid="{9A61ED91-3732-4ED6-B86A-0D7C1C065022}"/>
    <cellStyle name="Cálculo 12 3 2 4" xfId="15117" xr:uid="{59E7DE2C-B9F0-47B1-800D-763B9D4EF92E}"/>
    <cellStyle name="Cálculo 12 3 2 4 2" xfId="30225" xr:uid="{CBDAFF6F-0BFE-41DB-862C-9C8C8ED76C7B}"/>
    <cellStyle name="Cálculo 12 3 2 5" xfId="13783" xr:uid="{1680F746-182E-4E20-AA10-B9EB7CE07D20}"/>
    <cellStyle name="Cálculo 12 3 2 5 2" xfId="28891" xr:uid="{E263E1B0-4966-4B5A-9372-95648BB1356C}"/>
    <cellStyle name="Cálculo 12 3 2 6" xfId="17577" xr:uid="{5DF678B1-4328-4C40-8E54-E4E06ACDA32A}"/>
    <cellStyle name="Cálculo 12 3 3" xfId="2251" xr:uid="{A011D725-3505-428B-A2AB-52B66C5E95F0}"/>
    <cellStyle name="Cálculo 12 3 3 2" xfId="4888" xr:uid="{650F3550-C2BB-414D-9727-9C631F9BFA0A}"/>
    <cellStyle name="Cálculo 12 3 3 2 2" xfId="9276" xr:uid="{1B4B2854-BAFF-4A6E-B0A1-F2FFA26B884C}"/>
    <cellStyle name="Cálculo 12 3 3 2 2 2" xfId="24384" xr:uid="{AEF06003-064F-43BA-B032-A08C6050E49F}"/>
    <cellStyle name="Cálculo 12 3 3 2 3" xfId="19996" xr:uid="{AD186883-21AD-426D-8440-7FBC489A013B}"/>
    <cellStyle name="Cálculo 12 3 3 3" xfId="14532" xr:uid="{3A293894-4B25-4270-83EE-5663151E9818}"/>
    <cellStyle name="Cálculo 12 3 3 3 2" xfId="29640" xr:uid="{F6E6C14A-B3CE-40BD-B40D-78FD7CB592E9}"/>
    <cellStyle name="Cálculo 12 3 3 4" xfId="17476" xr:uid="{AA426A1C-2242-4013-97A8-65A33D35B86C}"/>
    <cellStyle name="Cálculo 12 3 4" xfId="2646" xr:uid="{7BE6DA09-A9C4-4140-BA12-FFB6FA5FAE4D}"/>
    <cellStyle name="Cálculo 12 3 4 2" xfId="5283" xr:uid="{60DD63B1-D62A-4EC9-AA67-9B169506A961}"/>
    <cellStyle name="Cálculo 12 3 4 2 2" xfId="11647" xr:uid="{E98B397A-D374-4049-9EE9-3F6FD47F1CA3}"/>
    <cellStyle name="Cálculo 12 3 4 2 2 2" xfId="26755" xr:uid="{08543A57-B738-4733-92E5-A973F5D3694E}"/>
    <cellStyle name="Cálculo 12 3 4 2 3" xfId="7321" xr:uid="{77AA8B40-BECC-41AF-8BB5-1F7AD7C7E1E0}"/>
    <cellStyle name="Cálculo 12 3 4 2 3 2" xfId="22429" xr:uid="{F9BA9C94-57F0-432F-BF56-69D2A133F0A0}"/>
    <cellStyle name="Cálculo 12 3 4 2 4" xfId="20391" xr:uid="{83E2A48B-99B2-4165-B3D2-5C1683F4C963}"/>
    <cellStyle name="Cálculo 12 3 4 3" xfId="9113" xr:uid="{D30D7EBE-5EFD-475F-A6D1-98E35C192E8D}"/>
    <cellStyle name="Cálculo 12 3 4 3 2" xfId="24221" xr:uid="{0E8F342C-29EB-44B3-9958-8861E36A574D}"/>
    <cellStyle name="Cálculo 12 3 4 4" xfId="13377" xr:uid="{F572B318-2AF5-463A-8B49-0E98642DB364}"/>
    <cellStyle name="Cálculo 12 3 4 4 2" xfId="28485" xr:uid="{D6AEE4E9-C187-45C6-836B-2F024AA1CD7E}"/>
    <cellStyle name="Cálculo 12 3 4 5" xfId="17754" xr:uid="{CD40AA4C-1986-49FA-A944-BD3EB491499C}"/>
    <cellStyle name="Cálculo 12 3 5" xfId="3229" xr:uid="{ECD4DA95-DC82-43CC-A753-14C2519984D6}"/>
    <cellStyle name="Cálculo 12 3 5 2" xfId="5866" xr:uid="{24F799E8-1505-49C7-801F-DF2CBDC47B6C}"/>
    <cellStyle name="Cálculo 12 3 5 2 2" xfId="12177" xr:uid="{DADA5F59-BDE6-49E0-83EA-5F4EEA616ECE}"/>
    <cellStyle name="Cálculo 12 3 5 2 2 2" xfId="27285" xr:uid="{777A4541-DB46-476F-A354-8CC1AA03FA4D}"/>
    <cellStyle name="Cálculo 12 3 5 2 3" xfId="8199" xr:uid="{41308B8C-42A9-47D0-8044-F4813C251FC3}"/>
    <cellStyle name="Cálculo 12 3 5 2 3 2" xfId="23307" xr:uid="{854C8575-87BB-4917-8BD4-F5B2BF7E4589}"/>
    <cellStyle name="Cálculo 12 3 5 2 4" xfId="20974" xr:uid="{A3554F08-C2FA-48B3-9F11-65CBF33C99C1}"/>
    <cellStyle name="Cálculo 12 3 5 3" xfId="9611" xr:uid="{891F6D7B-04FC-41FD-94A2-77836561F3ED}"/>
    <cellStyle name="Cálculo 12 3 5 3 2" xfId="24719" xr:uid="{33089C28-BDBE-46FD-AE97-57570193E8BF}"/>
    <cellStyle name="Cálculo 12 3 5 4" xfId="7435" xr:uid="{1943E09A-2137-4255-BDFC-2CE364254ACD}"/>
    <cellStyle name="Cálculo 12 3 5 4 2" xfId="22543" xr:uid="{18058367-E215-499B-BBA4-A2E267B346D9}"/>
    <cellStyle name="Cálculo 12 3 5 5" xfId="18337" xr:uid="{BF9D1842-E557-4FC1-A3DA-7C87A56DEBAA}"/>
    <cellStyle name="Cálculo 12 3 6" xfId="2311" xr:uid="{81DA2C8D-06B7-4B3C-AC1F-033FE98BEB67}"/>
    <cellStyle name="Cálculo 12 3 6 2" xfId="4948" xr:uid="{99C0E592-4ABB-4EFA-8CF7-A263FDE5D193}"/>
    <cellStyle name="Cálculo 12 3 6 2 2" xfId="11312" xr:uid="{1A9C6FF0-F72F-4BAB-92FD-D018EE0EB0F1}"/>
    <cellStyle name="Cálculo 12 3 6 2 2 2" xfId="26420" xr:uid="{C07843FA-264D-4695-81CC-7BD3386D3C45}"/>
    <cellStyle name="Cálculo 12 3 6 2 3" xfId="9285" xr:uid="{CA46AEA3-EF5E-4E85-8A05-96EA44DB1FA9}"/>
    <cellStyle name="Cálculo 12 3 6 2 3 2" xfId="24393" xr:uid="{B56935AE-7BE3-414C-A55A-741011572189}"/>
    <cellStyle name="Cálculo 12 3 6 2 4" xfId="20056" xr:uid="{51CC2087-E90F-4550-8A20-1ED973002E9C}"/>
    <cellStyle name="Cálculo 12 3 6 3" xfId="8778" xr:uid="{1128F9F3-9916-4123-979B-F6BE490E90E2}"/>
    <cellStyle name="Cálculo 12 3 6 3 2" xfId="23886" xr:uid="{C4DFEB07-9053-458E-85ED-FA3EA3FC1DA9}"/>
    <cellStyle name="Cálculo 12 3 6 4" xfId="7551" xr:uid="{96F5643D-5835-449B-AEDC-5738097229CD}"/>
    <cellStyle name="Cálculo 12 3 6 4 2" xfId="22659" xr:uid="{81224DC6-6010-4026-926A-BDF1219535A5}"/>
    <cellStyle name="Cálculo 12 3 6 5" xfId="17536" xr:uid="{C1E87938-6C7C-4459-BA46-1640161F3067}"/>
    <cellStyle name="Cálculo 12 3 7" xfId="3881" xr:uid="{386BAEEA-C6FD-4A01-93A8-0EB85A8B4632}"/>
    <cellStyle name="Cálculo 12 3 7 2" xfId="6518" xr:uid="{5E2B6CBD-1D77-4DFA-9BC4-59C22C9219E5}"/>
    <cellStyle name="Cálculo 12 3 7 2 2" xfId="12829" xr:uid="{8941213E-41FD-411C-888C-81E48E05492C}"/>
    <cellStyle name="Cálculo 12 3 7 2 2 2" xfId="27937" xr:uid="{3D96D33F-9EC1-4408-8C66-79E24011670A}"/>
    <cellStyle name="Cálculo 12 3 7 2 3" xfId="13737" xr:uid="{1029F0B1-8AF2-42EF-9C52-D60B4390A8BE}"/>
    <cellStyle name="Cálculo 12 3 7 2 3 2" xfId="28845" xr:uid="{CFA1DC25-98FC-494B-9EB2-355C5FB55FC2}"/>
    <cellStyle name="Cálculo 12 3 7 2 4" xfId="21626" xr:uid="{A5AD3D8E-D879-483B-8125-56FBCCAA4E03}"/>
    <cellStyle name="Cálculo 12 3 7 3" xfId="10263" xr:uid="{954D6130-958B-4A81-BDE9-D97DA01906C8}"/>
    <cellStyle name="Cálculo 12 3 7 3 2" xfId="25371" xr:uid="{F0A1F95B-E074-43B2-85EC-CE21261B5E57}"/>
    <cellStyle name="Cálculo 12 3 7 4" xfId="15538" xr:uid="{D2B9ADFD-8232-4A40-92C7-943C88344178}"/>
    <cellStyle name="Cálculo 12 3 7 4 2" xfId="30646" xr:uid="{79A43819-A613-4BB8-94EC-89E3698F8603}"/>
    <cellStyle name="Cálculo 12 3 7 5" xfId="18989" xr:uid="{19B1F3C8-69B0-47D4-957C-2500A2A47124}"/>
    <cellStyle name="Cálculo 12 3 8" xfId="4446" xr:uid="{EDF0090A-7AFA-4159-B3F5-9191F72548C5}"/>
    <cellStyle name="Cálculo 12 3 8 2" xfId="10828" xr:uid="{6BBFED11-5118-4E81-B895-9057536F877D}"/>
    <cellStyle name="Cálculo 12 3 8 2 2" xfId="25936" xr:uid="{CA854B9D-8E56-4057-AE94-04D364CFB0E2}"/>
    <cellStyle name="Cálculo 12 3 8 3" xfId="8186" xr:uid="{F8DABF0D-4DDC-468D-BFAE-67F679F977F2}"/>
    <cellStyle name="Cálculo 12 3 8 3 2" xfId="23294" xr:uid="{E7AE05FB-406B-45BC-9C66-A0628567C2EE}"/>
    <cellStyle name="Cálculo 12 3 8 4" xfId="19554" xr:uid="{56C76719-D25A-48CC-B5B9-1360456925EE}"/>
    <cellStyle name="Cálculo 12 3 9" xfId="8310" xr:uid="{03EA9E4F-EC90-47D7-9546-A6C0ED56D88D}"/>
    <cellStyle name="Cálculo 12 3 9 2" xfId="23418" xr:uid="{4C06A4CB-2D29-4C7B-BD90-E5426B7E4FD8}"/>
    <cellStyle name="Cálculo 12 4" xfId="2046" xr:uid="{4E53AF99-5BAF-445A-965D-EB02852BFCEC}"/>
    <cellStyle name="Cálculo 12 4 10" xfId="14291" xr:uid="{B589EBEA-656D-4F2D-8055-865CDDE549E5}"/>
    <cellStyle name="Cálculo 12 4 10 2" xfId="29399" xr:uid="{060120D7-21B9-43FB-9241-320B44E5D834}"/>
    <cellStyle name="Cálculo 12 4 11" xfId="16309" xr:uid="{26DCCF3C-BA54-4A87-B656-638C462E80F8}"/>
    <cellStyle name="Cálculo 12 4 11 2" xfId="31417" xr:uid="{A2B9551E-E384-4D30-8577-E1965BFF2088}"/>
    <cellStyle name="Cálculo 12 4 12" xfId="17271" xr:uid="{2E9BA9B8-0336-412D-A6AF-DC81BB77F293}"/>
    <cellStyle name="Cálculo 12 4 2" xfId="2553" xr:uid="{8873FF9A-4419-4411-87E0-AC476F2317F7}"/>
    <cellStyle name="Cálculo 12 4 2 2" xfId="5190" xr:uid="{DB804E41-17C4-4E2A-9788-351D8B640163}"/>
    <cellStyle name="Cálculo 12 4 2 2 2" xfId="11554" xr:uid="{E85B26D8-4EA4-40B8-8E47-AA518C6BD5B0}"/>
    <cellStyle name="Cálculo 12 4 2 2 2 2" xfId="26662" xr:uid="{68BF9D13-86AE-4375-9FE2-38C99A8FE3D8}"/>
    <cellStyle name="Cálculo 12 4 2 2 3" xfId="15854" xr:uid="{BE0C6471-ABD7-46E4-8186-F23C93250118}"/>
    <cellStyle name="Cálculo 12 4 2 2 3 2" xfId="30962" xr:uid="{F51894CA-E811-4FB1-984A-0CC1227B6F06}"/>
    <cellStyle name="Cálculo 12 4 2 2 4" xfId="20298" xr:uid="{154317EC-27F5-4F4A-9F79-C8F3C42953DE}"/>
    <cellStyle name="Cálculo 12 4 2 3" xfId="9020" xr:uid="{35CB5CA2-9AF6-46D2-9E03-8260D82B7696}"/>
    <cellStyle name="Cálculo 12 4 2 3 2" xfId="24128" xr:uid="{95DCF5FB-5995-4E6B-841F-2509CFDC2BF5}"/>
    <cellStyle name="Cálculo 12 4 2 4" xfId="14193" xr:uid="{3766626D-F1EA-4461-8E9E-7FF27D158396}"/>
    <cellStyle name="Cálculo 12 4 2 4 2" xfId="29301" xr:uid="{1581FEC8-1009-470E-8A62-C173B541D30C}"/>
    <cellStyle name="Cálculo 12 4 2 5" xfId="7756" xr:uid="{F02AC354-8592-4CEB-A3E4-15C6505C2C8F}"/>
    <cellStyle name="Cálculo 12 4 2 5 2" xfId="22864" xr:uid="{629E4671-543A-4209-B17F-EF11E3AF44E6}"/>
    <cellStyle name="Cálculo 12 4 2 6" xfId="17661" xr:uid="{8A7AD78D-BE76-4823-A646-9B8435767ADF}"/>
    <cellStyle name="Cálculo 12 4 3" xfId="2806" xr:uid="{5F28B6CF-3949-4369-8140-C4AA5A460CA3}"/>
    <cellStyle name="Cálculo 12 4 3 2" xfId="5443" xr:uid="{A49D8990-F6E7-4702-9BED-D3C8DA7CD4F2}"/>
    <cellStyle name="Cálculo 12 4 3 2 2" xfId="14801" xr:uid="{49DA21E0-1C28-43F6-8043-F294FCBA9A1F}"/>
    <cellStyle name="Cálculo 12 4 3 2 2 2" xfId="29909" xr:uid="{1F5F38B5-56D7-4EFC-88D6-14201A08C46D}"/>
    <cellStyle name="Cálculo 12 4 3 2 3" xfId="20551" xr:uid="{73AA12E4-F21D-40B3-8A2B-10118F9B84EC}"/>
    <cellStyle name="Cálculo 12 4 3 3" xfId="7560" xr:uid="{75F90B26-D68B-4DD2-B166-6E72DE4688E5}"/>
    <cellStyle name="Cálculo 12 4 3 3 2" xfId="22668" xr:uid="{E6B7F8EB-363C-4923-87CF-FF3BA1CADD87}"/>
    <cellStyle name="Cálculo 12 4 3 4" xfId="17914" xr:uid="{C587FBFE-6D48-40A4-BEA9-8114BFE39E2D}"/>
    <cellStyle name="Cálculo 12 4 4" xfId="3109" xr:uid="{7BA20B1E-8C5E-47A9-A31F-15DE6254EC73}"/>
    <cellStyle name="Cálculo 12 4 4 2" xfId="5746" xr:uid="{CCDE9E9C-FFF3-4D87-A3D3-E83DDAB24AEB}"/>
    <cellStyle name="Cálculo 12 4 4 2 2" xfId="12057" xr:uid="{C592ACF8-46AF-4E1A-B721-7A0A0A868E47}"/>
    <cellStyle name="Cálculo 12 4 4 2 2 2" xfId="27165" xr:uid="{BDA471E5-1770-4507-BA6C-AC6A15FAF04D}"/>
    <cellStyle name="Cálculo 12 4 4 2 3" xfId="7360" xr:uid="{37328FF1-D667-41A1-BB10-E2ADC72BF292}"/>
    <cellStyle name="Cálculo 12 4 4 2 3 2" xfId="22468" xr:uid="{35B84AB1-3CF8-4829-9FCD-6030D8C77991}"/>
    <cellStyle name="Cálculo 12 4 4 2 4" xfId="20854" xr:uid="{C07C4999-9B88-4EDE-BE4C-431FDB7C9102}"/>
    <cellStyle name="Cálculo 12 4 4 3" xfId="9491" xr:uid="{EED015FE-D34B-4608-860F-12F2B7312BAC}"/>
    <cellStyle name="Cálculo 12 4 4 3 2" xfId="24599" xr:uid="{2877F4AD-56B0-423A-9D94-0E095CBE1652}"/>
    <cellStyle name="Cálculo 12 4 4 4" xfId="9196" xr:uid="{003B4C2A-5FA4-4488-9F7B-164AC488131A}"/>
    <cellStyle name="Cálculo 12 4 4 4 2" xfId="24304" xr:uid="{86434547-9FD2-4783-9B98-ACA977AEE9D2}"/>
    <cellStyle name="Cálculo 12 4 4 5" xfId="18217" xr:uid="{77B9EB8C-AF15-4CA6-8157-11504AAE26D9}"/>
    <cellStyle name="Cálculo 12 4 5" xfId="3435" xr:uid="{8E165FFA-1316-458B-9B57-2AECFB083234}"/>
    <cellStyle name="Cálculo 12 4 5 2" xfId="6072" xr:uid="{F8344C87-6A41-4EE8-A2F1-6EF32C7C663A}"/>
    <cellStyle name="Cálculo 12 4 5 2 2" xfId="12383" xr:uid="{D47226B1-B9B2-41F7-926B-628BFC0345BB}"/>
    <cellStyle name="Cálculo 12 4 5 2 2 2" xfId="27491" xr:uid="{336FE5C9-D93D-4A14-B6DD-43F872CA248F}"/>
    <cellStyle name="Cálculo 12 4 5 2 3" xfId="14764" xr:uid="{3C7CD477-3F16-4C74-8450-AF07B93B5132}"/>
    <cellStyle name="Cálculo 12 4 5 2 3 2" xfId="29872" xr:uid="{9D9E3C07-C1E3-43C3-8453-0E8099B12DE6}"/>
    <cellStyle name="Cálculo 12 4 5 2 4" xfId="21180" xr:uid="{20FADEDF-4B45-4CF8-A7B7-7B3A161EF978}"/>
    <cellStyle name="Cálculo 12 4 5 3" xfId="9817" xr:uid="{794F7709-2DE3-46BC-A683-728E65489E03}"/>
    <cellStyle name="Cálculo 12 4 5 3 2" xfId="24925" xr:uid="{6E26238F-7562-48A1-A7C0-7A2E9FE574E4}"/>
    <cellStyle name="Cálculo 12 4 5 4" xfId="7797" xr:uid="{57E643BC-B372-4DC4-837C-A40848421E86}"/>
    <cellStyle name="Cálculo 12 4 5 4 2" xfId="22905" xr:uid="{5B2D2DDC-C2AE-4801-8F3F-620DE301757C}"/>
    <cellStyle name="Cálculo 12 4 5 5" xfId="18543" xr:uid="{0DA077B9-5258-47CC-B7AA-A50AD524EECD}"/>
    <cellStyle name="Cálculo 12 4 6" xfId="3741" xr:uid="{9FA78073-82B2-4B79-B964-5B31F267F521}"/>
    <cellStyle name="Cálculo 12 4 6 2" xfId="6378" xr:uid="{5D54D17B-2264-4DDC-B20E-4A812FA1B353}"/>
    <cellStyle name="Cálculo 12 4 6 2 2" xfId="12689" xr:uid="{A3692E3C-0E5F-4672-923C-7D9B9845E088}"/>
    <cellStyle name="Cálculo 12 4 6 2 2 2" xfId="27797" xr:uid="{6D87B42F-9F37-4CF0-8C47-06A6D80A31E0}"/>
    <cellStyle name="Cálculo 12 4 6 2 3" xfId="16212" xr:uid="{7DE52564-95AF-4465-8E7A-894E8F303FEB}"/>
    <cellStyle name="Cálculo 12 4 6 2 3 2" xfId="31320" xr:uid="{1B3B443D-28F5-4AD8-A39A-F8FFAC9D3068}"/>
    <cellStyle name="Cálculo 12 4 6 2 4" xfId="21486" xr:uid="{DDCB5156-7BCF-493C-BCD2-F3D63A927C2C}"/>
    <cellStyle name="Cálculo 12 4 6 3" xfId="10123" xr:uid="{32A35F9B-B10E-4F2D-A831-6CE74A4521B9}"/>
    <cellStyle name="Cálculo 12 4 6 3 2" xfId="25231" xr:uid="{2E9B2EAE-BF12-40C6-B47C-DE4B0D3851AE}"/>
    <cellStyle name="Cálculo 12 4 6 4" xfId="15383" xr:uid="{746C9213-6BDB-4AE4-AEC8-25E965B6258E}"/>
    <cellStyle name="Cálculo 12 4 6 4 2" xfId="30491" xr:uid="{83DF9956-90B9-480B-BB6B-185319557A80}"/>
    <cellStyle name="Cálculo 12 4 6 5" xfId="18849" xr:uid="{E2CA8220-59CE-414D-9868-B30206F3DDC8}"/>
    <cellStyle name="Cálculo 12 4 7" xfId="4118" xr:uid="{31B46EDB-272D-4452-8176-289E2E6882DE}"/>
    <cellStyle name="Cálculo 12 4 7 2" xfId="6755" xr:uid="{C1F55547-5847-466D-9255-6F4C811F940A}"/>
    <cellStyle name="Cálculo 12 4 7 2 2" xfId="13066" xr:uid="{F951EE49-C7B6-4816-A7FB-C3D571CF900B}"/>
    <cellStyle name="Cálculo 12 4 7 2 2 2" xfId="28174" xr:uid="{122E98D6-1F52-4E36-BFE7-78987EBB4B5C}"/>
    <cellStyle name="Cálculo 12 4 7 2 3" xfId="16740" xr:uid="{9238CBA0-B77E-4D4D-B6F4-A0B45FB56D21}"/>
    <cellStyle name="Cálculo 12 4 7 2 3 2" xfId="31848" xr:uid="{0326B45B-815D-4ECB-BCE8-EF7F6EFB26E1}"/>
    <cellStyle name="Cálculo 12 4 7 2 4" xfId="21863" xr:uid="{FAA54788-FB0A-4149-992C-81F07869E6E4}"/>
    <cellStyle name="Cálculo 12 4 7 3" xfId="10500" xr:uid="{4D0CBD1A-B438-4632-9C69-A7145ADE08F0}"/>
    <cellStyle name="Cálculo 12 4 7 3 2" xfId="25608" xr:uid="{AEE087F7-1F01-449C-972E-4FCA5AA3E19D}"/>
    <cellStyle name="Cálculo 12 4 7 4" xfId="7850" xr:uid="{8ACAAF8D-6AA6-40E2-9AA3-DEE747436E34}"/>
    <cellStyle name="Cálculo 12 4 7 4 2" xfId="22958" xr:uid="{0E633492-7E88-4AF3-A063-CC5A77EF024A}"/>
    <cellStyle name="Cálculo 12 4 7 5" xfId="19226" xr:uid="{6F5BF9F3-217A-4977-988E-EE3A8E901833}"/>
    <cellStyle name="Cálculo 12 4 8" xfId="4683" xr:uid="{FB9168AA-BD46-4726-85B1-57DEFA5343A8}"/>
    <cellStyle name="Cálculo 12 4 8 2" xfId="11065" xr:uid="{E4BB12BC-3F26-44C7-A5DD-28B888908067}"/>
    <cellStyle name="Cálculo 12 4 8 2 2" xfId="26173" xr:uid="{B6A13521-7F42-449B-878F-9C4DB09F7196}"/>
    <cellStyle name="Cálculo 12 4 8 3" xfId="13526" xr:uid="{1B4C60BA-B503-4472-9E75-9BE8B89A2551}"/>
    <cellStyle name="Cálculo 12 4 8 3 2" xfId="28634" xr:uid="{E5BD0C98-1E68-4689-B59E-DEFA1BAA4A42}"/>
    <cellStyle name="Cálculo 12 4 8 4" xfId="19791" xr:uid="{0D53C7C7-65D1-4382-A525-EE2291FB12D6}"/>
    <cellStyle name="Cálculo 12 4 9" xfId="8544" xr:uid="{4255C1D7-55F5-4BB1-A4B4-5CB0C1CE80E2}"/>
    <cellStyle name="Cálculo 12 4 9 2" xfId="23652" xr:uid="{51DDCE9A-6642-49A1-BA0F-EA464C203074}"/>
    <cellStyle name="Cálculo 12 5" xfId="2075" xr:uid="{E5DE0628-EB05-4DA5-A456-F5787F86C288}"/>
    <cellStyle name="Cálculo 12 5 10" xfId="7176" xr:uid="{53A4DFEA-A8C1-472B-8F68-02AE9153E2FB}"/>
    <cellStyle name="Cálculo 12 5 10 2" xfId="22284" xr:uid="{098DACED-3A14-4263-BE94-4A97A28C4F3B}"/>
    <cellStyle name="Cálculo 12 5 11" xfId="17300" xr:uid="{CA939C02-2EE7-4343-A9B0-77C1AA6364B8}"/>
    <cellStyle name="Cálculo 12 5 2" xfId="2835" xr:uid="{E4588F00-5E00-41A2-A0B1-908084DDA7DC}"/>
    <cellStyle name="Cálculo 12 5 2 2" xfId="5472" xr:uid="{ABBD74C9-5002-4173-BC13-BE4C74087C75}"/>
    <cellStyle name="Cálculo 12 5 2 2 2" xfId="7934" xr:uid="{4C9F37AF-C009-4531-BECD-76E8CEEFC5A1}"/>
    <cellStyle name="Cálculo 12 5 2 2 2 2" xfId="23042" xr:uid="{20CA036C-6F85-46CF-8143-3D48024CAB92}"/>
    <cellStyle name="Cálculo 12 5 2 2 3" xfId="20580" xr:uid="{A1D7B0ED-CD94-40DD-9D66-885E6F6504DA}"/>
    <cellStyle name="Cálculo 12 5 2 3" xfId="16233" xr:uid="{90626B33-397B-44AD-A5EB-707C0832D0FE}"/>
    <cellStyle name="Cálculo 12 5 2 3 2" xfId="31341" xr:uid="{90300187-D4E2-4D1D-8F87-4EBD79CF635A}"/>
    <cellStyle name="Cálculo 12 5 2 4" xfId="17943" xr:uid="{53A51748-A96C-4694-A1D5-8896B559622C}"/>
    <cellStyle name="Cálculo 12 5 3" xfId="3138" xr:uid="{B5044891-B69E-46DF-B4E3-807358801ED9}"/>
    <cellStyle name="Cálculo 12 5 3 2" xfId="5775" xr:uid="{F4F40E32-C533-474C-85CF-3DA746719DFC}"/>
    <cellStyle name="Cálculo 12 5 3 2 2" xfId="12086" xr:uid="{AE39A24D-C1BC-4362-930D-419A0655129D}"/>
    <cellStyle name="Cálculo 12 5 3 2 2 2" xfId="27194" xr:uid="{75C9B0EF-A66E-4F4C-8A1F-DD94B1E9D257}"/>
    <cellStyle name="Cálculo 12 5 3 2 3" xfId="13567" xr:uid="{768D98DA-7B70-4596-8B04-FF00568C5169}"/>
    <cellStyle name="Cálculo 12 5 3 2 3 2" xfId="28675" xr:uid="{A77A5B1F-703A-488E-B145-4BBE8D5FE596}"/>
    <cellStyle name="Cálculo 12 5 3 2 4" xfId="20883" xr:uid="{04EB1B1D-8024-43FE-BF8F-18635C937044}"/>
    <cellStyle name="Cálculo 12 5 3 3" xfId="9520" xr:uid="{080A5454-47DB-4413-BDFC-7CB2C85A4B89}"/>
    <cellStyle name="Cálculo 12 5 3 3 2" xfId="24628" xr:uid="{BD0277F3-09F8-4374-A560-09CC9DA224DE}"/>
    <cellStyle name="Cálculo 12 5 3 4" xfId="7393" xr:uid="{E68037A9-C2D1-408F-96E9-F02330925F59}"/>
    <cellStyle name="Cálculo 12 5 3 4 2" xfId="22501" xr:uid="{C3C2E190-F180-4C0B-B940-3571A2CED732}"/>
    <cellStyle name="Cálculo 12 5 3 5" xfId="18246" xr:uid="{F52BBA5B-6296-4E30-AB82-E894272B57C7}"/>
    <cellStyle name="Cálculo 12 5 4" xfId="3464" xr:uid="{FA9E0775-1943-40E0-9011-F46F16413BB8}"/>
    <cellStyle name="Cálculo 12 5 4 2" xfId="6101" xr:uid="{4CD66665-09DA-4118-AD4D-130C31202489}"/>
    <cellStyle name="Cálculo 12 5 4 2 2" xfId="12412" xr:uid="{554A570E-602B-4266-A299-E6056025CDE0}"/>
    <cellStyle name="Cálculo 12 5 4 2 2 2" xfId="27520" xr:uid="{33687C70-F0B4-4513-B764-A26F4C2A3413}"/>
    <cellStyle name="Cálculo 12 5 4 2 3" xfId="16132" xr:uid="{66C26698-C53F-4F4B-8EFC-38AB5E90DD47}"/>
    <cellStyle name="Cálculo 12 5 4 2 3 2" xfId="31240" xr:uid="{873D337A-3588-4824-8669-3FBC1B0FA083}"/>
    <cellStyle name="Cálculo 12 5 4 2 4" xfId="21209" xr:uid="{332D339A-1331-4946-9A26-31D02FA2326C}"/>
    <cellStyle name="Cálculo 12 5 4 3" xfId="9846" xr:uid="{9A0016A4-B5A9-4147-A85F-F9C7A9D78D24}"/>
    <cellStyle name="Cálculo 12 5 4 3 2" xfId="24954" xr:uid="{8A655FED-9D3C-41E0-9AFE-73325719E2BC}"/>
    <cellStyle name="Cálculo 12 5 4 4" xfId="16440" xr:uid="{2AA7A448-49B1-49A1-813E-D7ADFA509352}"/>
    <cellStyle name="Cálculo 12 5 4 4 2" xfId="31548" xr:uid="{A483C057-5F22-4843-BA7A-B04464694FB7}"/>
    <cellStyle name="Cálculo 12 5 4 5" xfId="18572" xr:uid="{F09D59A0-7E05-443F-A74A-9BBDF29A1D93}"/>
    <cellStyle name="Cálculo 12 5 5" xfId="3770" xr:uid="{EB8E9485-810F-4C4A-BC1A-FAB2BD7C9095}"/>
    <cellStyle name="Cálculo 12 5 5 2" xfId="6407" xr:uid="{3B7AC6DE-8B55-429D-8216-EA54155AB7EC}"/>
    <cellStyle name="Cálculo 12 5 5 2 2" xfId="12718" xr:uid="{824BE0E3-F885-4DF3-9102-BB9479FB30CA}"/>
    <cellStyle name="Cálculo 12 5 5 2 2 2" xfId="27826" xr:uid="{473BA86D-EB49-41FA-B50E-103E691788C0}"/>
    <cellStyle name="Cálculo 12 5 5 2 3" xfId="16384" xr:uid="{30DED655-55F6-4608-8058-08E0C994CB44}"/>
    <cellStyle name="Cálculo 12 5 5 2 3 2" xfId="31492" xr:uid="{E2B85B07-41A8-45F2-8111-868002BAE9EB}"/>
    <cellStyle name="Cálculo 12 5 5 2 4" xfId="21515" xr:uid="{ED3F54AA-50F5-44E6-BE63-322B3827CA0F}"/>
    <cellStyle name="Cálculo 12 5 5 3" xfId="10152" xr:uid="{BD29173F-A031-4968-B75E-84CE80B39A08}"/>
    <cellStyle name="Cálculo 12 5 5 3 2" xfId="25260" xr:uid="{E8377A18-5FCE-412A-8BE9-01D810493ADC}"/>
    <cellStyle name="Cálculo 12 5 5 4" xfId="14426" xr:uid="{D7A844B2-0431-4336-B69B-52C4A32143E2}"/>
    <cellStyle name="Cálculo 12 5 5 4 2" xfId="29534" xr:uid="{14689355-3DFC-457B-A2A7-BB46353042FD}"/>
    <cellStyle name="Cálculo 12 5 5 5" xfId="18878" xr:uid="{BAAAA8CC-AF75-4135-9355-3D535B008418}"/>
    <cellStyle name="Cálculo 12 5 6" xfId="4147" xr:uid="{41B7247D-D5B0-45C3-952E-82BF21CB4F66}"/>
    <cellStyle name="Cálculo 12 5 6 2" xfId="6784" xr:uid="{863167D1-23F4-4A1F-BF65-9C14F8F6D388}"/>
    <cellStyle name="Cálculo 12 5 6 2 2" xfId="13095" xr:uid="{0DA336BD-5179-4360-81F0-BF64A0255110}"/>
    <cellStyle name="Cálculo 12 5 6 2 2 2" xfId="28203" xr:uid="{BAC9577B-98DD-446B-8E7E-5E112476E898}"/>
    <cellStyle name="Cálculo 12 5 6 2 3" xfId="16769" xr:uid="{200F1903-7932-4C3F-82BF-6EC97034B657}"/>
    <cellStyle name="Cálculo 12 5 6 2 3 2" xfId="31877" xr:uid="{675A824F-1A44-40A9-863E-1EF40A9E54B0}"/>
    <cellStyle name="Cálculo 12 5 6 2 4" xfId="21892" xr:uid="{23BF1D54-4D76-45D5-9EC9-87935C9FA528}"/>
    <cellStyle name="Cálculo 12 5 6 3" xfId="10529" xr:uid="{1374030E-927B-4732-9D52-ED453DD12C1F}"/>
    <cellStyle name="Cálculo 12 5 6 3 2" xfId="25637" xr:uid="{936F278A-1786-482E-86B0-90951B32F4D6}"/>
    <cellStyle name="Cálculo 12 5 6 4" xfId="16531" xr:uid="{D6B09ED9-94FD-44F0-80DD-ED2029AC14C2}"/>
    <cellStyle name="Cálculo 12 5 6 4 2" xfId="31639" xr:uid="{FE7EEBA4-1C49-4124-A8B8-8305F2CC7521}"/>
    <cellStyle name="Cálculo 12 5 6 5" xfId="19255" xr:uid="{E554E992-D56B-4C7C-80ED-5067E1791824}"/>
    <cellStyle name="Cálculo 12 5 7" xfId="4712" xr:uid="{15484CE6-CAEF-4ABE-9AF2-37A7E77DB0C6}"/>
    <cellStyle name="Cálculo 12 5 7 2" xfId="11094" xr:uid="{ED9DB642-E7CA-4E45-85D7-C0AB7CA7D3B3}"/>
    <cellStyle name="Cálculo 12 5 7 2 2" xfId="26202" xr:uid="{FA0F6F21-D8D7-4BF2-8398-27D6FFF119D8}"/>
    <cellStyle name="Cálculo 12 5 7 3" xfId="8070" xr:uid="{A0F1A661-BE41-44E9-B6C2-49CAB5B5A8FE}"/>
    <cellStyle name="Cálculo 12 5 7 3 2" xfId="23178" xr:uid="{F6B88F3D-C008-421D-9BA2-26D35BC851B9}"/>
    <cellStyle name="Cálculo 12 5 7 4" xfId="19820" xr:uid="{F1BF319D-155D-4441-B696-3DA3BEF9B1B8}"/>
    <cellStyle name="Cálculo 12 5 8" xfId="8573" xr:uid="{7745ED9B-9A94-4879-BE00-A2D249EF481F}"/>
    <cellStyle name="Cálculo 12 5 8 2" xfId="23681" xr:uid="{6C16E134-4757-4055-A8BB-8601F98284B7}"/>
    <cellStyle name="Cálculo 12 5 9" xfId="13719" xr:uid="{0169D672-19BF-4F49-9C7B-35830EEB44F8}"/>
    <cellStyle name="Cálculo 12 5 9 2" xfId="28827" xr:uid="{33823712-6BFD-4149-876F-0F6350C862F7}"/>
    <cellStyle name="Cálculo 13" xfId="753" xr:uid="{00000000-0005-0000-0000-0000F1020000}"/>
    <cellStyle name="Cálculo 13 2" xfId="1827" xr:uid="{9AAFE6A5-34EA-45E0-B969-D4A3D5873BE8}"/>
    <cellStyle name="Cálculo 13 2 10" xfId="8328" xr:uid="{73A740AF-2CE5-48B0-857D-9BF6B428DB21}"/>
    <cellStyle name="Cálculo 13 2 10 2" xfId="23436" xr:uid="{ECBE2C5C-3F10-4975-BC27-0F0ABE32BE86}"/>
    <cellStyle name="Cálculo 13 2 11" xfId="7811" xr:uid="{A2AD022B-97C5-4D70-9649-AC88C6970CBC}"/>
    <cellStyle name="Cálculo 13 2 11 2" xfId="22919" xr:uid="{C89F9046-F06B-41DC-8F33-067C217A267A}"/>
    <cellStyle name="Cálculo 13 2 12" xfId="14848" xr:uid="{F2716E3B-011E-4EC3-AE90-A5319B135468}"/>
    <cellStyle name="Cálculo 13 2 12 2" xfId="29956" xr:uid="{B2C51C8C-E72F-45CD-83D4-95655D7C7F58}"/>
    <cellStyle name="Cálculo 13 2 13" xfId="17052" xr:uid="{E20EC17A-0B6A-4275-88B6-078B7B2454D7}"/>
    <cellStyle name="Cálculo 13 2 2" xfId="2387" xr:uid="{77F06897-028A-4CF9-B6EF-13A0C50D551F}"/>
    <cellStyle name="Cálculo 13 2 2 2" xfId="5024" xr:uid="{E0677055-8E07-4834-A67F-E4158F99D4C9}"/>
    <cellStyle name="Cálculo 13 2 2 2 2" xfId="11388" xr:uid="{AC31B019-E80B-4505-90EE-AFAA9AC8E81D}"/>
    <cellStyle name="Cálculo 13 2 2 2 2 2" xfId="26496" xr:uid="{A508B5F7-2624-4700-B4BB-0490ABBDEC1D}"/>
    <cellStyle name="Cálculo 13 2 2 2 3" xfId="15065" xr:uid="{C7442A2A-FC33-4591-841B-1F59741CF02A}"/>
    <cellStyle name="Cálculo 13 2 2 2 3 2" xfId="30173" xr:uid="{549089A1-BAF9-4871-AF8A-D636A3FBD27B}"/>
    <cellStyle name="Cálculo 13 2 2 2 4" xfId="20132" xr:uid="{3C890406-881F-4967-91B3-E082855F8FBE}"/>
    <cellStyle name="Cálculo 13 2 2 3" xfId="8854" xr:uid="{8BD60A32-4D87-49E5-AB7D-E9E56A5DB580}"/>
    <cellStyle name="Cálculo 13 2 2 3 2" xfId="23962" xr:uid="{A95E7C06-3F81-4082-8DF1-FB7ECB92B473}"/>
    <cellStyle name="Cálculo 13 2 3" xfId="2233" xr:uid="{E46FEE8F-81E8-44FC-B918-96AECD2F323C}"/>
    <cellStyle name="Cálculo 13 2 3 2" xfId="4870" xr:uid="{1EF7D383-645C-4EA8-919F-06DBE06198CA}"/>
    <cellStyle name="Cálculo 13 2 3 2 2" xfId="14700" xr:uid="{0C8E2F12-8BB7-4AF1-B3C2-493750D7ECAD}"/>
    <cellStyle name="Cálculo 13 2 3 2 2 2" xfId="29808" xr:uid="{1A909528-BA84-4DAA-83B9-853AD95EAAEA}"/>
    <cellStyle name="Cálculo 13 2 3 2 3" xfId="19978" xr:uid="{41364946-9F5E-44BD-AC0A-1108541DB18F}"/>
    <cellStyle name="Cálculo 13 2 3 3" xfId="14391" xr:uid="{FD9E8537-9801-4135-AD62-0395545FB6C7}"/>
    <cellStyle name="Cálculo 13 2 3 3 2" xfId="29499" xr:uid="{A8C6C115-5468-4FAC-A856-DAF387ABEE6E}"/>
    <cellStyle name="Cálculo 13 2 3 4" xfId="17458" xr:uid="{C409F547-2348-4EC5-A7C1-34E314606010}"/>
    <cellStyle name="Cálculo 13 2 4" xfId="2921" xr:uid="{354DEBBC-EA7C-4E75-90AD-86A8985CC104}"/>
    <cellStyle name="Cálculo 13 2 4 2" xfId="5558" xr:uid="{CD004694-FDFF-4F28-BEB6-AB07B3CED514}"/>
    <cellStyle name="Cálculo 13 2 4 2 2" xfId="11869" xr:uid="{09C89EC1-37AB-4E9E-BDF2-7DC08F74862C}"/>
    <cellStyle name="Cálculo 13 2 4 2 2 2" xfId="26977" xr:uid="{62B36D3D-3D26-4FE2-AA06-8E79A196B6CB}"/>
    <cellStyle name="Cálculo 13 2 4 2 3" xfId="15486" xr:uid="{C1F91F18-27E6-4A0F-A2E4-706086D5E54D}"/>
    <cellStyle name="Cálculo 13 2 4 2 3 2" xfId="30594" xr:uid="{E9A07FBB-558A-410E-813A-EE3D59EC3F9A}"/>
    <cellStyle name="Cálculo 13 2 4 2 4" xfId="20666" xr:uid="{97197D13-96D4-468D-8B09-2FB4BDBC234F}"/>
    <cellStyle name="Cálculo 13 2 4 3" xfId="9303" xr:uid="{4484CB2D-FDB8-42F7-B173-72527DF79034}"/>
    <cellStyle name="Cálculo 13 2 4 3 2" xfId="24411" xr:uid="{E6BA17EE-DFFE-46CF-B9BF-0CD8B87A6D02}"/>
    <cellStyle name="Cálculo 13 2 4 4" xfId="13910" xr:uid="{D633897D-397E-4A3F-8B8B-998C64E04458}"/>
    <cellStyle name="Cálculo 13 2 4 4 2" xfId="29018" xr:uid="{2FB5F937-F25B-4EAB-A142-8D8E493DC383}"/>
    <cellStyle name="Cálculo 13 2 4 5" xfId="18029" xr:uid="{1FB94955-3126-4CB9-8D39-047EBDCC1858}"/>
    <cellStyle name="Cálculo 13 2 5" xfId="3247" xr:uid="{359A2590-3AAF-4273-BBA7-1C5CC14AC339}"/>
    <cellStyle name="Cálculo 13 2 5 2" xfId="5884" xr:uid="{D622477E-76B7-40FF-8099-0CF484D46E5C}"/>
    <cellStyle name="Cálculo 13 2 5 2 2" xfId="12195" xr:uid="{4A976D8A-B808-4796-9470-D9CB550F6FF6}"/>
    <cellStyle name="Cálculo 13 2 5 2 2 2" xfId="27303" xr:uid="{FFEB70C3-7D54-44AA-B5CC-70372CAF1142}"/>
    <cellStyle name="Cálculo 13 2 5 2 3" xfId="7149" xr:uid="{B9BF068B-3752-4520-8943-E487FC846BDB}"/>
    <cellStyle name="Cálculo 13 2 5 2 3 2" xfId="22257" xr:uid="{142CCA75-2E8F-4FC4-8715-4E5FC5DDA3B0}"/>
    <cellStyle name="Cálculo 13 2 5 2 4" xfId="20992" xr:uid="{84A961B6-7282-4453-87B7-997C0F320113}"/>
    <cellStyle name="Cálculo 13 2 5 3" xfId="9629" xr:uid="{9C680DA4-6C4B-446F-ACC3-5773F759CAD0}"/>
    <cellStyle name="Cálculo 13 2 5 3 2" xfId="24737" xr:uid="{883994D7-A8BE-4C5F-8448-6A3A96C95EE3}"/>
    <cellStyle name="Cálculo 13 2 5 4" xfId="16118" xr:uid="{7BA5B107-D251-44CA-9970-E128FE3FE64F}"/>
    <cellStyle name="Cálculo 13 2 5 4 2" xfId="31226" xr:uid="{9D9391B5-A3D7-4BC4-A41A-03A95444F518}"/>
    <cellStyle name="Cálculo 13 2 5 5" xfId="18355" xr:uid="{2ED2815C-9B12-4680-A739-3D598E05D650}"/>
    <cellStyle name="Cálculo 13 2 6" xfId="3553" xr:uid="{8C59C6C4-D81A-4D91-92BD-2BD6F5FDA79A}"/>
    <cellStyle name="Cálculo 13 2 6 2" xfId="6190" xr:uid="{0AACD7AA-4A34-4399-B39B-CA3060E09390}"/>
    <cellStyle name="Cálculo 13 2 6 2 2" xfId="12501" xr:uid="{D06481AD-FDBF-4220-BF6B-17B34551B2FE}"/>
    <cellStyle name="Cálculo 13 2 6 2 2 2" xfId="27609" xr:uid="{F9868598-6A1A-4E7A-9251-BB35B773B82F}"/>
    <cellStyle name="Cálculo 13 2 6 2 3" xfId="7669" xr:uid="{639C6A25-E18B-40AD-A271-8C79BCBC50A2}"/>
    <cellStyle name="Cálculo 13 2 6 2 3 2" xfId="22777" xr:uid="{5029B6D3-0799-49BA-BD3C-E33A1FE78D09}"/>
    <cellStyle name="Cálculo 13 2 6 2 4" xfId="21298" xr:uid="{05DE904A-C5B1-4522-AC40-FC3BB2E2F448}"/>
    <cellStyle name="Cálculo 13 2 6 3" xfId="9935" xr:uid="{906CFF71-A2B8-45D8-9C4C-52314DFFC8FC}"/>
    <cellStyle name="Cálculo 13 2 6 3 2" xfId="25043" xr:uid="{EF3A8E96-52B8-4DAD-B1E7-B25AFC97AF22}"/>
    <cellStyle name="Cálculo 13 2 6 4" xfId="11772" xr:uid="{4F8B5C82-2B62-4E0A-B487-E71E667A6CF3}"/>
    <cellStyle name="Cálculo 13 2 6 4 2" xfId="26880" xr:uid="{E7592191-2A1D-463A-9A57-93C18ADA43BA}"/>
    <cellStyle name="Cálculo 13 2 6 5" xfId="18661" xr:uid="{8253157B-6EF3-4088-AEE5-D7630B3AB020}"/>
    <cellStyle name="Cálculo 13 2 7" xfId="3899" xr:uid="{3362ED9D-EC72-4D51-8867-10C63AAA2081}"/>
    <cellStyle name="Cálculo 13 2 7 2" xfId="6536" xr:uid="{E2C23679-46A7-4472-A702-EA562C677A9F}"/>
    <cellStyle name="Cálculo 13 2 7 2 2" xfId="12847" xr:uid="{9BD5276B-4E86-4BEF-A9C8-76F5F01D7603}"/>
    <cellStyle name="Cálculo 13 2 7 2 2 2" xfId="27955" xr:uid="{56163150-94EF-422F-B610-2AEF1D7FD218}"/>
    <cellStyle name="Cálculo 13 2 7 2 3" xfId="14263" xr:uid="{48EAA253-61C4-45D5-8483-15D4EBC34790}"/>
    <cellStyle name="Cálculo 13 2 7 2 3 2" xfId="29371" xr:uid="{48E14B56-5461-4127-AFD5-971074A3D615}"/>
    <cellStyle name="Cálculo 13 2 7 2 4" xfId="21644" xr:uid="{C53EC0C0-074E-47F0-95F7-FE70C7943F86}"/>
    <cellStyle name="Cálculo 13 2 7 3" xfId="10281" xr:uid="{2F8095E5-BBEE-4131-9A9E-93EB5940437A}"/>
    <cellStyle name="Cálculo 13 2 7 3 2" xfId="25389" xr:uid="{8D5CE573-62FB-4D77-A433-F41D4DDC9BDD}"/>
    <cellStyle name="Cálculo 13 2 7 4" xfId="15234" xr:uid="{8BA1CAD4-C75F-4463-921F-1E09CD91B5D9}"/>
    <cellStyle name="Cálculo 13 2 7 4 2" xfId="30342" xr:uid="{0682B7A2-946A-4016-AE32-F8361A1FFB92}"/>
    <cellStyle name="Cálculo 13 2 7 5" xfId="19007" xr:uid="{5BF3D164-996C-4001-AA44-A89A21634BA0}"/>
    <cellStyle name="Cálculo 13 2 8" xfId="4263" xr:uid="{3179321B-AF8A-4D13-AE51-2B454D97488B}"/>
    <cellStyle name="Cálculo 13 2 8 2" xfId="6900" xr:uid="{D1B3AE63-445C-4E9E-891C-348B8C551B41}"/>
    <cellStyle name="Cálculo 13 2 8 2 2" xfId="13211" xr:uid="{14408784-0343-4D99-9D26-B51E687B0C1F}"/>
    <cellStyle name="Cálculo 13 2 8 2 2 2" xfId="28319" xr:uid="{BD30A57F-ECE1-40E1-BF79-FD260144862D}"/>
    <cellStyle name="Cálculo 13 2 8 2 3" xfId="16875" xr:uid="{4F5A8732-0965-465D-83E8-81E415575E6E}"/>
    <cellStyle name="Cálculo 13 2 8 2 3 2" xfId="31983" xr:uid="{2EF7B3E3-5902-4858-8856-9A831376E970}"/>
    <cellStyle name="Cálculo 13 2 8 2 4" xfId="22008" xr:uid="{4E377D2F-A2BA-461D-A590-56CAD6F01AD2}"/>
    <cellStyle name="Cálculo 13 2 8 3" xfId="10645" xr:uid="{343AF283-D8A3-4E9F-9E7C-546753B58E4F}"/>
    <cellStyle name="Cálculo 13 2 8 3 2" xfId="25753" xr:uid="{01869DC9-CBB9-469E-96EA-8351F0053EE0}"/>
    <cellStyle name="Cálculo 13 2 8 4" xfId="15045" xr:uid="{4E6804AC-F3ED-410A-BFF6-A99C3ED88624}"/>
    <cellStyle name="Cálculo 13 2 8 4 2" xfId="30153" xr:uid="{1DDC406C-4A6C-4C77-9D17-818B65DAAE30}"/>
    <cellStyle name="Cálculo 13 2 8 5" xfId="19371" xr:uid="{EFC806CE-8BA5-4555-B9B6-8E35DCF319A5}"/>
    <cellStyle name="Cálculo 13 2 9" xfId="4464" xr:uid="{C98D2038-32AD-435B-B573-92D73E3F05AB}"/>
    <cellStyle name="Cálculo 13 2 9 2" xfId="10846" xr:uid="{F367F8B6-8835-4296-819C-F6C0BCD18445}"/>
    <cellStyle name="Cálculo 13 2 9 2 2" xfId="25954" xr:uid="{0EF0FE83-9D58-4DE9-A917-8E8382B896C2}"/>
    <cellStyle name="Cálculo 13 2 9 3" xfId="14236" xr:uid="{0E1B020D-D714-4838-AE4B-AF61FB48A4C8}"/>
    <cellStyle name="Cálculo 13 2 9 3 2" xfId="29344" xr:uid="{7395170A-04AB-4F3B-9FD1-4CFD0480FCCD}"/>
    <cellStyle name="Cálculo 13 2 9 4" xfId="19572" xr:uid="{D42DBBBC-324F-4B8D-84A5-8B76DB2991D2}"/>
    <cellStyle name="Cálculo 13 3" xfId="1810" xr:uid="{EE9FFC88-901C-43A2-815F-B5C638AFC70D}"/>
    <cellStyle name="Cálculo 13 3 10" xfId="16492" xr:uid="{0932422F-F760-47ED-B70A-2992A988EF0C}"/>
    <cellStyle name="Cálculo 13 3 10 2" xfId="31600" xr:uid="{31AC6236-793F-4004-827E-E03EF581B38C}"/>
    <cellStyle name="Cálculo 13 3 11" xfId="14274" xr:uid="{4DB24E7F-0EF3-4CE5-8788-CC2FDAE59522}"/>
    <cellStyle name="Cálculo 13 3 11 2" xfId="29382" xr:uid="{ECB70C0D-0EE0-4875-9F88-770A11BD5097}"/>
    <cellStyle name="Cálculo 13 3 12" xfId="17035" xr:uid="{1EF5F93B-7E5B-4CA9-84F1-5BB802191DCB}"/>
    <cellStyle name="Cálculo 13 3 2" xfId="2370" xr:uid="{1F6A57A6-5338-4848-8567-A7DEE57058D7}"/>
    <cellStyle name="Cálculo 13 3 2 2" xfId="5007" xr:uid="{7D4F4D14-CF3F-4AC7-9D8F-0D9F5CD9EBEE}"/>
    <cellStyle name="Cálculo 13 3 2 2 2" xfId="11371" xr:uid="{EBFB71A5-470E-4B2D-B8C4-77A2694F50E2}"/>
    <cellStyle name="Cálculo 13 3 2 2 2 2" xfId="26479" xr:uid="{50BE4ECC-58A2-4DFC-866C-0FB0CCCAE293}"/>
    <cellStyle name="Cálculo 13 3 2 2 3" xfId="16247" xr:uid="{832B9EE7-179A-48D1-B251-86813DB47FE4}"/>
    <cellStyle name="Cálculo 13 3 2 2 3 2" xfId="31355" xr:uid="{2494CF32-4140-43BB-9C79-FBD2510ABF2E}"/>
    <cellStyle name="Cálculo 13 3 2 2 4" xfId="20115" xr:uid="{DC30AF77-8FE8-40BC-9753-06DAC67A32BF}"/>
    <cellStyle name="Cálculo 13 3 2 3" xfId="8837" xr:uid="{7D1C14E6-BE39-442D-9C6F-A7C9616E06D7}"/>
    <cellStyle name="Cálculo 13 3 2 3 2" xfId="23945" xr:uid="{72843628-0DF7-4DC1-A40C-4B2863DD54FC}"/>
    <cellStyle name="Cálculo 13 3 2 4" xfId="15663" xr:uid="{DC0220D1-A453-43DB-8C88-7A9FCB1DCB20}"/>
    <cellStyle name="Cálculo 13 3 2 4 2" xfId="30771" xr:uid="{F421C393-7B40-408E-9371-029A411B83E4}"/>
    <cellStyle name="Cálculo 13 3 2 5" xfId="13925" xr:uid="{058109EA-4884-4ECC-8641-5A30E98C359F}"/>
    <cellStyle name="Cálculo 13 3 2 5 2" xfId="29033" xr:uid="{0E655D2A-F491-4446-B5C9-20F61E77352E}"/>
    <cellStyle name="Cálculo 13 3 2 6" xfId="17578" xr:uid="{AD12151F-349A-4587-AFFD-A8041B69602E}"/>
    <cellStyle name="Cálculo 13 3 3" xfId="2250" xr:uid="{EDE81E5D-1AB5-4927-929B-66ACE80E692D}"/>
    <cellStyle name="Cálculo 13 3 3 2" xfId="4887" xr:uid="{7FEF13E8-7B49-4816-9809-BA6BCD482B4E}"/>
    <cellStyle name="Cálculo 13 3 3 2 2" xfId="14977" xr:uid="{B5135006-FDED-47CD-938C-C7D1EAC1EC50}"/>
    <cellStyle name="Cálculo 13 3 3 2 2 2" xfId="30085" xr:uid="{127AD2D5-89A2-426F-A087-ADE034A1DE0A}"/>
    <cellStyle name="Cálculo 13 3 3 2 3" xfId="19995" xr:uid="{CEF072A2-E25D-43C3-87C8-787C6965304B}"/>
    <cellStyle name="Cálculo 13 3 3 3" xfId="15420" xr:uid="{22DBA7BD-BB63-445B-A7B9-1DC6EDFFF493}"/>
    <cellStyle name="Cálculo 13 3 3 3 2" xfId="30528" xr:uid="{0CCE6D26-552D-4AC3-8BE1-D68FE4CE0FD8}"/>
    <cellStyle name="Cálculo 13 3 3 4" xfId="17475" xr:uid="{7839CF94-840B-4C31-AF1E-EFD5BB54A2D5}"/>
    <cellStyle name="Cálculo 13 3 4" xfId="2340" xr:uid="{7D041F35-C46B-4042-A98E-5DD597E0E47A}"/>
    <cellStyle name="Cálculo 13 3 4 2" xfId="4977" xr:uid="{91A03972-0A4A-4905-A05D-7B41F5339B24}"/>
    <cellStyle name="Cálculo 13 3 4 2 2" xfId="11341" xr:uid="{D2C9C3C7-3323-40CD-A6FD-8C9924EED1A5}"/>
    <cellStyle name="Cálculo 13 3 4 2 2 2" xfId="26449" xr:uid="{DCD13FB9-4637-456D-9B02-3B1B13092E1A}"/>
    <cellStyle name="Cálculo 13 3 4 2 3" xfId="13469" xr:uid="{3CC1A1A1-943C-4543-ADDD-83F9E1CB41C1}"/>
    <cellStyle name="Cálculo 13 3 4 2 3 2" xfId="28577" xr:uid="{E43C2220-4BA7-460A-9373-78AED2D8E1F9}"/>
    <cellStyle name="Cálculo 13 3 4 2 4" xfId="20085" xr:uid="{188156C1-D312-44E2-ACB6-45A84837A102}"/>
    <cellStyle name="Cálculo 13 3 4 3" xfId="8807" xr:uid="{6B32DC6C-7DD2-4EA6-9C73-9824F1ADE84A}"/>
    <cellStyle name="Cálculo 13 3 4 3 2" xfId="23915" xr:uid="{0F97D4D1-4C3A-477F-BDDA-2FC8EAB54CA0}"/>
    <cellStyle name="Cálculo 13 3 4 4" xfId="7966" xr:uid="{DFB6131C-8F81-49A0-99AB-3721ABB5763E}"/>
    <cellStyle name="Cálculo 13 3 4 4 2" xfId="23074" xr:uid="{A4692A1A-6F7E-44A1-ADE4-A1F5F474A427}"/>
    <cellStyle name="Cálculo 13 3 4 5" xfId="17565" xr:uid="{B5F367DE-2D98-41A5-AF1A-DEC1A7AD7D3E}"/>
    <cellStyle name="Cálculo 13 3 5" xfId="3230" xr:uid="{B59E9240-A520-465D-A2E8-46B766FAADD1}"/>
    <cellStyle name="Cálculo 13 3 5 2" xfId="5867" xr:uid="{70BDC689-3C70-40FE-9B68-9224F2370B80}"/>
    <cellStyle name="Cálculo 13 3 5 2 2" xfId="12178" xr:uid="{6FC5ABB9-9239-4BAE-A9F2-C227377D77BF}"/>
    <cellStyle name="Cálculo 13 3 5 2 2 2" xfId="27286" xr:uid="{E5EEB33C-8576-4F0F-89B3-DB357443692F}"/>
    <cellStyle name="Cálculo 13 3 5 2 3" xfId="13491" xr:uid="{8089EB5A-720E-44BC-8101-C0478EF1B6F7}"/>
    <cellStyle name="Cálculo 13 3 5 2 3 2" xfId="28599" xr:uid="{AED8D853-0845-482D-9077-BF30E355CAA0}"/>
    <cellStyle name="Cálculo 13 3 5 2 4" xfId="20975" xr:uid="{04A8747D-5DB6-4DFC-AF76-E39D4DC8797D}"/>
    <cellStyle name="Cálculo 13 3 5 3" xfId="9612" xr:uid="{73612970-D9ED-4419-80F1-53D5C2F8E110}"/>
    <cellStyle name="Cálculo 13 3 5 3 2" xfId="24720" xr:uid="{C0B770A3-3357-4D9B-9B92-D77534DE5618}"/>
    <cellStyle name="Cálculo 13 3 5 4" xfId="15533" xr:uid="{07399104-4160-4D59-A4AB-92350344623A}"/>
    <cellStyle name="Cálculo 13 3 5 4 2" xfId="30641" xr:uid="{7BB56711-7BFD-450F-8C2C-37703B2ED866}"/>
    <cellStyle name="Cálculo 13 3 5 5" xfId="18338" xr:uid="{9498F5E9-1C05-4995-9054-C645460B9F55}"/>
    <cellStyle name="Cálculo 13 3 6" xfId="2312" xr:uid="{FD05E4F4-6C7E-4C56-ABBF-38A3E6962472}"/>
    <cellStyle name="Cálculo 13 3 6 2" xfId="4949" xr:uid="{6E268ECB-63F2-42B4-A9EF-C2751657A220}"/>
    <cellStyle name="Cálculo 13 3 6 2 2" xfId="11313" xr:uid="{9FF09974-467E-453C-985C-325329C8F2FA}"/>
    <cellStyle name="Cálculo 13 3 6 2 2 2" xfId="26421" xr:uid="{483ACBF2-82A3-4804-9D27-BEDC67C17F8A}"/>
    <cellStyle name="Cálculo 13 3 6 2 3" xfId="15989" xr:uid="{63570332-5AE7-4021-8426-29A72D1A9AB1}"/>
    <cellStyle name="Cálculo 13 3 6 2 3 2" xfId="31097" xr:uid="{B919E5A9-2411-423E-AC8B-11DDDAC8E3D0}"/>
    <cellStyle name="Cálculo 13 3 6 2 4" xfId="20057" xr:uid="{BA20042D-CE9F-4F7A-8665-3D1F284E72CA}"/>
    <cellStyle name="Cálculo 13 3 6 3" xfId="8779" xr:uid="{D30FB481-6FF6-4D61-AB90-2DA283072CC8}"/>
    <cellStyle name="Cálculo 13 3 6 3 2" xfId="23887" xr:uid="{13B6DB2E-EC75-45E9-91C8-9CCDE1BE97D9}"/>
    <cellStyle name="Cálculo 13 3 6 4" xfId="8182" xr:uid="{675191D5-1E23-4D19-9222-EF4E277C274E}"/>
    <cellStyle name="Cálculo 13 3 6 4 2" xfId="23290" xr:uid="{BB9A7093-8DC8-4D3A-8EAF-B42DEC26A78B}"/>
    <cellStyle name="Cálculo 13 3 6 5" xfId="17537" xr:uid="{98B6D83D-487D-4C3A-A519-354864FF9197}"/>
    <cellStyle name="Cálculo 13 3 7" xfId="3882" xr:uid="{F2093876-BB58-47E5-8C60-5B3C7E224CCD}"/>
    <cellStyle name="Cálculo 13 3 7 2" xfId="6519" xr:uid="{B15521E6-4C2B-4D6C-954B-11E5AD3EC829}"/>
    <cellStyle name="Cálculo 13 3 7 2 2" xfId="12830" xr:uid="{6CF65DC7-82F3-462E-852D-65A9319A3FC0}"/>
    <cellStyle name="Cálculo 13 3 7 2 2 2" xfId="27938" xr:uid="{37C43BF4-AC45-4100-83C2-50E213DE74F6}"/>
    <cellStyle name="Cálculo 13 3 7 2 3" xfId="14101" xr:uid="{7E67AB7E-C570-46CB-A745-C32615067AE1}"/>
    <cellStyle name="Cálculo 13 3 7 2 3 2" xfId="29209" xr:uid="{8E735D58-DA5E-4389-9317-757A3EB7675A}"/>
    <cellStyle name="Cálculo 13 3 7 2 4" xfId="21627" xr:uid="{D03D7763-C819-4A3E-AD97-93DB9435AE1D}"/>
    <cellStyle name="Cálculo 13 3 7 3" xfId="10264" xr:uid="{4D6E27BF-A6B1-42D2-A245-7C5E3E33481B}"/>
    <cellStyle name="Cálculo 13 3 7 3 2" xfId="25372" xr:uid="{7BA32531-1B13-470B-A39C-D7EA53B04A7E}"/>
    <cellStyle name="Cálculo 13 3 7 4" xfId="15837" xr:uid="{D04F27CD-C7DD-44A2-B41B-49F4B37575C1}"/>
    <cellStyle name="Cálculo 13 3 7 4 2" xfId="30945" xr:uid="{BED69C21-D17E-4B84-8722-64B3823905AE}"/>
    <cellStyle name="Cálculo 13 3 7 5" xfId="18990" xr:uid="{787ECECB-1F0E-4EAC-90AF-76C0CE7BC340}"/>
    <cellStyle name="Cálculo 13 3 8" xfId="4447" xr:uid="{920C5263-7886-4937-B6D2-7105236E27F5}"/>
    <cellStyle name="Cálculo 13 3 8 2" xfId="10829" xr:uid="{BE62EF53-3038-4B1D-83A7-45DE59192B6A}"/>
    <cellStyle name="Cálculo 13 3 8 2 2" xfId="25937" xr:uid="{7E85DFC4-9A6E-4D30-A472-EA6461081621}"/>
    <cellStyle name="Cálculo 13 3 8 3" xfId="15446" xr:uid="{C61FABD3-402E-46C9-9244-D58968319158}"/>
    <cellStyle name="Cálculo 13 3 8 3 2" xfId="30554" xr:uid="{693329E4-8614-4B47-ADE7-FF685BAC3AE3}"/>
    <cellStyle name="Cálculo 13 3 8 4" xfId="19555" xr:uid="{520D0A1C-14EF-47B6-936B-2A4ED030041E}"/>
    <cellStyle name="Cálculo 13 3 9" xfId="8311" xr:uid="{03564541-953D-4B2A-AC99-E9352AD9C9C0}"/>
    <cellStyle name="Cálculo 13 3 9 2" xfId="23419" xr:uid="{DCB12191-CB91-4A6A-8D56-DD2C975CD9A1}"/>
    <cellStyle name="Cálculo 13 4" xfId="2047" xr:uid="{1DC0D2FB-03CF-451B-8770-C0B0967C3E6A}"/>
    <cellStyle name="Cálculo 13 4 10" xfId="13729" xr:uid="{316D7865-D96B-4295-95A5-2AD8EC858EAB}"/>
    <cellStyle name="Cálculo 13 4 10 2" xfId="28837" xr:uid="{5578E7F9-80F7-457B-BDD8-8980DFA34F21}"/>
    <cellStyle name="Cálculo 13 4 11" xfId="16473" xr:uid="{44866DD3-526F-4DA7-9463-0CCA064F9998}"/>
    <cellStyle name="Cálculo 13 4 11 2" xfId="31581" xr:uid="{E8D967C1-81BC-421C-B8BB-7299E93D68D3}"/>
    <cellStyle name="Cálculo 13 4 12" xfId="17272" xr:uid="{C60D73B3-C9DF-4E60-9108-2782A8623F41}"/>
    <cellStyle name="Cálculo 13 4 2" xfId="2554" xr:uid="{87EC08F9-04CD-4C07-96F7-054AE9D49F90}"/>
    <cellStyle name="Cálculo 13 4 2 2" xfId="5191" xr:uid="{13A12B0A-687F-4DA4-B91E-5ADD2AE97915}"/>
    <cellStyle name="Cálculo 13 4 2 2 2" xfId="11555" xr:uid="{E60CEA1C-4402-4836-9021-F5B6AADBD99D}"/>
    <cellStyle name="Cálculo 13 4 2 2 2 2" xfId="26663" xr:uid="{62348112-1E91-4A33-A8E3-05B9C36BCA8A}"/>
    <cellStyle name="Cálculo 13 4 2 2 3" xfId="14868" xr:uid="{60792761-3DAB-460D-AAE5-B25D8DC10827}"/>
    <cellStyle name="Cálculo 13 4 2 2 3 2" xfId="29976" xr:uid="{7F088950-EA89-4688-821E-5481CACB256A}"/>
    <cellStyle name="Cálculo 13 4 2 2 4" xfId="20299" xr:uid="{B1FC5753-EF1B-4B94-AD5C-7C453782C6BC}"/>
    <cellStyle name="Cálculo 13 4 2 3" xfId="9021" xr:uid="{D0CE93E0-7C01-479D-A505-767675C22214}"/>
    <cellStyle name="Cálculo 13 4 2 3 2" xfId="24129" xr:uid="{7880E8BE-9BB4-4022-B3DD-EE026AFB8CA2}"/>
    <cellStyle name="Cálculo 13 4 2 4" xfId="15462" xr:uid="{8B320AB0-CD63-490D-A2C3-D230DDC57715}"/>
    <cellStyle name="Cálculo 13 4 2 4 2" xfId="30570" xr:uid="{C19F6D71-CF1D-49BA-B8CA-9E103F9E90CD}"/>
    <cellStyle name="Cálculo 13 4 2 5" xfId="15865" xr:uid="{92686EEB-2E58-460D-83B4-3AAE779CCF67}"/>
    <cellStyle name="Cálculo 13 4 2 5 2" xfId="30973" xr:uid="{0CC5CB45-D7B6-4F96-AFB1-4EDC96A28E40}"/>
    <cellStyle name="Cálculo 13 4 2 6" xfId="17662" xr:uid="{4C51427C-043D-4764-AD2F-983B9C866FF2}"/>
    <cellStyle name="Cálculo 13 4 3" xfId="2807" xr:uid="{5BFA566C-4FC2-445C-B78E-62685D6ECF2A}"/>
    <cellStyle name="Cálculo 13 4 3 2" xfId="5444" xr:uid="{B4215B5B-7777-462E-A7BC-51C0E4FC3184}"/>
    <cellStyle name="Cálculo 13 4 3 2 2" xfId="15280" xr:uid="{9174BCBA-7BDE-47B4-A829-924ECA597CDA}"/>
    <cellStyle name="Cálculo 13 4 3 2 2 2" xfId="30388" xr:uid="{10D7AB41-5C58-4699-BC11-9A730EBC5182}"/>
    <cellStyle name="Cálculo 13 4 3 2 3" xfId="20552" xr:uid="{A0FD53C6-1F53-48F0-97B5-2BFA0D6C64A0}"/>
    <cellStyle name="Cálculo 13 4 3 3" xfId="13947" xr:uid="{B8EDCB27-EA04-4C33-8FFD-241CB4DF9F99}"/>
    <cellStyle name="Cálculo 13 4 3 3 2" xfId="29055" xr:uid="{EED425BE-E1E4-470B-8A67-749C51A6B29A}"/>
    <cellStyle name="Cálculo 13 4 3 4" xfId="17915" xr:uid="{AB12E676-5A54-4DB7-9B5C-3146F5A6CB23}"/>
    <cellStyle name="Cálculo 13 4 4" xfId="3110" xr:uid="{045100F3-CD4C-483A-ADC0-6D7201406464}"/>
    <cellStyle name="Cálculo 13 4 4 2" xfId="5747" xr:uid="{F9DDDA4F-7B5A-4F59-A155-6DF5FBADAB72}"/>
    <cellStyle name="Cálculo 13 4 4 2 2" xfId="12058" xr:uid="{9C7B836F-8249-4F46-9899-CE239C36C8BF}"/>
    <cellStyle name="Cálculo 13 4 4 2 2 2" xfId="27166" xr:uid="{9F7756D8-3DC1-47B2-8CFD-F4300A9DBB4E}"/>
    <cellStyle name="Cálculo 13 4 4 2 3" xfId="14324" xr:uid="{A6AADF44-6750-48AE-80E3-70D555DED77E}"/>
    <cellStyle name="Cálculo 13 4 4 2 3 2" xfId="29432" xr:uid="{D53654AB-F637-4EEF-A592-0E1A1AB33ECD}"/>
    <cellStyle name="Cálculo 13 4 4 2 4" xfId="20855" xr:uid="{0B780710-18BC-4D27-BFBD-31C36F8D597D}"/>
    <cellStyle name="Cálculo 13 4 4 3" xfId="9492" xr:uid="{DBAD6A53-CE69-4F8F-BA15-0F54ECF1D137}"/>
    <cellStyle name="Cálculo 13 4 4 3 2" xfId="24600" xr:uid="{512BE67E-CC49-4B91-9B4C-5FE2A7BC4010}"/>
    <cellStyle name="Cálculo 13 4 4 4" xfId="14884" xr:uid="{C141DC02-8128-49F9-BE9B-11E7230B106C}"/>
    <cellStyle name="Cálculo 13 4 4 4 2" xfId="29992" xr:uid="{169B53B7-1552-4F12-A5C2-E557FC6A7850}"/>
    <cellStyle name="Cálculo 13 4 4 5" xfId="18218" xr:uid="{F1694EEE-1977-4E32-9F1D-7F900D774C89}"/>
    <cellStyle name="Cálculo 13 4 5" xfId="3436" xr:uid="{CECD265F-267E-4E48-84FA-551AC65DF1AC}"/>
    <cellStyle name="Cálculo 13 4 5 2" xfId="6073" xr:uid="{060BAF71-7421-489D-AD00-7F49978AD64B}"/>
    <cellStyle name="Cálculo 13 4 5 2 2" xfId="12384" xr:uid="{F55422BB-01A8-472E-A80D-4D9739C38415}"/>
    <cellStyle name="Cálculo 13 4 5 2 2 2" xfId="27492" xr:uid="{BDC75ED9-0523-4182-9983-FACFEC6AA737}"/>
    <cellStyle name="Cálculo 13 4 5 2 3" xfId="7885" xr:uid="{6FA3256A-7945-4105-8FD0-11B3F517B380}"/>
    <cellStyle name="Cálculo 13 4 5 2 3 2" xfId="22993" xr:uid="{200B76F4-ABE3-400F-8B94-6694002868E6}"/>
    <cellStyle name="Cálculo 13 4 5 2 4" xfId="21181" xr:uid="{0EEF6582-1F92-4028-ADA4-8AD981A4FC7F}"/>
    <cellStyle name="Cálculo 13 4 5 3" xfId="9818" xr:uid="{02878426-38F9-4902-8D64-58F8139FA349}"/>
    <cellStyle name="Cálculo 13 4 5 3 2" xfId="24926" xr:uid="{7A4C3B1B-0F50-4227-9D2D-B25FF7558784}"/>
    <cellStyle name="Cálculo 13 4 5 4" xfId="14538" xr:uid="{6771591A-6FEA-4BC8-BDE3-2207444F76BF}"/>
    <cellStyle name="Cálculo 13 4 5 4 2" xfId="29646" xr:uid="{81499794-61AC-4ACB-AF1A-281374472EB0}"/>
    <cellStyle name="Cálculo 13 4 5 5" xfId="18544" xr:uid="{2E3CBD7F-179B-4F0E-8DA7-CFA4C7CD63CA}"/>
    <cellStyle name="Cálculo 13 4 6" xfId="3742" xr:uid="{31F28C5E-2949-452E-A730-A820F54D282C}"/>
    <cellStyle name="Cálculo 13 4 6 2" xfId="6379" xr:uid="{834172C1-B30D-4239-8D28-71CE56C2BB48}"/>
    <cellStyle name="Cálculo 13 4 6 2 2" xfId="12690" xr:uid="{23EE96C3-99EB-4D02-AEB5-2D7CAF72225A}"/>
    <cellStyle name="Cálculo 13 4 6 2 2 2" xfId="27798" xr:uid="{FC4DE61C-149F-4D9C-9576-3FDCAB347FCB}"/>
    <cellStyle name="Cálculo 13 4 6 2 3" xfId="15231" xr:uid="{AD28907E-80B2-41F5-ABB9-0CA933BADF0E}"/>
    <cellStyle name="Cálculo 13 4 6 2 3 2" xfId="30339" xr:uid="{BECAB3E1-8746-4EE6-8193-FD251CCB8DC4}"/>
    <cellStyle name="Cálculo 13 4 6 2 4" xfId="21487" xr:uid="{2435CE8B-44BF-453E-AAD3-2AD4205AF6FC}"/>
    <cellStyle name="Cálculo 13 4 6 3" xfId="10124" xr:uid="{66655DDD-D559-4C61-8E5D-9EB8AB9CF3A5}"/>
    <cellStyle name="Cálculo 13 4 6 3 2" xfId="25232" xr:uid="{B191826C-9E05-42B8-94CA-FFD58FB6FEE9}"/>
    <cellStyle name="Cálculo 13 4 6 4" xfId="15427" xr:uid="{91F7948A-2458-4BEA-802F-97415773DC65}"/>
    <cellStyle name="Cálculo 13 4 6 4 2" xfId="30535" xr:uid="{619E1B8C-B464-4605-9E91-720B2B52FBC8}"/>
    <cellStyle name="Cálculo 13 4 6 5" xfId="18850" xr:uid="{4F9ADE31-AAFA-4647-9E8D-15AC3E875F99}"/>
    <cellStyle name="Cálculo 13 4 7" xfId="4119" xr:uid="{BBA41B96-937D-49F5-82E0-9BDBCB220D94}"/>
    <cellStyle name="Cálculo 13 4 7 2" xfId="6756" xr:uid="{C887BCB2-9EAE-4995-8737-8D34978E63BF}"/>
    <cellStyle name="Cálculo 13 4 7 2 2" xfId="13067" xr:uid="{154A40DD-7F99-4E12-BE67-CC0EC6BA7678}"/>
    <cellStyle name="Cálculo 13 4 7 2 2 2" xfId="28175" xr:uid="{F50932B3-603D-471C-BA3C-6F90572FF296}"/>
    <cellStyle name="Cálculo 13 4 7 2 3" xfId="16741" xr:uid="{A7B86EBA-5D3C-4917-8701-A1684933E733}"/>
    <cellStyle name="Cálculo 13 4 7 2 3 2" xfId="31849" xr:uid="{1ED2B5A1-E710-46D4-A55B-32CD0D7D009A}"/>
    <cellStyle name="Cálculo 13 4 7 2 4" xfId="21864" xr:uid="{EFEB2F99-4058-4CDA-B940-D6E7CFDBABF9}"/>
    <cellStyle name="Cálculo 13 4 7 3" xfId="10501" xr:uid="{A3E27898-745E-4702-83F7-783743C8CB07}"/>
    <cellStyle name="Cálculo 13 4 7 3 2" xfId="25609" xr:uid="{11AB5F05-439C-472A-8EA0-6B49DBE482DC}"/>
    <cellStyle name="Cálculo 13 4 7 4" xfId="16420" xr:uid="{7BA452C0-AEC0-4522-AFFA-5C36E3B807EC}"/>
    <cellStyle name="Cálculo 13 4 7 4 2" xfId="31528" xr:uid="{F1480D27-9397-4DA9-86E6-8FBFC20BF466}"/>
    <cellStyle name="Cálculo 13 4 7 5" xfId="19227" xr:uid="{12924990-EDAE-4CF5-A124-03B13B6D11D9}"/>
    <cellStyle name="Cálculo 13 4 8" xfId="4684" xr:uid="{4E6DC177-B7D0-419B-8134-CD34902AD0D7}"/>
    <cellStyle name="Cálculo 13 4 8 2" xfId="11066" xr:uid="{2D13558B-C091-4468-B0CC-29426479E9F5}"/>
    <cellStyle name="Cálculo 13 4 8 2 2" xfId="26174" xr:uid="{F5FA9935-A1D4-4305-8057-C5F50E5B7760}"/>
    <cellStyle name="Cálculo 13 4 8 3" xfId="15159" xr:uid="{2CCDCDEA-5C4A-4AD4-9407-D6A2A651A2AE}"/>
    <cellStyle name="Cálculo 13 4 8 3 2" xfId="30267" xr:uid="{63EE2703-E532-4F0D-9CCB-BD042CE00338}"/>
    <cellStyle name="Cálculo 13 4 8 4" xfId="19792" xr:uid="{2E51FE0D-B549-4464-8397-4077C507CAA8}"/>
    <cellStyle name="Cálculo 13 4 9" xfId="8545" xr:uid="{1CCFD89A-B4BD-44DE-B20F-0BB63C05F77F}"/>
    <cellStyle name="Cálculo 13 4 9 2" xfId="23653" xr:uid="{0D0BB413-00AB-4A1C-8CEA-873300683A87}"/>
    <cellStyle name="Cálculo 13 5" xfId="2074" xr:uid="{512776C6-3A45-4E8F-86EA-188B4C0C4AFC}"/>
    <cellStyle name="Cálculo 13 5 10" xfId="13606" xr:uid="{D1C953CB-A017-472F-967D-44DEB1DF63AD}"/>
    <cellStyle name="Cálculo 13 5 10 2" xfId="28714" xr:uid="{31D60843-223A-484B-8CB4-4BC32BB7CB0F}"/>
    <cellStyle name="Cálculo 13 5 11" xfId="17299" xr:uid="{45D513EB-38D4-4D23-8999-11FB4D9200C1}"/>
    <cellStyle name="Cálculo 13 5 2" xfId="2834" xr:uid="{E15414A3-FDBE-4754-B99C-4852B2F5E9C9}"/>
    <cellStyle name="Cálculo 13 5 2 2" xfId="5471" xr:uid="{D7265FBB-9834-4792-A317-6FC947115F3B}"/>
    <cellStyle name="Cálculo 13 5 2 2 2" xfId="16167" xr:uid="{E200BC27-C162-4A4E-AA4C-D80232B7342A}"/>
    <cellStyle name="Cálculo 13 5 2 2 2 2" xfId="31275" xr:uid="{FD952AB9-04AE-4A88-8252-5BB2225F44AF}"/>
    <cellStyle name="Cálculo 13 5 2 2 3" xfId="20579" xr:uid="{9E777403-99A8-489B-B207-1A2483B7F108}"/>
    <cellStyle name="Cálculo 13 5 2 3" xfId="14537" xr:uid="{DF95E614-32CA-49C9-8967-7A9F149AEEA4}"/>
    <cellStyle name="Cálculo 13 5 2 3 2" xfId="29645" xr:uid="{17175798-CCE4-4DF1-8BBF-118350142028}"/>
    <cellStyle name="Cálculo 13 5 2 4" xfId="17942" xr:uid="{E7B49C12-3F26-4E7D-93CE-EADAD960C27C}"/>
    <cellStyle name="Cálculo 13 5 3" xfId="3137" xr:uid="{57E29342-7DBB-4262-866C-D04A9957884C}"/>
    <cellStyle name="Cálculo 13 5 3 2" xfId="5774" xr:uid="{16595161-0B92-4065-AAAD-1E87E441582E}"/>
    <cellStyle name="Cálculo 13 5 3 2 2" xfId="12085" xr:uid="{CD21B7E5-BFAA-4CA8-8EF4-5648A13BF769}"/>
    <cellStyle name="Cálculo 13 5 3 2 2 2" xfId="27193" xr:uid="{A046DF40-6030-4653-9D8A-2B2120D3B3A1}"/>
    <cellStyle name="Cálculo 13 5 3 2 3" xfId="7046" xr:uid="{79814CA7-2AD8-41F2-9E98-A16861084476}"/>
    <cellStyle name="Cálculo 13 5 3 2 3 2" xfId="22154" xr:uid="{013F6255-2FEE-4346-A117-B69AEB7E91C6}"/>
    <cellStyle name="Cálculo 13 5 3 2 4" xfId="20882" xr:uid="{72BF6B91-E3E9-4970-9E24-7CCC4A1E6837}"/>
    <cellStyle name="Cálculo 13 5 3 3" xfId="9519" xr:uid="{9D1D5A9F-37AF-490C-9633-E7A94413523A}"/>
    <cellStyle name="Cálculo 13 5 3 3 2" xfId="24627" xr:uid="{4D8DD340-33D0-4B55-BF58-EB83C6700738}"/>
    <cellStyle name="Cálculo 13 5 3 4" xfId="9155" xr:uid="{997B6B33-16FF-4B04-86CE-8CC8080421FC}"/>
    <cellStyle name="Cálculo 13 5 3 4 2" xfId="24263" xr:uid="{FFB29717-A53E-41D4-9925-805ED949C3F6}"/>
    <cellStyle name="Cálculo 13 5 3 5" xfId="18245" xr:uid="{2D561DF1-CE82-4FD2-A930-38C535BA05C4}"/>
    <cellStyle name="Cálculo 13 5 4" xfId="3463" xr:uid="{8F1C28DA-B437-4D68-A777-03FF07F52F63}"/>
    <cellStyle name="Cálculo 13 5 4 2" xfId="6100" xr:uid="{1E3AC939-9993-44BA-9B77-F1FB857838F3}"/>
    <cellStyle name="Cálculo 13 5 4 2 2" xfId="12411" xr:uid="{96AC769A-C41C-4B3C-A3DC-03E7E0FCA1B3}"/>
    <cellStyle name="Cálculo 13 5 4 2 2 2" xfId="27519" xr:uid="{B3C961C6-97B2-4793-AFB0-05DA9A260D6A}"/>
    <cellStyle name="Cálculo 13 5 4 2 3" xfId="15147" xr:uid="{729E5BED-586B-4E11-A206-8C49889130A0}"/>
    <cellStyle name="Cálculo 13 5 4 2 3 2" xfId="30255" xr:uid="{9486ABDF-BBEC-4D56-A268-321D2AE911AE}"/>
    <cellStyle name="Cálculo 13 5 4 2 4" xfId="21208" xr:uid="{5201DBF6-E2F4-424C-9EF0-BD1E17072CD0}"/>
    <cellStyle name="Cálculo 13 5 4 3" xfId="9845" xr:uid="{FCF39D00-945E-40B4-9FA9-0474BEEA3B64}"/>
    <cellStyle name="Cálculo 13 5 4 3 2" xfId="24953" xr:uid="{9E2AE9FB-6AE3-4976-83B7-A72085D062A1}"/>
    <cellStyle name="Cálculo 13 5 4 4" xfId="15520" xr:uid="{1084CF41-074E-4328-93EB-089CA630EE53}"/>
    <cellStyle name="Cálculo 13 5 4 4 2" xfId="30628" xr:uid="{07DEC907-B441-4BBD-90B5-2D9CF6853F41}"/>
    <cellStyle name="Cálculo 13 5 4 5" xfId="18571" xr:uid="{B988CD43-6748-4723-B635-977E638D3012}"/>
    <cellStyle name="Cálculo 13 5 5" xfId="3769" xr:uid="{02D1DD18-F241-4321-8C0E-F922594688B6}"/>
    <cellStyle name="Cálculo 13 5 5 2" xfId="6406" xr:uid="{EF6D3B9C-5BB6-4492-9F79-45115EC55BB0}"/>
    <cellStyle name="Cálculo 13 5 5 2 2" xfId="12717" xr:uid="{5EA93DCF-7BB5-4A30-87DC-690A03A0968B}"/>
    <cellStyle name="Cálculo 13 5 5 2 2 2" xfId="27825" xr:uid="{93FF0554-3B10-4FA1-ACB0-52BD59852971}"/>
    <cellStyle name="Cálculo 13 5 5 2 3" xfId="7454" xr:uid="{2AEABB1B-545B-4702-8315-1E9DCC384510}"/>
    <cellStyle name="Cálculo 13 5 5 2 3 2" xfId="22562" xr:uid="{AA1C0365-B4B1-4003-9733-581A9290E60B}"/>
    <cellStyle name="Cálculo 13 5 5 2 4" xfId="21514" xr:uid="{CF677F2C-BBA6-4CDE-B1AE-C44A13F34A0D}"/>
    <cellStyle name="Cálculo 13 5 5 3" xfId="10151" xr:uid="{144A023C-49B0-42D5-9EF8-298C975A7C50}"/>
    <cellStyle name="Cálculo 13 5 5 3 2" xfId="25259" xr:uid="{33CD2B65-BE6D-4966-A4CD-02F277390E10}"/>
    <cellStyle name="Cálculo 13 5 5 4" xfId="15782" xr:uid="{A26DB31C-6B26-4E49-BB4E-4D485D438674}"/>
    <cellStyle name="Cálculo 13 5 5 4 2" xfId="30890" xr:uid="{D0B9E2E5-724F-4500-B850-EE528BAA6766}"/>
    <cellStyle name="Cálculo 13 5 5 5" xfId="18877" xr:uid="{DAF5B52C-4A98-42D3-B7E3-0FEF7F0828B6}"/>
    <cellStyle name="Cálculo 13 5 6" xfId="4146" xr:uid="{ABA00976-B317-48BC-8430-BB7155E317BD}"/>
    <cellStyle name="Cálculo 13 5 6 2" xfId="6783" xr:uid="{EB564CCF-54BD-49EC-98C5-6F5BAA6C7142}"/>
    <cellStyle name="Cálculo 13 5 6 2 2" xfId="13094" xr:uid="{7F29371D-B2B7-4A58-908B-928190A736DB}"/>
    <cellStyle name="Cálculo 13 5 6 2 2 2" xfId="28202" xr:uid="{0D3B6F17-3A35-4816-8554-083A196E06A4}"/>
    <cellStyle name="Cálculo 13 5 6 2 3" xfId="16768" xr:uid="{273F93D7-002B-4E1A-B1D1-3B11A77EB040}"/>
    <cellStyle name="Cálculo 13 5 6 2 3 2" xfId="31876" xr:uid="{5EB1E5AC-B8AA-4E54-8C3E-EBEBBF94B7BE}"/>
    <cellStyle name="Cálculo 13 5 6 2 4" xfId="21891" xr:uid="{ACBE21D5-97A1-41C5-AB69-09C83CDB127E}"/>
    <cellStyle name="Cálculo 13 5 6 3" xfId="10528" xr:uid="{8A80B1B1-A7C7-4E43-A1AF-AB23D7210292}"/>
    <cellStyle name="Cálculo 13 5 6 3 2" xfId="25636" xr:uid="{3FED6F6A-895B-4F8D-A8F3-04EFBC4E5E51}"/>
    <cellStyle name="Cálculo 13 5 6 4" xfId="14392" xr:uid="{F61A46AA-5AEA-4AF9-8705-B01CA98736AC}"/>
    <cellStyle name="Cálculo 13 5 6 4 2" xfId="29500" xr:uid="{0835E596-FB44-47DC-A4DB-ACCBF18DEA57}"/>
    <cellStyle name="Cálculo 13 5 6 5" xfId="19254" xr:uid="{930660AA-4D66-45DA-AED7-DBE9CD15E52D}"/>
    <cellStyle name="Cálculo 13 5 7" xfId="4711" xr:uid="{B994E307-A0AE-4197-813D-79EE3C31BECA}"/>
    <cellStyle name="Cálculo 13 5 7 2" xfId="11093" xr:uid="{0A7C3EA1-AEF9-4CA0-89FF-7A8032BB8326}"/>
    <cellStyle name="Cálculo 13 5 7 2 2" xfId="26201" xr:uid="{AC7DC18E-38E1-43C6-A4C1-3A5ABF48CDBE}"/>
    <cellStyle name="Cálculo 13 5 7 3" xfId="13661" xr:uid="{CE4B7F5B-E4C0-44CB-B0DE-6E15E48EB8E8}"/>
    <cellStyle name="Cálculo 13 5 7 3 2" xfId="28769" xr:uid="{B269FD36-269B-43A4-8A6F-D5C164D028DA}"/>
    <cellStyle name="Cálculo 13 5 7 4" xfId="19819" xr:uid="{CC4604A3-1A11-4E41-97DD-ADD196B93605}"/>
    <cellStyle name="Cálculo 13 5 8" xfId="8572" xr:uid="{785EE629-6129-43B1-88D7-9B9375FC8899}"/>
    <cellStyle name="Cálculo 13 5 8 2" xfId="23680" xr:uid="{1CFA1530-0F72-41C5-A874-60C4129A76F7}"/>
    <cellStyle name="Cálculo 13 5 9" xfId="13514" xr:uid="{E9367CB0-C3AD-469B-BC7E-94A12E863A98}"/>
    <cellStyle name="Cálculo 13 5 9 2" xfId="28622" xr:uid="{B941B89A-3F54-4043-A398-019FA62AC62C}"/>
    <cellStyle name="Cálculo 14" xfId="754" xr:uid="{00000000-0005-0000-0000-0000F2020000}"/>
    <cellStyle name="Cálculo 14 2" xfId="1828" xr:uid="{BB0B9F26-3E2E-42EC-B417-E319AA7C336A}"/>
    <cellStyle name="Cálculo 14 2 10" xfId="8329" xr:uid="{83F08738-DE4B-4DEA-BE98-B9F4B6BB5EC1}"/>
    <cellStyle name="Cálculo 14 2 10 2" xfId="23437" xr:uid="{591E3DE3-FF03-4897-BD34-D04616F005E6}"/>
    <cellStyle name="Cálculo 14 2 11" xfId="14757" xr:uid="{838FF48D-A913-48CD-B4D6-6EF2BE9D6373}"/>
    <cellStyle name="Cálculo 14 2 11 2" xfId="29865" xr:uid="{884C6FED-E62E-4CDF-A0CD-36CCE7178063}"/>
    <cellStyle name="Cálculo 14 2 12" xfId="7550" xr:uid="{D9D775DC-5903-439A-BFC3-3CC0B60AC66F}"/>
    <cellStyle name="Cálculo 14 2 12 2" xfId="22658" xr:uid="{DA61ABF8-6AFF-43C9-AEE1-C231CF10329D}"/>
    <cellStyle name="Cálculo 14 2 13" xfId="17053" xr:uid="{AB0430FD-237E-488E-9A43-700724AFA9B9}"/>
    <cellStyle name="Cálculo 14 2 2" xfId="2388" xr:uid="{87BA81E1-5D99-4A56-8E0A-2ADB564C3760}"/>
    <cellStyle name="Cálculo 14 2 2 2" xfId="5025" xr:uid="{D219DEC8-3BAA-48DF-AEBA-B80B63F6FAE9}"/>
    <cellStyle name="Cálculo 14 2 2 2 2" xfId="11389" xr:uid="{BCA7A9FE-FEC1-4F02-8A37-EC219EAE11A0}"/>
    <cellStyle name="Cálculo 14 2 2 2 2 2" xfId="26497" xr:uid="{51AF9358-0878-4EB7-A0E0-C1AD8F61223D}"/>
    <cellStyle name="Cálculo 14 2 2 2 3" xfId="16394" xr:uid="{7E092741-4FA4-4AB5-973B-ECA09F1F0099}"/>
    <cellStyle name="Cálculo 14 2 2 2 3 2" xfId="31502" xr:uid="{C42BD59E-930E-4491-92C5-27526A224DB5}"/>
    <cellStyle name="Cálculo 14 2 2 2 4" xfId="20133" xr:uid="{31E1FB34-8563-4055-8DDD-C6F8791BF40F}"/>
    <cellStyle name="Cálculo 14 2 2 3" xfId="8855" xr:uid="{576B36CA-917C-4E50-B4B5-AD87B78DC6B2}"/>
    <cellStyle name="Cálculo 14 2 2 3 2" xfId="23963" xr:uid="{22802AD5-0CAD-477F-ABFD-F5AA75645BC5}"/>
    <cellStyle name="Cálculo 14 2 3" xfId="2232" xr:uid="{F3BED53C-1885-4357-A5B0-F16C8C18A933}"/>
    <cellStyle name="Cálculo 14 2 3 2" xfId="4869" xr:uid="{53A8444E-7CC5-42A9-813D-DCDAF0DE255E}"/>
    <cellStyle name="Cálculo 14 2 3 2 2" xfId="8471" xr:uid="{BEFC7535-A209-434F-9D99-97BFBE08CDED}"/>
    <cellStyle name="Cálculo 14 2 3 2 2 2" xfId="23579" xr:uid="{F3D33686-B0A7-4692-9EE0-63E927425F79}"/>
    <cellStyle name="Cálculo 14 2 3 2 3" xfId="19977" xr:uid="{DCC1ADE8-0B04-4AAA-8A56-82F11167B98E}"/>
    <cellStyle name="Cálculo 14 2 3 3" xfId="15722" xr:uid="{2B58ABB9-AD8B-4BC4-953C-CF8D05B0C339}"/>
    <cellStyle name="Cálculo 14 2 3 3 2" xfId="30830" xr:uid="{0DD10434-F74C-44DA-BBAF-D8623BBD3CA5}"/>
    <cellStyle name="Cálculo 14 2 3 4" xfId="17457" xr:uid="{E97EB8B9-1069-4865-81E4-1413DD94E05B}"/>
    <cellStyle name="Cálculo 14 2 4" xfId="2922" xr:uid="{C800217E-753D-4992-A633-195311D33079}"/>
    <cellStyle name="Cálculo 14 2 4 2" xfId="5559" xr:uid="{B8E8F62C-4A32-4ADE-B5B4-C7A0AEA7851B}"/>
    <cellStyle name="Cálculo 14 2 4 2 2" xfId="11870" xr:uid="{4AB49525-F5CC-47E0-B62C-13A9150DDCB9}"/>
    <cellStyle name="Cálculo 14 2 4 2 2 2" xfId="26978" xr:uid="{0EA2C183-522E-4D53-99C9-99F208B342D9}"/>
    <cellStyle name="Cálculo 14 2 4 2 3" xfId="14880" xr:uid="{8E85CA4B-6F58-4D61-B8FF-2107AE4153DF}"/>
    <cellStyle name="Cálculo 14 2 4 2 3 2" xfId="29988" xr:uid="{F5A64B18-6EC2-4927-88F7-E002F30144FC}"/>
    <cellStyle name="Cálculo 14 2 4 2 4" xfId="20667" xr:uid="{ECDED0A5-2401-494E-B720-256AC4383FE9}"/>
    <cellStyle name="Cálculo 14 2 4 3" xfId="9304" xr:uid="{7D075AE5-1F16-4287-BAAD-3B05C738FBCA}"/>
    <cellStyle name="Cálculo 14 2 4 3 2" xfId="24412" xr:uid="{020AC388-15BE-4A68-83DD-64CEA92F21C4}"/>
    <cellStyle name="Cálculo 14 2 4 4" xfId="14949" xr:uid="{4B1AED39-7FAA-467A-BD58-09A16B9CAD63}"/>
    <cellStyle name="Cálculo 14 2 4 4 2" xfId="30057" xr:uid="{9DA7519D-A446-48C2-843A-EF961863D96A}"/>
    <cellStyle name="Cálculo 14 2 4 5" xfId="18030" xr:uid="{13F90318-FF4C-4F1B-8800-A6A498768DA0}"/>
    <cellStyle name="Cálculo 14 2 5" xfId="3248" xr:uid="{D85D4E09-F5CB-4102-942E-B7210D0829D5}"/>
    <cellStyle name="Cálculo 14 2 5 2" xfId="5885" xr:uid="{DE79EA58-B39D-43AC-B907-829759800127}"/>
    <cellStyle name="Cálculo 14 2 5 2 2" xfId="12196" xr:uid="{3FC9D4D1-1D24-4814-9083-EED36D137FBC}"/>
    <cellStyle name="Cálculo 14 2 5 2 2 2" xfId="27304" xr:uid="{F7B079AE-DD84-4D5F-974B-42D87CA99352}"/>
    <cellStyle name="Cálculo 14 2 5 2 3" xfId="14384" xr:uid="{9A2817A7-CF3E-4BFD-A11C-85BA77AF60DF}"/>
    <cellStyle name="Cálculo 14 2 5 2 3 2" xfId="29492" xr:uid="{3FB0B399-56C9-4756-9B62-3525D49A09CF}"/>
    <cellStyle name="Cálculo 14 2 5 2 4" xfId="20993" xr:uid="{B4DDC6F6-5A9C-49DF-8EB2-EDAE762BC00A}"/>
    <cellStyle name="Cálculo 14 2 5 3" xfId="9630" xr:uid="{3EFF2C9A-D008-4208-AB14-1A8CAF0A9746}"/>
    <cellStyle name="Cálculo 14 2 5 3 2" xfId="24738" xr:uid="{EF607D12-8E3D-42C4-B17B-F0CEF59565BD}"/>
    <cellStyle name="Cálculo 14 2 5 4" xfId="8164" xr:uid="{228A2635-117F-4F4D-A653-60A9C4046D21}"/>
    <cellStyle name="Cálculo 14 2 5 4 2" xfId="23272" xr:uid="{F47C10F9-A39B-4C60-A9BA-27BB4906E648}"/>
    <cellStyle name="Cálculo 14 2 5 5" xfId="18356" xr:uid="{B84DBE11-B0DD-4BDE-877B-4D2B34D79EA5}"/>
    <cellStyle name="Cálculo 14 2 6" xfId="3554" xr:uid="{95712C53-8497-4D1C-BCD7-00A917337A60}"/>
    <cellStyle name="Cálculo 14 2 6 2" xfId="6191" xr:uid="{DAE130B8-6BCA-4DD7-AD1C-58FB922EE598}"/>
    <cellStyle name="Cálculo 14 2 6 2 2" xfId="12502" xr:uid="{E097C923-9BD8-4A68-983A-F53441B6FA94}"/>
    <cellStyle name="Cálculo 14 2 6 2 2 2" xfId="27610" xr:uid="{E130B1D4-1502-406D-8EF9-2D38BA55C274}"/>
    <cellStyle name="Cálculo 14 2 6 2 3" xfId="15157" xr:uid="{7EF359E0-7D0E-4056-9F9E-9629E4CD1793}"/>
    <cellStyle name="Cálculo 14 2 6 2 3 2" xfId="30265" xr:uid="{01739E73-62BE-42FA-8813-D1FF7AB65BA2}"/>
    <cellStyle name="Cálculo 14 2 6 2 4" xfId="21299" xr:uid="{20E9BC98-0D48-4FF0-A821-E44690C4507D}"/>
    <cellStyle name="Cálculo 14 2 6 3" xfId="9936" xr:uid="{EE337CFF-502D-4BD0-AFA9-D073A37C3A80}"/>
    <cellStyle name="Cálculo 14 2 6 3 2" xfId="25044" xr:uid="{90BA3A6D-9D37-4F51-9C44-E134287E423E}"/>
    <cellStyle name="Cálculo 14 2 6 4" xfId="15703" xr:uid="{2E4AA524-C07D-4BF4-B33C-89805E89B2D2}"/>
    <cellStyle name="Cálculo 14 2 6 4 2" xfId="30811" xr:uid="{D8B30344-826C-4CBF-8B47-6074F5202E5B}"/>
    <cellStyle name="Cálculo 14 2 6 5" xfId="18662" xr:uid="{A6B0BFB7-D343-4CA1-A33E-0BB12EB68413}"/>
    <cellStyle name="Cálculo 14 2 7" xfId="3900" xr:uid="{1840D81D-2D92-40D1-BBC9-4087D28942A6}"/>
    <cellStyle name="Cálculo 14 2 7 2" xfId="6537" xr:uid="{22AB2273-0D8D-4838-8D2D-37511FC13DFF}"/>
    <cellStyle name="Cálculo 14 2 7 2 2" xfId="12848" xr:uid="{7958DD64-42AF-4CEB-9DD1-47E747D4F7B6}"/>
    <cellStyle name="Cálculo 14 2 7 2 2 2" xfId="27956" xr:uid="{3D628F87-BCBD-4DEA-B01C-1AFFB37A2570}"/>
    <cellStyle name="Cálculo 14 2 7 2 3" xfId="14604" xr:uid="{E6562705-BEAC-4842-86B4-A55AB84D4639}"/>
    <cellStyle name="Cálculo 14 2 7 2 3 2" xfId="29712" xr:uid="{878C4519-A817-4C4A-A9A6-4E2334A99F43}"/>
    <cellStyle name="Cálculo 14 2 7 2 4" xfId="21645" xr:uid="{2636BFE1-E1CB-431A-A2FF-E1C00FE782C0}"/>
    <cellStyle name="Cálculo 14 2 7 3" xfId="10282" xr:uid="{52E98761-A4FC-4AD9-A293-64B622C45F65}"/>
    <cellStyle name="Cálculo 14 2 7 3 2" xfId="25390" xr:uid="{1DF4BA26-86FE-4274-87FE-90FF32A1D5E0}"/>
    <cellStyle name="Cálculo 14 2 7 4" xfId="16230" xr:uid="{B379DE23-DEBB-4A1D-93D5-91F958821D11}"/>
    <cellStyle name="Cálculo 14 2 7 4 2" xfId="31338" xr:uid="{FC1CD72D-5CFA-4B4D-A3BE-38AC2C538E3C}"/>
    <cellStyle name="Cálculo 14 2 7 5" xfId="19008" xr:uid="{06ABE923-2995-4EEF-940D-CCFC63B0E618}"/>
    <cellStyle name="Cálculo 14 2 8" xfId="4264" xr:uid="{E9E9F1E4-BD66-4616-8921-085445D972E4}"/>
    <cellStyle name="Cálculo 14 2 8 2" xfId="6901" xr:uid="{197A1F8B-72DD-4258-999E-17ACE29C7FCC}"/>
    <cellStyle name="Cálculo 14 2 8 2 2" xfId="13212" xr:uid="{9E52D25D-C5EE-4A03-B495-17A5638575BD}"/>
    <cellStyle name="Cálculo 14 2 8 2 2 2" xfId="28320" xr:uid="{E00CF143-CA89-4833-A60C-3486FFD24256}"/>
    <cellStyle name="Cálculo 14 2 8 2 3" xfId="16876" xr:uid="{5C175C75-D2E5-46B5-A8AC-E713FE903EE4}"/>
    <cellStyle name="Cálculo 14 2 8 2 3 2" xfId="31984" xr:uid="{1A267BF9-1245-4EB9-A026-AC17E3F32EF3}"/>
    <cellStyle name="Cálculo 14 2 8 2 4" xfId="22009" xr:uid="{831D73CA-B610-47B4-BA99-35BA1CE23453}"/>
    <cellStyle name="Cálculo 14 2 8 3" xfId="10646" xr:uid="{9B18081B-BD00-4E69-9832-18C518A46E7A}"/>
    <cellStyle name="Cálculo 14 2 8 3 2" xfId="25754" xr:uid="{9636C9A3-E98E-4118-837B-4CC1C197BD12}"/>
    <cellStyle name="Cálculo 14 2 8 4" xfId="16419" xr:uid="{12B08102-2152-4852-8647-22DDAB32394B}"/>
    <cellStyle name="Cálculo 14 2 8 4 2" xfId="31527" xr:uid="{26BE8D4A-5AE3-4D3D-A8E4-ACFB6E174A90}"/>
    <cellStyle name="Cálculo 14 2 8 5" xfId="19372" xr:uid="{E010150B-6439-443E-A761-C0991E2DAE11}"/>
    <cellStyle name="Cálculo 14 2 9" xfId="4465" xr:uid="{9A824BA6-20B7-4E2B-99C9-EFC75680084C}"/>
    <cellStyle name="Cálculo 14 2 9 2" xfId="10847" xr:uid="{7764725E-62B4-4C97-9AB6-BB881A4D41FB}"/>
    <cellStyle name="Cálculo 14 2 9 2 2" xfId="25955" xr:uid="{01748E69-C8B9-4266-92D2-46FE68B7560C}"/>
    <cellStyle name="Cálculo 14 2 9 3" xfId="9290" xr:uid="{ADCDCB55-B35B-4044-9723-B76C75B185D1}"/>
    <cellStyle name="Cálculo 14 2 9 3 2" xfId="24398" xr:uid="{81138C4B-A260-4EB9-94DB-BE40F84B8174}"/>
    <cellStyle name="Cálculo 14 2 9 4" xfId="19573" xr:uid="{58D25518-AACB-48A6-BEF9-FF5EE9E76DAB}"/>
    <cellStyle name="Cálculo 14 3" xfId="1811" xr:uid="{C7791715-FFB0-41EA-B00F-1512505C1417}"/>
    <cellStyle name="Cálculo 14 3 10" xfId="11784" xr:uid="{79A12093-1D19-4B97-B5C5-629544C9855B}"/>
    <cellStyle name="Cálculo 14 3 10 2" xfId="26892" xr:uid="{D43F38C3-B6C7-4C55-9C3E-AEFD28D4C163}"/>
    <cellStyle name="Cálculo 14 3 11" xfId="15959" xr:uid="{B42407EF-65A3-47E7-8F23-0FC623E2127C}"/>
    <cellStyle name="Cálculo 14 3 11 2" xfId="31067" xr:uid="{70920159-219A-4069-8667-32B0A2DF6B76}"/>
    <cellStyle name="Cálculo 14 3 12" xfId="17036" xr:uid="{6E56681C-D753-48A2-9D9B-D14639D90646}"/>
    <cellStyle name="Cálculo 14 3 2" xfId="2371" xr:uid="{82AF0147-A94A-4260-A191-9F79C7E1680C}"/>
    <cellStyle name="Cálculo 14 3 2 2" xfId="5008" xr:uid="{AB1BA606-C4B4-4EF0-8BD1-58CA58DEB384}"/>
    <cellStyle name="Cálculo 14 3 2 2 2" xfId="11372" xr:uid="{64F00A30-2D3D-4C86-9C0B-C22D184941BF}"/>
    <cellStyle name="Cálculo 14 3 2 2 2 2" xfId="26480" xr:uid="{CB973CE1-6A35-4587-A318-564A65ECAD5C}"/>
    <cellStyle name="Cálculo 14 3 2 2 3" xfId="14143" xr:uid="{EBD34292-D9D4-4D13-B03D-933313FAE1DB}"/>
    <cellStyle name="Cálculo 14 3 2 2 3 2" xfId="29251" xr:uid="{BBF2668E-EED5-42A0-A2CD-7B410A492D61}"/>
    <cellStyle name="Cálculo 14 3 2 2 4" xfId="20116" xr:uid="{B6FAEB27-DEE9-4F8D-88FF-EB82AC6E19AC}"/>
    <cellStyle name="Cálculo 14 3 2 3" xfId="8838" xr:uid="{B2969F06-9993-499B-8050-54DDF414F5DA}"/>
    <cellStyle name="Cálculo 14 3 2 3 2" xfId="23946" xr:uid="{DC4AB7AC-69C5-489B-857A-7C24EF0DCB0D}"/>
    <cellStyle name="Cálculo 14 3 2 4" xfId="15062" xr:uid="{C99545E6-DFB3-40DB-8664-34991C5028A7}"/>
    <cellStyle name="Cálculo 14 3 2 4 2" xfId="30170" xr:uid="{9341EB03-BC77-4CAF-B716-157D18D70B73}"/>
    <cellStyle name="Cálculo 14 3 2 5" xfId="7651" xr:uid="{39C874F2-483C-43BB-BD38-3851216BFDDB}"/>
    <cellStyle name="Cálculo 14 3 2 5 2" xfId="22759" xr:uid="{78B865C2-4FE2-476A-8EAB-F21B9A02B2D7}"/>
    <cellStyle name="Cálculo 14 3 2 6" xfId="17579" xr:uid="{2FA99612-F9DB-4FB2-949A-A58CE56D0808}"/>
    <cellStyle name="Cálculo 14 3 3" xfId="2249" xr:uid="{108E1F15-2F9B-4C3A-A3A8-765560288A51}"/>
    <cellStyle name="Cálculo 14 3 3 2" xfId="4886" xr:uid="{B1E6A6D1-557C-46CA-85B8-5BECD3736156}"/>
    <cellStyle name="Cálculo 14 3 3 2 2" xfId="15760" xr:uid="{C94C870B-EC63-4A90-B935-566E635C6547}"/>
    <cellStyle name="Cálculo 14 3 3 2 2 2" xfId="30868" xr:uid="{4A24AAA2-5CC8-441C-AB92-BF6FB7A0350D}"/>
    <cellStyle name="Cálculo 14 3 3 2 3" xfId="19994" xr:uid="{155CD39D-E664-49AB-A27B-B8C624CD4D7B}"/>
    <cellStyle name="Cálculo 14 3 3 3" xfId="15376" xr:uid="{70B664EC-4241-4D21-AC52-1D32278E9D90}"/>
    <cellStyle name="Cálculo 14 3 3 3 2" xfId="30484" xr:uid="{E2FD8A08-F7CA-4B4F-88A6-546E0C8C6292}"/>
    <cellStyle name="Cálculo 14 3 3 4" xfId="17474" xr:uid="{18462C2A-03A4-419F-9E75-10DC2D385B21}"/>
    <cellStyle name="Cálculo 14 3 4" xfId="2647" xr:uid="{EA494880-1FFB-48B4-81A6-F18181A55237}"/>
    <cellStyle name="Cálculo 14 3 4 2" xfId="5284" xr:uid="{D43FC797-2799-45E7-B11F-BF489368DF4D}"/>
    <cellStyle name="Cálculo 14 3 4 2 2" xfId="11648" xr:uid="{9B7455A6-3A36-41E0-A2E3-CDE182CA8CE6}"/>
    <cellStyle name="Cálculo 14 3 4 2 2 2" xfId="26756" xr:uid="{4C639304-71E9-460C-B607-145DC84FFDA3}"/>
    <cellStyle name="Cálculo 14 3 4 2 3" xfId="13627" xr:uid="{02DED2F8-6C4E-4226-9B9F-F51FA5E53892}"/>
    <cellStyle name="Cálculo 14 3 4 2 3 2" xfId="28735" xr:uid="{FAA5E05F-ED18-4F43-AA76-517F0C077D2B}"/>
    <cellStyle name="Cálculo 14 3 4 2 4" xfId="20392" xr:uid="{52B2C528-1564-4411-8CB8-749665D2106C}"/>
    <cellStyle name="Cálculo 14 3 4 3" xfId="9114" xr:uid="{62BC25A1-0591-42D6-A641-8FD9E6F84A43}"/>
    <cellStyle name="Cálculo 14 3 4 3 2" xfId="24222" xr:uid="{FE1D939C-DD08-499B-868D-A9A22507E5B3}"/>
    <cellStyle name="Cálculo 14 3 4 4" xfId="16493" xr:uid="{E472AFC6-EDF6-4561-8220-2CCF25D8ACE5}"/>
    <cellStyle name="Cálculo 14 3 4 4 2" xfId="31601" xr:uid="{293A819C-58D0-4E47-9321-46E01A1EFFA8}"/>
    <cellStyle name="Cálculo 14 3 4 5" xfId="17755" xr:uid="{3C1AA575-1AE7-4151-815A-D7C0A295552D}"/>
    <cellStyle name="Cálculo 14 3 5" xfId="3231" xr:uid="{E221F0C1-0E6C-4058-9A70-6FC713E1B225}"/>
    <cellStyle name="Cálculo 14 3 5 2" xfId="5868" xr:uid="{8C800270-75E8-4A2D-8FF4-2EE7CBA36EEA}"/>
    <cellStyle name="Cálculo 14 3 5 2 2" xfId="12179" xr:uid="{D064A583-B318-40F7-9B02-71057FDBCF55}"/>
    <cellStyle name="Cálculo 14 3 5 2 2 2" xfId="27287" xr:uid="{1C52EFD5-DA45-4068-869D-CF7CC909F288}"/>
    <cellStyle name="Cálculo 14 3 5 2 3" xfId="14042" xr:uid="{0E9A0426-DA8C-4C58-9E1B-902F81735A4A}"/>
    <cellStyle name="Cálculo 14 3 5 2 3 2" xfId="29150" xr:uid="{68DF5D2E-414C-44CF-8887-9072F363F41E}"/>
    <cellStyle name="Cálculo 14 3 5 2 4" xfId="20976" xr:uid="{E34F25BE-45FE-43E6-937C-8EC4E5EEBDA3}"/>
    <cellStyle name="Cálculo 14 3 5 3" xfId="9613" xr:uid="{869018D4-50DA-4F66-BFAB-5AD736AD26FA}"/>
    <cellStyle name="Cálculo 14 3 5 3 2" xfId="24721" xr:uid="{38B8884A-83CD-4DEE-9F94-BEE949D55C87}"/>
    <cellStyle name="Cálculo 14 3 5 4" xfId="14007" xr:uid="{3AF37093-8C62-4CDC-9E7C-19B78D721FCD}"/>
    <cellStyle name="Cálculo 14 3 5 4 2" xfId="29115" xr:uid="{0C9A5F96-060B-42DD-A34D-69A959A47070}"/>
    <cellStyle name="Cálculo 14 3 5 5" xfId="18339" xr:uid="{5166868B-E25E-4F74-8901-59310171F2DC}"/>
    <cellStyle name="Cálculo 14 3 6" xfId="2313" xr:uid="{0B182E2E-05F8-4707-B190-5585D89092E6}"/>
    <cellStyle name="Cálculo 14 3 6 2" xfId="4950" xr:uid="{5A5F7FC6-6C2E-4A7F-8C31-708BA25A31C5}"/>
    <cellStyle name="Cálculo 14 3 6 2 2" xfId="11314" xr:uid="{0D6903B2-2544-4DE5-BDE2-84E04AE7C1F1}"/>
    <cellStyle name="Cálculo 14 3 6 2 2 2" xfId="26422" xr:uid="{FF744516-9E4C-444C-AD37-93B9F7F8B1A7}"/>
    <cellStyle name="Cálculo 14 3 6 2 3" xfId="7094" xr:uid="{2B9A1FF3-2596-4A20-832C-CEFDE932F021}"/>
    <cellStyle name="Cálculo 14 3 6 2 3 2" xfId="22202" xr:uid="{F5F1B05F-0EF8-4589-8B32-92A2CE01E669}"/>
    <cellStyle name="Cálculo 14 3 6 2 4" xfId="20058" xr:uid="{F2DD6446-B054-4FEE-AB45-2A0ED035DB50}"/>
    <cellStyle name="Cálculo 14 3 6 3" xfId="8780" xr:uid="{3E1BE181-D462-4D08-A758-1642639AD63C}"/>
    <cellStyle name="Cálculo 14 3 6 3 2" xfId="23888" xr:uid="{9C7969D6-070E-44F6-B02C-6A4E41FD3CCB}"/>
    <cellStyle name="Cálculo 14 3 6 4" xfId="15983" xr:uid="{F6413574-D1A7-43A7-98BD-4E8B8D638F78}"/>
    <cellStyle name="Cálculo 14 3 6 4 2" xfId="31091" xr:uid="{DF5234D7-630B-4B22-9FCB-7DA6FA55D702}"/>
    <cellStyle name="Cálculo 14 3 6 5" xfId="17538" xr:uid="{5424F98C-6B87-492A-8EFC-D25374077FA4}"/>
    <cellStyle name="Cálculo 14 3 7" xfId="3883" xr:uid="{4935C6FB-553E-48D2-91DB-71A6573C06B4}"/>
    <cellStyle name="Cálculo 14 3 7 2" xfId="6520" xr:uid="{602A279A-2397-4099-A3DC-487780824268}"/>
    <cellStyle name="Cálculo 14 3 7 2 2" xfId="12831" xr:uid="{184D0906-25F8-420D-B7F2-52D8E9DA59F3}"/>
    <cellStyle name="Cálculo 14 3 7 2 2 2" xfId="27939" xr:uid="{0B461182-2C51-4690-9B27-0F94AEF11642}"/>
    <cellStyle name="Cálculo 14 3 7 2 3" xfId="14388" xr:uid="{53080044-72B5-4513-835E-6ABDFF749688}"/>
    <cellStyle name="Cálculo 14 3 7 2 3 2" xfId="29496" xr:uid="{258B433E-01F7-4A6B-A79F-E41BA0839A78}"/>
    <cellStyle name="Cálculo 14 3 7 2 4" xfId="21628" xr:uid="{72210C64-3DAD-4439-9FA3-303C880AA9F0}"/>
    <cellStyle name="Cálculo 14 3 7 3" xfId="10265" xr:uid="{A8534B6A-C68F-43C5-9FE5-67D6EF5E243A}"/>
    <cellStyle name="Cálculo 14 3 7 3 2" xfId="25373" xr:uid="{C1A735CD-016B-4E8D-B705-A557395A6F74}"/>
    <cellStyle name="Cálculo 14 3 7 4" xfId="13853" xr:uid="{5CB3F8DB-CE12-4844-A972-23B86E40B8C1}"/>
    <cellStyle name="Cálculo 14 3 7 4 2" xfId="28961" xr:uid="{20EB522A-B9FD-4B55-9CE6-157087E53B54}"/>
    <cellStyle name="Cálculo 14 3 7 5" xfId="18991" xr:uid="{694BB0EC-64F0-49CF-A567-FE699991EA8B}"/>
    <cellStyle name="Cálculo 14 3 8" xfId="4448" xr:uid="{7A094BB0-5860-45E1-A26F-E92680206402}"/>
    <cellStyle name="Cálculo 14 3 8 2" xfId="10830" xr:uid="{232F8271-54A8-499F-9160-31696BD8BAF2}"/>
    <cellStyle name="Cálculo 14 3 8 2 2" xfId="25938" xr:uid="{35A6E185-D8DA-4FD1-BE24-6FE5BC128274}"/>
    <cellStyle name="Cálculo 14 3 8 3" xfId="14465" xr:uid="{CB1BA45F-17E7-4FCC-B626-B2B671215080}"/>
    <cellStyle name="Cálculo 14 3 8 3 2" xfId="29573" xr:uid="{F0CEB33E-1371-4D05-943E-92AB33594CB4}"/>
    <cellStyle name="Cálculo 14 3 8 4" xfId="19556" xr:uid="{CC5FA481-A554-47A1-8FD2-1E98FAC29CAD}"/>
    <cellStyle name="Cálculo 14 3 9" xfId="8312" xr:uid="{99FB3158-A884-4614-A3D2-04C638CEF41F}"/>
    <cellStyle name="Cálculo 14 3 9 2" xfId="23420" xr:uid="{91F5DBCB-6964-4FC0-8BBA-8A488D5DD132}"/>
    <cellStyle name="Cálculo 14 4" xfId="2048" xr:uid="{BBAF146C-FB5B-42C1-BA1B-A9600425CCF5}"/>
    <cellStyle name="Cálculo 14 4 10" xfId="14335" xr:uid="{05D8DCA9-5753-4B21-B831-A5B6A28F4EDC}"/>
    <cellStyle name="Cálculo 14 4 10 2" xfId="29443" xr:uid="{498838E2-CB95-4834-95C5-F04204EE5E46}"/>
    <cellStyle name="Cálculo 14 4 11" xfId="14962" xr:uid="{9895BB45-17D9-4ABF-80A1-FCDB55EF1D96}"/>
    <cellStyle name="Cálculo 14 4 11 2" xfId="30070" xr:uid="{497CBBD8-2B63-4E7F-A273-227A8ED61101}"/>
    <cellStyle name="Cálculo 14 4 12" xfId="17273" xr:uid="{25D90483-B8D9-446A-A950-54A8B2C491BB}"/>
    <cellStyle name="Cálculo 14 4 2" xfId="2555" xr:uid="{D65F4083-0A94-4B40-8B15-8DEF5DA3C06D}"/>
    <cellStyle name="Cálculo 14 4 2 2" xfId="5192" xr:uid="{E4FFA2FA-99EF-4217-9226-7E3AD07CA15B}"/>
    <cellStyle name="Cálculo 14 4 2 2 2" xfId="11556" xr:uid="{38250CE3-9B2C-45A5-8EA0-67AD5656DFEE}"/>
    <cellStyle name="Cálculo 14 4 2 2 2 2" xfId="26664" xr:uid="{3F3B4EFB-C65D-418F-BBFA-1735331A289B}"/>
    <cellStyle name="Cálculo 14 4 2 2 3" xfId="15238" xr:uid="{64DDEE16-26D3-444E-890B-6B00028CABCC}"/>
    <cellStyle name="Cálculo 14 4 2 2 3 2" xfId="30346" xr:uid="{7B4A4820-278E-43C3-9AA5-313C584096E7}"/>
    <cellStyle name="Cálculo 14 4 2 2 4" xfId="20300" xr:uid="{47D6BF13-6868-4D28-8BA1-FEE50210E1D1}"/>
    <cellStyle name="Cálculo 14 4 2 3" xfId="9022" xr:uid="{E4753FF5-4673-432F-BBBE-D8261FAD05F8}"/>
    <cellStyle name="Cálculo 14 4 2 3 2" xfId="24130" xr:uid="{A0F0AAF9-460E-4616-86D9-4D8F16D655ED}"/>
    <cellStyle name="Cálculo 14 4 2 4" xfId="8121" xr:uid="{D45A86B5-A3EA-4AA6-B912-FA533BCDCEAE}"/>
    <cellStyle name="Cálculo 14 4 2 4 2" xfId="23229" xr:uid="{4D0544F4-45D2-4FF2-B534-4EB20F3506AC}"/>
    <cellStyle name="Cálculo 14 4 2 5" xfId="7831" xr:uid="{7FC5EE90-23E1-4432-9B80-CABD7D99D16D}"/>
    <cellStyle name="Cálculo 14 4 2 5 2" xfId="22939" xr:uid="{18BB2C7E-9277-4841-8F46-EE961B018042}"/>
    <cellStyle name="Cálculo 14 4 2 6" xfId="17663" xr:uid="{9898B6F7-74D0-41F2-8A7A-B24C8F3C0C83}"/>
    <cellStyle name="Cálculo 14 4 3" xfId="2808" xr:uid="{E8FFCA94-2790-40D8-8123-FA4267FD9CD0}"/>
    <cellStyle name="Cálculo 14 4 3 2" xfId="5445" xr:uid="{84712AEA-CD5E-4D85-AE86-9C51EFDE1649}"/>
    <cellStyle name="Cálculo 14 4 3 2 2" xfId="14703" xr:uid="{AC551679-6039-4EA7-9EF6-069834809BC6}"/>
    <cellStyle name="Cálculo 14 4 3 2 2 2" xfId="29811" xr:uid="{A08F7363-6EFF-4D99-8AE6-B81AFC951E26}"/>
    <cellStyle name="Cálculo 14 4 3 2 3" xfId="20553" xr:uid="{3F8422A6-B968-4FE8-B139-776806ED1130}"/>
    <cellStyle name="Cálculo 14 4 3 3" xfId="16032" xr:uid="{850BEA18-B710-463E-BC33-E71D265F7FB7}"/>
    <cellStyle name="Cálculo 14 4 3 3 2" xfId="31140" xr:uid="{E51B8C93-17D3-4FA3-A8F9-1C16F4B30F65}"/>
    <cellStyle name="Cálculo 14 4 3 4" xfId="17916" xr:uid="{4F87C357-2714-4EBE-977F-C498CB7BC401}"/>
    <cellStyle name="Cálculo 14 4 4" xfId="3111" xr:uid="{9E45789E-52B8-4FCC-B657-61E493C6484F}"/>
    <cellStyle name="Cálculo 14 4 4 2" xfId="5748" xr:uid="{643A4B1E-6C94-455F-BA2D-3D178D4998C5}"/>
    <cellStyle name="Cálculo 14 4 4 2 2" xfId="12059" xr:uid="{2CEFB07D-DBDE-4051-A83A-6CAC1A7F76F7}"/>
    <cellStyle name="Cálculo 14 4 4 2 2 2" xfId="27167" xr:uid="{30678B08-2203-4462-B522-A782EC3067E2}"/>
    <cellStyle name="Cálculo 14 4 4 2 3" xfId="14100" xr:uid="{1928E3BE-9C00-41AF-80A0-7ED3E77052AA}"/>
    <cellStyle name="Cálculo 14 4 4 2 3 2" xfId="29208" xr:uid="{3B78812F-E894-4235-88AF-8CA15EE826FA}"/>
    <cellStyle name="Cálculo 14 4 4 2 4" xfId="20856" xr:uid="{EBFD9F1E-310F-4570-8FD4-ACF41ED42172}"/>
    <cellStyle name="Cálculo 14 4 4 3" xfId="9493" xr:uid="{988FAD37-7280-4956-84AF-1BFEC2B8C243}"/>
    <cellStyle name="Cálculo 14 4 4 3 2" xfId="24601" xr:uid="{41DAA1A6-F8C7-4621-8377-D4AC3A447D7F}"/>
    <cellStyle name="Cálculo 14 4 4 4" xfId="16510" xr:uid="{EBA10049-543E-4489-B4EC-3E7D1A8B4EFC}"/>
    <cellStyle name="Cálculo 14 4 4 4 2" xfId="31618" xr:uid="{379A1D84-2A9A-4C18-B4DD-A513FFFFEC1C}"/>
    <cellStyle name="Cálculo 14 4 4 5" xfId="18219" xr:uid="{CBDB8B6A-3620-47E7-B40E-A06345B7E545}"/>
    <cellStyle name="Cálculo 14 4 5" xfId="3437" xr:uid="{C69140DF-5A01-4552-92A5-0E16D537C91C}"/>
    <cellStyle name="Cálculo 14 4 5 2" xfId="6074" xr:uid="{7488F291-5353-45DE-9F9B-70F5662BD8F5}"/>
    <cellStyle name="Cálculo 14 4 5 2 2" xfId="12385" xr:uid="{70F0E75A-DC3B-406D-8EE5-9D8965245A18}"/>
    <cellStyle name="Cálculo 14 4 5 2 2 2" xfId="27493" xr:uid="{A52AD6A6-2BF5-4408-8C68-F8B7301624B7}"/>
    <cellStyle name="Cálculo 14 4 5 2 3" xfId="15477" xr:uid="{148D9E0A-B3D5-4C0A-9A7A-6AA9DC95A5C1}"/>
    <cellStyle name="Cálculo 14 4 5 2 3 2" xfId="30585" xr:uid="{6BA0E0E2-D334-4965-9AF5-B576D99F87E7}"/>
    <cellStyle name="Cálculo 14 4 5 2 4" xfId="21182" xr:uid="{AC0901B5-B234-4443-A5BE-4BFFAFE1E084}"/>
    <cellStyle name="Cálculo 14 4 5 3" xfId="9819" xr:uid="{17D2F8BF-3FD0-47FE-B82D-40E6F3F7A401}"/>
    <cellStyle name="Cálculo 14 4 5 3 2" xfId="24927" xr:uid="{B28B71D3-EB53-4328-8E39-946D991F5A41}"/>
    <cellStyle name="Cálculo 14 4 5 4" xfId="7509" xr:uid="{6CC448B0-24B1-434E-A6C3-304DE85C6663}"/>
    <cellStyle name="Cálculo 14 4 5 4 2" xfId="22617" xr:uid="{C0A81896-79AC-4E26-82F7-4F9E9DA8D55D}"/>
    <cellStyle name="Cálculo 14 4 5 5" xfId="18545" xr:uid="{E39A1D66-C822-42B7-B4D5-3F6B0C47C269}"/>
    <cellStyle name="Cálculo 14 4 6" xfId="3743" xr:uid="{57C42CAC-9EEF-443D-A41D-8608354B1867}"/>
    <cellStyle name="Cálculo 14 4 6 2" xfId="6380" xr:uid="{9DB8E3B5-4F6B-4B33-89FD-7695C3A08C39}"/>
    <cellStyle name="Cálculo 14 4 6 2 2" xfId="12691" xr:uid="{E7B2FA84-6A01-4653-93F6-705DD81749AB}"/>
    <cellStyle name="Cálculo 14 4 6 2 2 2" xfId="27799" xr:uid="{C0F0A471-4CD1-4584-A0E7-4E705C3D9CB8}"/>
    <cellStyle name="Cálculo 14 4 6 2 3" xfId="11689" xr:uid="{35DE2DEF-AB8B-4F17-8E50-F53329C2819D}"/>
    <cellStyle name="Cálculo 14 4 6 2 3 2" xfId="26797" xr:uid="{08E962D4-6324-4B81-A198-CAC376AE0DB8}"/>
    <cellStyle name="Cálculo 14 4 6 2 4" xfId="21488" xr:uid="{05CD085A-7B76-4A70-8B8C-36DB4E042ED6}"/>
    <cellStyle name="Cálculo 14 4 6 3" xfId="10125" xr:uid="{CC8CC751-0EE1-4531-A03C-E1E00C2BCA06}"/>
    <cellStyle name="Cálculo 14 4 6 3 2" xfId="25233" xr:uid="{C2E6D8EB-1D80-45B3-9D37-3128D67ABB1D}"/>
    <cellStyle name="Cálculo 14 4 6 4" xfId="7057" xr:uid="{13B52981-5615-408C-800F-4B93A0B16723}"/>
    <cellStyle name="Cálculo 14 4 6 4 2" xfId="22165" xr:uid="{A8650D02-3181-487D-8453-E281479D877C}"/>
    <cellStyle name="Cálculo 14 4 6 5" xfId="18851" xr:uid="{75C88874-1CC9-4A98-9DC9-F3E878EA8D71}"/>
    <cellStyle name="Cálculo 14 4 7" xfId="4120" xr:uid="{0EA3387A-A7F4-4AA5-A258-6B84CA765F57}"/>
    <cellStyle name="Cálculo 14 4 7 2" xfId="6757" xr:uid="{D7A91A78-18B3-40E5-8D8E-EBF364D2B9F2}"/>
    <cellStyle name="Cálculo 14 4 7 2 2" xfId="13068" xr:uid="{6221A4FF-530F-4542-B903-E214500A7B0F}"/>
    <cellStyle name="Cálculo 14 4 7 2 2 2" xfId="28176" xr:uid="{7DA08B2F-7637-498B-AB9A-A47CC74CBA88}"/>
    <cellStyle name="Cálculo 14 4 7 2 3" xfId="16742" xr:uid="{37A4C378-F8E3-42BB-981B-6C6C8DF4BBEB}"/>
    <cellStyle name="Cálculo 14 4 7 2 3 2" xfId="31850" xr:uid="{EE95EC44-62FC-4F46-A91A-EAA3ED250AD0}"/>
    <cellStyle name="Cálculo 14 4 7 2 4" xfId="21865" xr:uid="{6B152071-1946-4079-8E5B-52BD1B00EAF0}"/>
    <cellStyle name="Cálculo 14 4 7 3" xfId="10502" xr:uid="{DA23EC71-852C-49DB-B2D2-DD07E85C6E96}"/>
    <cellStyle name="Cálculo 14 4 7 3 2" xfId="25610" xr:uid="{E027870A-5A4F-44C0-B5A5-21FE4831C092}"/>
    <cellStyle name="Cálculo 14 4 7 4" xfId="15507" xr:uid="{F36647BB-560C-41D7-80A3-3197FC96178A}"/>
    <cellStyle name="Cálculo 14 4 7 4 2" xfId="30615" xr:uid="{5C03AE0B-5E2F-4351-95C4-A738EBC41478}"/>
    <cellStyle name="Cálculo 14 4 7 5" xfId="19228" xr:uid="{D0C531D3-E336-4632-9046-2A1BD553EE1D}"/>
    <cellStyle name="Cálculo 14 4 8" xfId="4685" xr:uid="{52FAE2AB-D80D-4DED-B29F-AE82102844A1}"/>
    <cellStyle name="Cálculo 14 4 8 2" xfId="11067" xr:uid="{ED4F579A-8033-4C97-96EF-CF692794D2D2}"/>
    <cellStyle name="Cálculo 14 4 8 2 2" xfId="26175" xr:uid="{371BE0A1-B644-4B26-ADBE-D542DA5B81DF}"/>
    <cellStyle name="Cálculo 14 4 8 3" xfId="15028" xr:uid="{5377B856-BB99-4043-A573-558604DDEABB}"/>
    <cellStyle name="Cálculo 14 4 8 3 2" xfId="30136" xr:uid="{F736FAF7-678E-40E0-AB99-F41B4D2937E4}"/>
    <cellStyle name="Cálculo 14 4 8 4" xfId="19793" xr:uid="{91A44371-EBFA-4E96-BAD3-6AB84DE6E224}"/>
    <cellStyle name="Cálculo 14 4 9" xfId="8546" xr:uid="{D6738F90-D168-4E43-B6C3-CD643FBB0591}"/>
    <cellStyle name="Cálculo 14 4 9 2" xfId="23654" xr:uid="{7752E667-B66A-4F54-883C-F22663D07AD4}"/>
    <cellStyle name="Cálculo 14 5" xfId="2073" xr:uid="{171FF83D-B995-4A87-9FDF-913042E002CC}"/>
    <cellStyle name="Cálculo 14 5 10" xfId="8063" xr:uid="{11850DEA-61F2-43EA-9DB5-F9ED7E1EBB78}"/>
    <cellStyle name="Cálculo 14 5 10 2" xfId="23171" xr:uid="{C474FC1A-34A2-44B3-A903-9689EBF04F10}"/>
    <cellStyle name="Cálculo 14 5 11" xfId="17298" xr:uid="{732D004E-518A-4CC3-86C6-12D07EE72EBD}"/>
    <cellStyle name="Cálculo 14 5 2" xfId="2833" xr:uid="{A0392E92-8727-4216-B1C6-521D0667ACC6}"/>
    <cellStyle name="Cálculo 14 5 2 2" xfId="5470" xr:uid="{60255356-8926-408A-90E5-958A0C9715D5}"/>
    <cellStyle name="Cálculo 14 5 2 2 2" xfId="15093" xr:uid="{A3674116-62D0-4E70-84B6-4456BB4743B7}"/>
    <cellStyle name="Cálculo 14 5 2 2 2 2" xfId="30201" xr:uid="{1E8E91BC-2530-4F09-A4B1-43BDB6F5A218}"/>
    <cellStyle name="Cálculo 14 5 2 2 3" xfId="20578" xr:uid="{74713D93-700C-46D1-AE1A-9401874DDC3F}"/>
    <cellStyle name="Cálculo 14 5 2 3" xfId="9186" xr:uid="{6F3ABB62-BBD4-4D10-83DE-432849A66BD3}"/>
    <cellStyle name="Cálculo 14 5 2 3 2" xfId="24294" xr:uid="{6756DA27-5A2C-451A-AB2B-5CCD839C4CE5}"/>
    <cellStyle name="Cálculo 14 5 2 4" xfId="17941" xr:uid="{F1827700-609B-4BCE-BC04-8D9F75903605}"/>
    <cellStyle name="Cálculo 14 5 3" xfId="3136" xr:uid="{465391CF-2EBA-4C5F-99FC-9E6A83C561D8}"/>
    <cellStyle name="Cálculo 14 5 3 2" xfId="5773" xr:uid="{19377ECE-2987-410B-9B30-D5D977A78679}"/>
    <cellStyle name="Cálculo 14 5 3 2 2" xfId="12084" xr:uid="{2673600D-DCA8-4191-AB34-76B681482185}"/>
    <cellStyle name="Cálculo 14 5 3 2 2 2" xfId="27192" xr:uid="{DE4F235A-132A-4EDC-B654-E009258EF2DA}"/>
    <cellStyle name="Cálculo 14 5 3 2 3" xfId="14479" xr:uid="{99FF4A52-6085-41F2-A329-0E7D47CCDF40}"/>
    <cellStyle name="Cálculo 14 5 3 2 3 2" xfId="29587" xr:uid="{42567022-017A-4722-9CEB-081B333E637A}"/>
    <cellStyle name="Cálculo 14 5 3 2 4" xfId="20881" xr:uid="{C0D215DA-B0F5-45CE-A78C-C03DBC6A3A5F}"/>
    <cellStyle name="Cálculo 14 5 3 3" xfId="9518" xr:uid="{0849879D-41C2-4F46-B816-C39A20980825}"/>
    <cellStyle name="Cálculo 14 5 3 3 2" xfId="24626" xr:uid="{2CF308CA-0EB0-43F6-8490-5CADF0841567}"/>
    <cellStyle name="Cálculo 14 5 3 4" xfId="16065" xr:uid="{5F67ADE1-B3E7-4C69-A8E3-105DAADF9132}"/>
    <cellStyle name="Cálculo 14 5 3 4 2" xfId="31173" xr:uid="{C911886F-7CBF-4C01-836F-9FB9ADC22FCB}"/>
    <cellStyle name="Cálculo 14 5 3 5" xfId="18244" xr:uid="{CC54F596-D77A-4243-9662-C78F8D6BDFAD}"/>
    <cellStyle name="Cálculo 14 5 4" xfId="3462" xr:uid="{118A7006-8A80-40F6-A60F-500DAAA0655F}"/>
    <cellStyle name="Cálculo 14 5 4 2" xfId="6099" xr:uid="{2D5E737C-714C-4F44-90C7-A4B8F6F5F409}"/>
    <cellStyle name="Cálculo 14 5 4 2 2" xfId="12410" xr:uid="{29E60C7C-3E2A-4E5F-B5A8-BDCB1112D7A6}"/>
    <cellStyle name="Cálculo 14 5 4 2 2 2" xfId="27518" xr:uid="{3CB91BD3-0584-48BF-85F5-A1AC4D3749AE}"/>
    <cellStyle name="Cálculo 14 5 4 2 3" xfId="7667" xr:uid="{A69774F3-019A-4CB8-8B3A-A45EDDB516F5}"/>
    <cellStyle name="Cálculo 14 5 4 2 3 2" xfId="22775" xr:uid="{9E47A0C5-2C93-4FA9-B462-49A9B6D72479}"/>
    <cellStyle name="Cálculo 14 5 4 2 4" xfId="21207" xr:uid="{17647661-C3B3-4900-9A20-1FA0F745A818}"/>
    <cellStyle name="Cálculo 14 5 4 3" xfId="9844" xr:uid="{69A271CB-FECC-4A15-B866-8D645F9CBFD2}"/>
    <cellStyle name="Cálculo 14 5 4 3 2" xfId="24952" xr:uid="{1B8AD4A6-9091-4FC3-849E-4985548E977D}"/>
    <cellStyle name="Cálculo 14 5 4 4" xfId="16478" xr:uid="{40767FB7-510C-4C77-8204-99F45B650DD1}"/>
    <cellStyle name="Cálculo 14 5 4 4 2" xfId="31586" xr:uid="{EC5DF231-8649-445D-B923-086B030245EC}"/>
    <cellStyle name="Cálculo 14 5 4 5" xfId="18570" xr:uid="{EC9738AE-19E2-4845-B56A-6F805BA88375}"/>
    <cellStyle name="Cálculo 14 5 5" xfId="3768" xr:uid="{09D0AD5D-4C39-4FCA-8B63-94DE90196556}"/>
    <cellStyle name="Cálculo 14 5 5 2" xfId="6405" xr:uid="{CC312E1D-A474-496B-A591-F81DA09BA415}"/>
    <cellStyle name="Cálculo 14 5 5 2 2" xfId="12716" xr:uid="{9C199335-C9FE-4F07-BA7E-23B830B1C344}"/>
    <cellStyle name="Cálculo 14 5 5 2 2 2" xfId="27824" xr:uid="{E2977788-0BC2-4063-8661-2728A7A40350}"/>
    <cellStyle name="Cálculo 14 5 5 2 3" xfId="13893" xr:uid="{08C85CA0-C434-4559-96E1-AC23F3C26264}"/>
    <cellStyle name="Cálculo 14 5 5 2 3 2" xfId="29001" xr:uid="{39ECBA43-0C4D-4DD2-9261-4D4B9E20C131}"/>
    <cellStyle name="Cálculo 14 5 5 2 4" xfId="21513" xr:uid="{E15768E1-C28E-42AB-B186-A4A3619D7607}"/>
    <cellStyle name="Cálculo 14 5 5 3" xfId="10150" xr:uid="{98D667FC-77FC-4D87-8CA3-963BD27B936E}"/>
    <cellStyle name="Cálculo 14 5 5 3 2" xfId="25258" xr:uid="{B1EAAB49-8B85-420A-BF69-7A69BD57D259}"/>
    <cellStyle name="Cálculo 14 5 5 4" xfId="14739" xr:uid="{13B52D02-6182-4F01-927B-03EB6F8D3129}"/>
    <cellStyle name="Cálculo 14 5 5 4 2" xfId="29847" xr:uid="{E9C87D58-C3A6-46B9-B370-070FF143AEA6}"/>
    <cellStyle name="Cálculo 14 5 5 5" xfId="18876" xr:uid="{C5181E5C-A5F7-4C47-A1BF-A7BCB5190709}"/>
    <cellStyle name="Cálculo 14 5 6" xfId="4145" xr:uid="{3DE4DA0F-730F-464D-BCC1-90A033A676F6}"/>
    <cellStyle name="Cálculo 14 5 6 2" xfId="6782" xr:uid="{98045098-C601-472B-8231-88EEFB7AEF94}"/>
    <cellStyle name="Cálculo 14 5 6 2 2" xfId="13093" xr:uid="{36FB1278-6AFB-4AD9-AB81-A5812FE4AB35}"/>
    <cellStyle name="Cálculo 14 5 6 2 2 2" xfId="28201" xr:uid="{5BBFEE37-88C2-4526-AEAE-2769BD4FF3D0}"/>
    <cellStyle name="Cálculo 14 5 6 2 3" xfId="16767" xr:uid="{D1AEC1B9-449B-40D0-BE30-908DB8CCE2C0}"/>
    <cellStyle name="Cálculo 14 5 6 2 3 2" xfId="31875" xr:uid="{32B7584F-49A2-479B-A397-7199597AD691}"/>
    <cellStyle name="Cálculo 14 5 6 2 4" xfId="21890" xr:uid="{8C199E09-BC5B-489C-9731-BA065CDEBB24}"/>
    <cellStyle name="Cálculo 14 5 6 3" xfId="10527" xr:uid="{FCB9A219-8B31-4CFC-804F-41F6090F97E4}"/>
    <cellStyle name="Cálculo 14 5 6 3 2" xfId="25635" xr:uid="{834BB8B8-BB66-414D-A6E8-715203C0045D}"/>
    <cellStyle name="Cálculo 14 5 6 4" xfId="14022" xr:uid="{DE8AF392-C5F1-4F8F-8F3F-5C5B5BBE20DE}"/>
    <cellStyle name="Cálculo 14 5 6 4 2" xfId="29130" xr:uid="{33CBBC4C-E7FA-443D-9974-52CB0AD45D6B}"/>
    <cellStyle name="Cálculo 14 5 6 5" xfId="19253" xr:uid="{9D8A9D4E-5D54-440D-9F05-53F0455CFA85}"/>
    <cellStyle name="Cálculo 14 5 7" xfId="4710" xr:uid="{B464EFA8-1F53-4EF7-A5D1-F310143C393F}"/>
    <cellStyle name="Cálculo 14 5 7 2" xfId="11092" xr:uid="{0B60F6F1-98FD-4CFA-ABA4-0A5F1D1E6A1B}"/>
    <cellStyle name="Cálculo 14 5 7 2 2" xfId="26200" xr:uid="{0EA9AD27-F0F8-4539-ACDD-F03326B039D8}"/>
    <cellStyle name="Cálculo 14 5 7 3" xfId="8253" xr:uid="{A28D6FE0-82C6-43CA-AC22-767A356C76A8}"/>
    <cellStyle name="Cálculo 14 5 7 3 2" xfId="23361" xr:uid="{A337E1FD-2C9B-47A0-9969-81178BECF723}"/>
    <cellStyle name="Cálculo 14 5 7 4" xfId="19818" xr:uid="{4595B983-854E-4DB7-B314-6272D4C147B8}"/>
    <cellStyle name="Cálculo 14 5 8" xfId="8571" xr:uid="{8AF0DD4A-7774-4024-863F-B768F7D3C929}"/>
    <cellStyle name="Cálculo 14 5 8 2" xfId="23679" xr:uid="{F6BC7682-4F12-48D1-A481-A2E4B8185E95}"/>
    <cellStyle name="Cálculo 14 5 9" xfId="14859" xr:uid="{01FCDE43-AC5F-4B68-A644-292356BB95D2}"/>
    <cellStyle name="Cálculo 14 5 9 2" xfId="29967" xr:uid="{F935DC4C-FF36-4352-97A4-FB65BED5BB6F}"/>
    <cellStyle name="Cálculo 15" xfId="755" xr:uid="{00000000-0005-0000-0000-0000F3020000}"/>
    <cellStyle name="Cálculo 15 2" xfId="1829" xr:uid="{107DD418-B796-4E75-B82A-A60C1126C7D4}"/>
    <cellStyle name="Cálculo 15 2 10" xfId="8330" xr:uid="{04D9241D-1899-477E-A3AD-2CE0CC413A84}"/>
    <cellStyle name="Cálculo 15 2 10 2" xfId="23438" xr:uid="{0ECD6B51-4801-4C9B-9551-3F8C25C85555}"/>
    <cellStyle name="Cálculo 15 2 11" xfId="7709" xr:uid="{D3FD2000-6EB6-4692-AC1A-FFC37D1C4CF8}"/>
    <cellStyle name="Cálculo 15 2 11 2" xfId="22817" xr:uid="{72B7528F-B39D-42D9-851B-0DC038E335B8}"/>
    <cellStyle name="Cálculo 15 2 12" xfId="14119" xr:uid="{4C1BBDFA-29DB-42AF-80EE-B17B65F027E5}"/>
    <cellStyle name="Cálculo 15 2 12 2" xfId="29227" xr:uid="{A378BCEF-6AE0-4C20-A7BF-397A8F349732}"/>
    <cellStyle name="Cálculo 15 2 13" xfId="17054" xr:uid="{91E69965-4A65-47E6-98C5-16865E18D6BE}"/>
    <cellStyle name="Cálculo 15 2 2" xfId="2389" xr:uid="{689A00D2-88E9-45BD-8454-164908C915B9}"/>
    <cellStyle name="Cálculo 15 2 2 2" xfId="5026" xr:uid="{1798DD97-D888-4365-A206-2B9D9642143B}"/>
    <cellStyle name="Cálculo 15 2 2 2 2" xfId="11390" xr:uid="{149A100B-9198-4F02-940D-CCEAC38D0D54}"/>
    <cellStyle name="Cálculo 15 2 2 2 2 2" xfId="26498" xr:uid="{AD96ED4E-E130-4320-9B6A-A3A54A60C99E}"/>
    <cellStyle name="Cálculo 15 2 2 2 3" xfId="13601" xr:uid="{1AAD7ECE-77B6-4CD4-BA6E-DD53A40C4849}"/>
    <cellStyle name="Cálculo 15 2 2 2 3 2" xfId="28709" xr:uid="{C8D82E22-27DB-45C3-96AE-3D655D56CA2E}"/>
    <cellStyle name="Cálculo 15 2 2 2 4" xfId="20134" xr:uid="{264303E1-97BD-4B67-AB88-2083B70EE147}"/>
    <cellStyle name="Cálculo 15 2 2 3" xfId="8856" xr:uid="{85B1F06C-B64D-45DD-B557-146AF31F10F3}"/>
    <cellStyle name="Cálculo 15 2 2 3 2" xfId="23964" xr:uid="{25EF8AD8-8317-4DF5-B72B-8766A7D34F24}"/>
    <cellStyle name="Cálculo 15 2 3" xfId="2231" xr:uid="{5D1404D7-74F4-4AC5-A4E0-E00B44CB61F9}"/>
    <cellStyle name="Cálculo 15 2 3 2" xfId="4868" xr:uid="{831D3DD4-163F-4569-807E-DEE96551AFF8}"/>
    <cellStyle name="Cálculo 15 2 3 2 2" xfId="13857" xr:uid="{E9A31604-FDF4-46AC-84C8-B9AB92B60256}"/>
    <cellStyle name="Cálculo 15 2 3 2 2 2" xfId="28965" xr:uid="{041526BF-1C13-4F3D-9C07-F59D91B58D4C}"/>
    <cellStyle name="Cálculo 15 2 3 2 3" xfId="19976" xr:uid="{DEB5B922-23F3-4154-9930-467A01B88A2B}"/>
    <cellStyle name="Cálculo 15 2 3 3" xfId="7386" xr:uid="{941362FB-D686-419F-B036-21DEC8883C2B}"/>
    <cellStyle name="Cálculo 15 2 3 3 2" xfId="22494" xr:uid="{9ABA17ED-9B6E-4A4F-B800-D1B94B43ED6D}"/>
    <cellStyle name="Cálculo 15 2 3 4" xfId="17456" xr:uid="{E235EA27-D0D8-4808-91E0-CC3F722A6FE9}"/>
    <cellStyle name="Cálculo 15 2 4" xfId="2923" xr:uid="{52D57A78-040A-4202-9B69-9724C9824539}"/>
    <cellStyle name="Cálculo 15 2 4 2" xfId="5560" xr:uid="{F4FF46D0-105A-4852-BF64-8C4501BCCD28}"/>
    <cellStyle name="Cálculo 15 2 4 2 2" xfId="11871" xr:uid="{E9EE0DA5-B1D7-4940-9E79-E913E2AE6AA3}"/>
    <cellStyle name="Cálculo 15 2 4 2 2 2" xfId="26979" xr:uid="{27B47FCC-04E5-4578-BE2B-4BFA8B6AC9F8}"/>
    <cellStyle name="Cálculo 15 2 4 2 3" xfId="13385" xr:uid="{20113FE6-97D9-45C3-9677-655840C617ED}"/>
    <cellStyle name="Cálculo 15 2 4 2 3 2" xfId="28493" xr:uid="{9D089D1A-2689-488E-8270-96A4FA408F7C}"/>
    <cellStyle name="Cálculo 15 2 4 2 4" xfId="20668" xr:uid="{46D811B5-BED2-4DCB-B546-58F5648721EB}"/>
    <cellStyle name="Cálculo 15 2 4 3" xfId="9305" xr:uid="{4CDBEF5F-D568-4A56-BB98-BD2DA77F461E}"/>
    <cellStyle name="Cálculo 15 2 4 3 2" xfId="24413" xr:uid="{AE1391D5-D82C-4650-8D6F-F72B41FCA94E}"/>
    <cellStyle name="Cálculo 15 2 4 4" xfId="7931" xr:uid="{5166AF48-2B8C-49FE-A72B-EAE6F458C571}"/>
    <cellStyle name="Cálculo 15 2 4 4 2" xfId="23039" xr:uid="{07EF9E7B-F031-41CD-ADFE-CD2F287E9A0B}"/>
    <cellStyle name="Cálculo 15 2 4 5" xfId="18031" xr:uid="{5D0C154A-4A8F-431C-A69E-A4A49897D99A}"/>
    <cellStyle name="Cálculo 15 2 5" xfId="3249" xr:uid="{05E16446-D8DD-4156-89ED-B5231F2A8FBC}"/>
    <cellStyle name="Cálculo 15 2 5 2" xfId="5886" xr:uid="{8E60139C-3A80-45D4-A16D-5B7ABC04BD7C}"/>
    <cellStyle name="Cálculo 15 2 5 2 2" xfId="12197" xr:uid="{D96DA3CD-BF6D-464F-8C39-97E6A2ABCB59}"/>
    <cellStyle name="Cálculo 15 2 5 2 2 2" xfId="27305" xr:uid="{CCC4EBCF-835E-4230-A22B-1C342B39D44A}"/>
    <cellStyle name="Cálculo 15 2 5 2 3" xfId="7350" xr:uid="{4DEF4B74-69E8-459F-8F72-2AD0D6584B4E}"/>
    <cellStyle name="Cálculo 15 2 5 2 3 2" xfId="22458" xr:uid="{47A377C0-D897-47E8-82ED-01B027BFDEBF}"/>
    <cellStyle name="Cálculo 15 2 5 2 4" xfId="20994" xr:uid="{19D508AF-F5A0-46C1-8158-B4AB3379B7B2}"/>
    <cellStyle name="Cálculo 15 2 5 3" xfId="9631" xr:uid="{A82B8A81-0ED1-48C0-AFD6-41485D495D44}"/>
    <cellStyle name="Cálculo 15 2 5 3 2" xfId="24739" xr:uid="{02DE1FD9-6DD7-4358-A032-882F2BA1BC9B}"/>
    <cellStyle name="Cálculo 15 2 5 4" xfId="14553" xr:uid="{4FB54171-57C0-42EA-99F2-0D8E5D0FE4C5}"/>
    <cellStyle name="Cálculo 15 2 5 4 2" xfId="29661" xr:uid="{1A29056B-78AD-4ED5-B0BD-B98CF26C8A78}"/>
    <cellStyle name="Cálculo 15 2 5 5" xfId="18357" xr:uid="{B86EC01E-9D10-41C5-BE7D-B082AB005D3C}"/>
    <cellStyle name="Cálculo 15 2 6" xfId="3555" xr:uid="{4AAD6F9C-398A-4D01-B2BE-810FA398292D}"/>
    <cellStyle name="Cálculo 15 2 6 2" xfId="6192" xr:uid="{FD8C724A-E0CD-40C8-9737-542D4C412E94}"/>
    <cellStyle name="Cálculo 15 2 6 2 2" xfId="12503" xr:uid="{D1F3BA91-2000-4700-9AE5-0E398E6FB162}"/>
    <cellStyle name="Cálculo 15 2 6 2 2 2" xfId="27611" xr:uid="{43D135D9-7E7F-4C7C-B14B-23AA1075A8BA}"/>
    <cellStyle name="Cálculo 15 2 6 2 3" xfId="14963" xr:uid="{1118BA0B-C16B-460C-A135-4A53117BCAF8}"/>
    <cellStyle name="Cálculo 15 2 6 2 3 2" xfId="30071" xr:uid="{87F2AA55-FA47-4EFF-8A1E-7E7E6270A7EC}"/>
    <cellStyle name="Cálculo 15 2 6 2 4" xfId="21300" xr:uid="{1FB11798-C5BD-4DD6-B76C-81DB76AA9AE4}"/>
    <cellStyle name="Cálculo 15 2 6 3" xfId="9937" xr:uid="{56F9A13D-B0CE-42C9-AA76-054402E1AFC2}"/>
    <cellStyle name="Cálculo 15 2 6 3 2" xfId="25045" xr:uid="{FE7BD623-3C8A-485B-8BBF-286EBC36C261}"/>
    <cellStyle name="Cálculo 15 2 6 4" xfId="8190" xr:uid="{FCFAC400-6C78-457A-B685-7E68A2546A67}"/>
    <cellStyle name="Cálculo 15 2 6 4 2" xfId="23298" xr:uid="{78E6E2BD-4404-4F6B-9172-A913106EBA6D}"/>
    <cellStyle name="Cálculo 15 2 6 5" xfId="18663" xr:uid="{1F1F18AF-5C81-46FD-A38E-28DF4FB2571D}"/>
    <cellStyle name="Cálculo 15 2 7" xfId="3901" xr:uid="{FB627FF3-9788-4658-97D1-A967DA755102}"/>
    <cellStyle name="Cálculo 15 2 7 2" xfId="6538" xr:uid="{9F751C5A-AE7C-4B36-B523-A672572EF187}"/>
    <cellStyle name="Cálculo 15 2 7 2 2" xfId="12849" xr:uid="{1DFD9FA0-614C-4B1A-9515-75F304984020}"/>
    <cellStyle name="Cálculo 15 2 7 2 2 2" xfId="27957" xr:uid="{A256B2DB-C0B2-46AC-B8E2-3CEF4A7805E3}"/>
    <cellStyle name="Cálculo 15 2 7 2 3" xfId="15181" xr:uid="{7878BFBD-DB8F-415B-9FA2-60DD0D22D3C2}"/>
    <cellStyle name="Cálculo 15 2 7 2 3 2" xfId="30289" xr:uid="{D2E23844-0B61-41F1-930F-48B4F3AAD5A4}"/>
    <cellStyle name="Cálculo 15 2 7 2 4" xfId="21646" xr:uid="{194D5A8E-4BB2-4E3E-9D74-21C9D718D6C2}"/>
    <cellStyle name="Cálculo 15 2 7 3" xfId="10283" xr:uid="{25175436-3BBC-4365-B3B2-F0F920C4CB23}"/>
    <cellStyle name="Cálculo 15 2 7 3 2" xfId="25391" xr:uid="{6C7742C3-37CE-4180-9202-3CAE4F30B3ED}"/>
    <cellStyle name="Cálculo 15 2 7 4" xfId="16140" xr:uid="{9A817CF2-7382-4C3E-AC5A-92B2F2C7D24B}"/>
    <cellStyle name="Cálculo 15 2 7 4 2" xfId="31248" xr:uid="{BE42E35C-63F5-4CF6-A879-900B535981D0}"/>
    <cellStyle name="Cálculo 15 2 7 5" xfId="19009" xr:uid="{EB9DBD03-EF19-4B18-89A4-4E24EDCC8D97}"/>
    <cellStyle name="Cálculo 15 2 8" xfId="4265" xr:uid="{D3D66BC2-06F0-4868-A494-442F5D9EACA7}"/>
    <cellStyle name="Cálculo 15 2 8 2" xfId="6902" xr:uid="{A0A532A9-32F0-4123-B5B8-FAE0D3332BF9}"/>
    <cellStyle name="Cálculo 15 2 8 2 2" xfId="13213" xr:uid="{F89120B0-F2C9-44C1-B4D3-59E29F2E220D}"/>
    <cellStyle name="Cálculo 15 2 8 2 2 2" xfId="28321" xr:uid="{40AA418D-C4CC-43C1-87FE-720E544DA567}"/>
    <cellStyle name="Cálculo 15 2 8 2 3" xfId="16877" xr:uid="{3E4049AF-4AD7-457D-A585-F30D9EB44FC4}"/>
    <cellStyle name="Cálculo 15 2 8 2 3 2" xfId="31985" xr:uid="{16DD1AA3-6B37-411F-9D2C-EF892EC44098}"/>
    <cellStyle name="Cálculo 15 2 8 2 4" xfId="22010" xr:uid="{FB8E4583-6795-4CE3-ACBC-7D030CCAD076}"/>
    <cellStyle name="Cálculo 15 2 8 3" xfId="10647" xr:uid="{2EB1DBCC-561B-41A8-B390-F841A291A631}"/>
    <cellStyle name="Cálculo 15 2 8 3 2" xfId="25755" xr:uid="{28FA120D-1A7B-4BC5-9B10-FF2085DDB589}"/>
    <cellStyle name="Cálculo 15 2 8 4" xfId="15266" xr:uid="{5B78690A-E2DF-41CF-9074-3531C7544B10}"/>
    <cellStyle name="Cálculo 15 2 8 4 2" xfId="30374" xr:uid="{ADF4AC84-C194-4496-884C-D51DA5FE02EA}"/>
    <cellStyle name="Cálculo 15 2 8 5" xfId="19373" xr:uid="{DCBE442B-F14F-4340-9FF1-0BA34185B310}"/>
    <cellStyle name="Cálculo 15 2 9" xfId="4466" xr:uid="{35BB783C-F46C-4BBE-800A-B21C2D282326}"/>
    <cellStyle name="Cálculo 15 2 9 2" xfId="10848" xr:uid="{078A608E-EA9E-47C8-8BD8-29DCBE61785D}"/>
    <cellStyle name="Cálculo 15 2 9 2 2" xfId="25956" xr:uid="{8D623362-257B-4681-B7A2-C5A7A59881F7}"/>
    <cellStyle name="Cálculo 15 2 9 3" xfId="14031" xr:uid="{305A018F-1AB2-4C11-B127-AF08FC11C21B}"/>
    <cellStyle name="Cálculo 15 2 9 3 2" xfId="29139" xr:uid="{213B6E23-1942-48C8-98FE-D633B538FAF4}"/>
    <cellStyle name="Cálculo 15 2 9 4" xfId="19574" xr:uid="{2C0F6530-7CB9-4074-8969-1005E244AA1B}"/>
    <cellStyle name="Cálculo 15 3" xfId="1812" xr:uid="{CD663483-0067-41EA-8DCB-843BE38A0431}"/>
    <cellStyle name="Cálculo 15 3 10" xfId="14855" xr:uid="{87CCDB54-AFCD-49E9-A5E3-17354F5B117C}"/>
    <cellStyle name="Cálculo 15 3 10 2" xfId="29963" xr:uid="{3811CFEE-7402-4D86-8432-E41FFD2EE944}"/>
    <cellStyle name="Cálculo 15 3 11" xfId="14778" xr:uid="{5D3F8A74-3534-4A8A-A354-20E9A753DA6B}"/>
    <cellStyle name="Cálculo 15 3 11 2" xfId="29886" xr:uid="{82DC0F78-F1C6-40BD-B7DB-8B70DA76EAB1}"/>
    <cellStyle name="Cálculo 15 3 12" xfId="17037" xr:uid="{B9C6E33F-1C70-4637-84A9-888CFE3C7C12}"/>
    <cellStyle name="Cálculo 15 3 2" xfId="2372" xr:uid="{7018CD52-F6D2-4221-8186-E57249E00337}"/>
    <cellStyle name="Cálculo 15 3 2 2" xfId="5009" xr:uid="{6993238D-2C4B-40B0-A34B-7FC9BF050EE4}"/>
    <cellStyle name="Cálculo 15 3 2 2 2" xfId="11373" xr:uid="{0076693F-FF66-4DFB-A321-C05AD1B20A5E}"/>
    <cellStyle name="Cálculo 15 3 2 2 2 2" xfId="26481" xr:uid="{9DB81FBC-AEE4-41D6-B6A0-8234671A0037}"/>
    <cellStyle name="Cálculo 15 3 2 2 3" xfId="7277" xr:uid="{2328473B-BB1D-4E9F-A911-FE7B086EAE17}"/>
    <cellStyle name="Cálculo 15 3 2 2 3 2" xfId="22385" xr:uid="{68D072DB-3C6D-4636-A60B-F59D7F550DE2}"/>
    <cellStyle name="Cálculo 15 3 2 2 4" xfId="20117" xr:uid="{71F8ABEC-4FCF-4CE3-A767-D398E7949D51}"/>
    <cellStyle name="Cálculo 15 3 2 3" xfId="8839" xr:uid="{04DB52F4-187B-48CB-9A55-8043B597AC73}"/>
    <cellStyle name="Cálculo 15 3 2 3 2" xfId="23947" xr:uid="{71B3E43B-A8DF-40EF-BB9C-71AAD9C00AFE}"/>
    <cellStyle name="Cálculo 15 3 2 4" xfId="15273" xr:uid="{5F30C519-45B1-4B37-BE8E-061A090D8999}"/>
    <cellStyle name="Cálculo 15 3 2 4 2" xfId="30381" xr:uid="{8D385285-AEE7-4135-8CAA-485026ED6F6A}"/>
    <cellStyle name="Cálculo 15 3 2 5" xfId="14337" xr:uid="{71A153B0-5733-4985-A8EE-16CA5AB25D86}"/>
    <cellStyle name="Cálculo 15 3 2 5 2" xfId="29445" xr:uid="{80A008BE-39A3-4649-8529-7F8948CD4D57}"/>
    <cellStyle name="Cálculo 15 3 2 6" xfId="17580" xr:uid="{B605325C-6894-4128-A776-9800E6E4154E}"/>
    <cellStyle name="Cálculo 15 3 3" xfId="2248" xr:uid="{38C0FC6F-F701-4332-BA63-FB7B10BA40DA}"/>
    <cellStyle name="Cálculo 15 3 3 2" xfId="4885" xr:uid="{46788249-6074-444D-BFE3-9883C39BBF4E}"/>
    <cellStyle name="Cálculo 15 3 3 2 2" xfId="15483" xr:uid="{7D6D2D21-C8BD-4974-A32C-D2D6789FD041}"/>
    <cellStyle name="Cálculo 15 3 3 2 2 2" xfId="30591" xr:uid="{B17BB368-B9D3-4E39-91A3-732C85230FA1}"/>
    <cellStyle name="Cálculo 15 3 3 2 3" xfId="19993" xr:uid="{B200A813-9A41-4E00-86AA-CF2900268AA5}"/>
    <cellStyle name="Cálculo 15 3 3 3" xfId="15085" xr:uid="{A45378BF-C779-4052-8548-784129DD1CC3}"/>
    <cellStyle name="Cálculo 15 3 3 3 2" xfId="30193" xr:uid="{9A139F5F-9EBA-43FF-A16B-518AF7834123}"/>
    <cellStyle name="Cálculo 15 3 3 4" xfId="17473" xr:uid="{27E351C0-F2C2-4ED8-B1BC-58BE1D19391A}"/>
    <cellStyle name="Cálculo 15 3 4" xfId="2341" xr:uid="{0B096B1F-11A0-4486-BC5B-C5047F51EA96}"/>
    <cellStyle name="Cálculo 15 3 4 2" xfId="4978" xr:uid="{D1952696-BBC5-45E7-BC1D-0E177DCF4FCD}"/>
    <cellStyle name="Cálculo 15 3 4 2 2" xfId="11342" xr:uid="{2B0D2C7F-A6B6-4AB1-B0E6-3CA9CEB289C1}"/>
    <cellStyle name="Cálculo 15 3 4 2 2 2" xfId="26450" xr:uid="{5B25DC51-5F2E-452A-AE56-7955A821BA4C}"/>
    <cellStyle name="Cálculo 15 3 4 2 3" xfId="16160" xr:uid="{DC9BDA1C-A52F-44CE-8D9D-C65665C3F2B2}"/>
    <cellStyle name="Cálculo 15 3 4 2 3 2" xfId="31268" xr:uid="{5F1C6E66-52A0-4E4A-8F0E-5EE91037CDE9}"/>
    <cellStyle name="Cálculo 15 3 4 2 4" xfId="20086" xr:uid="{FB858D2F-9E6B-4797-BC98-0C85497D5FAF}"/>
    <cellStyle name="Cálculo 15 3 4 3" xfId="8808" xr:uid="{4791B77A-204C-44FA-B7BC-F5EFA7A8E579}"/>
    <cellStyle name="Cálculo 15 3 4 3 2" xfId="23916" xr:uid="{11C1753D-8275-4831-8578-9B059007608D}"/>
    <cellStyle name="Cálculo 15 3 4 4" xfId="14790" xr:uid="{955CC022-0675-40A1-B20B-E21C8A144F75}"/>
    <cellStyle name="Cálculo 15 3 4 4 2" xfId="29898" xr:uid="{664C0158-BA92-41B4-9CEF-40558A0C183E}"/>
    <cellStyle name="Cálculo 15 3 4 5" xfId="17566" xr:uid="{BA6AB7E7-854B-4C47-BA32-5E69AC395366}"/>
    <cellStyle name="Cálculo 15 3 5" xfId="3232" xr:uid="{23D0D7D1-7912-4D06-B8F8-4D5A6087C802}"/>
    <cellStyle name="Cálculo 15 3 5 2" xfId="5869" xr:uid="{D50F647A-5296-441A-A343-D7E3F3D50F15}"/>
    <cellStyle name="Cálculo 15 3 5 2 2" xfId="12180" xr:uid="{B1289739-CAC4-406F-A8E9-27AC0D69065D}"/>
    <cellStyle name="Cálculo 15 3 5 2 2 2" xfId="27288" xr:uid="{025BC54A-34BC-42F1-A847-6FCE5B59CA7D}"/>
    <cellStyle name="Cálculo 15 3 5 2 3" xfId="15873" xr:uid="{C334AC20-CA62-452F-A875-2C90844D08D8}"/>
    <cellStyle name="Cálculo 15 3 5 2 3 2" xfId="30981" xr:uid="{1C9CEC09-B133-4F43-91EA-0B56502221C2}"/>
    <cellStyle name="Cálculo 15 3 5 2 4" xfId="20977" xr:uid="{A35720D4-1526-48C1-98BA-E25032705D49}"/>
    <cellStyle name="Cálculo 15 3 5 3" xfId="9614" xr:uid="{8C4D2DAD-4B98-4DEA-A390-F3FD102D538E}"/>
    <cellStyle name="Cálculo 15 3 5 3 2" xfId="24722" xr:uid="{3A463A1A-D91F-494D-81D1-52CC01B19BC2}"/>
    <cellStyle name="Cálculo 15 3 5 4" xfId="14239" xr:uid="{C400D3BA-6F01-4E97-AA6E-7E8815CC6EEF}"/>
    <cellStyle name="Cálculo 15 3 5 4 2" xfId="29347" xr:uid="{CD40FE7A-39EC-47EC-917D-36FE7AF85A53}"/>
    <cellStyle name="Cálculo 15 3 5 5" xfId="18340" xr:uid="{243873BE-8E18-4DAF-9AE8-D0FBA4BE3843}"/>
    <cellStyle name="Cálculo 15 3 6" xfId="2314" xr:uid="{2C4CFBCB-23E9-4BC1-983F-49FC479A3D7D}"/>
    <cellStyle name="Cálculo 15 3 6 2" xfId="4951" xr:uid="{10A2E988-5FEE-4E5F-8380-F0FE891C9176}"/>
    <cellStyle name="Cálculo 15 3 6 2 2" xfId="11315" xr:uid="{FD69B415-06F3-468D-8FD6-E7FDDA49185A}"/>
    <cellStyle name="Cálculo 15 3 6 2 2 2" xfId="26423" xr:uid="{3269EF62-F097-4C08-A9B6-B140820832FC}"/>
    <cellStyle name="Cálculo 15 3 6 2 3" xfId="7792" xr:uid="{73C29D3A-8D55-4076-AF68-EF282A76A147}"/>
    <cellStyle name="Cálculo 15 3 6 2 3 2" xfId="22900" xr:uid="{C54C41C8-F6E9-4D33-BB7E-AFC2F67E43BC}"/>
    <cellStyle name="Cálculo 15 3 6 2 4" xfId="20059" xr:uid="{3C1CE107-D428-4194-82E1-5E640A85263F}"/>
    <cellStyle name="Cálculo 15 3 6 3" xfId="8781" xr:uid="{A16450D7-113E-4E30-8F81-5BD2BACF5204}"/>
    <cellStyle name="Cálculo 15 3 6 3 2" xfId="23889" xr:uid="{A8F67506-D7B5-4C95-B3B7-49400417D94B}"/>
    <cellStyle name="Cálculo 15 3 6 4" xfId="13816" xr:uid="{1D916B98-0617-4DD2-8B9E-775ABAC948B0}"/>
    <cellStyle name="Cálculo 15 3 6 4 2" xfId="28924" xr:uid="{B7BE3ABE-E067-4738-8FDA-7BE9C592290B}"/>
    <cellStyle name="Cálculo 15 3 6 5" xfId="17539" xr:uid="{083829C6-8B30-4AA0-B300-9E04C2F76CB0}"/>
    <cellStyle name="Cálculo 15 3 7" xfId="3884" xr:uid="{35A28193-E41B-4D58-ADD0-46DB9D806AD4}"/>
    <cellStyle name="Cálculo 15 3 7 2" xfId="6521" xr:uid="{3D9A07A0-8216-42CA-B84D-13E164D85F75}"/>
    <cellStyle name="Cálculo 15 3 7 2 2" xfId="12832" xr:uid="{8F57AFC3-C00A-4FA9-82EF-69A247B9C160}"/>
    <cellStyle name="Cálculo 15 3 7 2 2 2" xfId="27940" xr:uid="{BB5EB4DA-15A9-4CAB-8D40-58CBF03E8950}"/>
    <cellStyle name="Cálculo 15 3 7 2 3" xfId="15458" xr:uid="{9707F83D-5331-43CF-B25B-1703D1287CFB}"/>
    <cellStyle name="Cálculo 15 3 7 2 3 2" xfId="30566" xr:uid="{28A22BBF-62DD-4294-9A07-C7DCDE2B673E}"/>
    <cellStyle name="Cálculo 15 3 7 2 4" xfId="21629" xr:uid="{40B7B357-24CD-4054-9984-DA0E2317125A}"/>
    <cellStyle name="Cálculo 15 3 7 3" xfId="10266" xr:uid="{FD957B74-1C40-41F4-B7C7-E8FB40DB5869}"/>
    <cellStyle name="Cálculo 15 3 7 3 2" xfId="25374" xr:uid="{24AE63E0-9A96-4B03-B14D-276DE8F87388}"/>
    <cellStyle name="Cálculo 15 3 7 4" xfId="14009" xr:uid="{E54F5F18-326D-4DC4-979D-964A68E4F42C}"/>
    <cellStyle name="Cálculo 15 3 7 4 2" xfId="29117" xr:uid="{D1D382CC-EC54-4AAB-BE3D-0A29A3899779}"/>
    <cellStyle name="Cálculo 15 3 7 5" xfId="18992" xr:uid="{703437F5-6F01-42BC-A122-D03F168FB66F}"/>
    <cellStyle name="Cálculo 15 3 8" xfId="4449" xr:uid="{67154FF6-E162-46B8-814C-280674C52249}"/>
    <cellStyle name="Cálculo 15 3 8 2" xfId="10831" xr:uid="{36DA7B8C-0FA6-47FD-A560-12197CE43F07}"/>
    <cellStyle name="Cálculo 15 3 8 2 2" xfId="25939" xr:uid="{CD3B902F-D938-4ECC-99CA-7148046D15B6}"/>
    <cellStyle name="Cálculo 15 3 8 3" xfId="14312" xr:uid="{D52FACA4-26FC-42AF-9AB6-827290E9BAB1}"/>
    <cellStyle name="Cálculo 15 3 8 3 2" xfId="29420" xr:uid="{068CA25B-0F8A-4011-AB0E-673335C6633C}"/>
    <cellStyle name="Cálculo 15 3 8 4" xfId="19557" xr:uid="{96099C33-3928-4659-81E9-B78209D8D443}"/>
    <cellStyle name="Cálculo 15 3 9" xfId="8313" xr:uid="{70F44053-DEC3-4698-9BEE-E3C9CB824478}"/>
    <cellStyle name="Cálculo 15 3 9 2" xfId="23421" xr:uid="{0C1BC36F-027A-4C3D-AE79-2625451CD856}"/>
    <cellStyle name="Cálculo 15 4" xfId="2049" xr:uid="{097E3DED-BA30-40F8-8086-38F60EC87C03}"/>
    <cellStyle name="Cálculo 15 4 10" xfId="7788" xr:uid="{A072F6ED-E715-4223-96EB-912C345FD0E4}"/>
    <cellStyle name="Cálculo 15 4 10 2" xfId="22896" xr:uid="{1179A2A2-5DB5-42EF-951B-F1A66F881232}"/>
    <cellStyle name="Cálculo 15 4 11" xfId="7582" xr:uid="{074C4F3C-CBBB-4096-AA75-78ADB93D5FBA}"/>
    <cellStyle name="Cálculo 15 4 11 2" xfId="22690" xr:uid="{EB8E4B9E-E1FB-4746-874A-4F1B618D4B97}"/>
    <cellStyle name="Cálculo 15 4 12" xfId="17274" xr:uid="{1D8FC264-8022-4B9D-BFDC-9308C0F30337}"/>
    <cellStyle name="Cálculo 15 4 2" xfId="2556" xr:uid="{A24209EA-A5D3-4E0B-988B-A8E099A366BC}"/>
    <cellStyle name="Cálculo 15 4 2 2" xfId="5193" xr:uid="{5B762EE3-6765-4DA0-BBCC-5255B34C8645}"/>
    <cellStyle name="Cálculo 15 4 2 2 2" xfId="11557" xr:uid="{3BAA9DEF-3F17-4909-BACF-6DBB4694CD03}"/>
    <cellStyle name="Cálculo 15 4 2 2 2 2" xfId="26665" xr:uid="{60925BCD-243C-420F-886D-A6E23B4ED54F}"/>
    <cellStyle name="Cálculo 15 4 2 2 3" xfId="8065" xr:uid="{9290E56C-3AB8-4423-8409-CE4D7D6C043C}"/>
    <cellStyle name="Cálculo 15 4 2 2 3 2" xfId="23173" xr:uid="{0AAF5939-14E4-4716-BA76-67A7CCA1E945}"/>
    <cellStyle name="Cálculo 15 4 2 2 4" xfId="20301" xr:uid="{D591A3DD-7891-49C8-B62A-8C0E6D93E4C6}"/>
    <cellStyle name="Cálculo 15 4 2 3" xfId="9023" xr:uid="{7A0E779F-10DD-4901-84D7-920ED6EC2200}"/>
    <cellStyle name="Cálculo 15 4 2 3 2" xfId="24131" xr:uid="{55085A35-CBF5-4149-861D-4948931870F8}"/>
    <cellStyle name="Cálculo 15 4 2 4" xfId="14770" xr:uid="{5A21778D-123A-4964-84A6-337FB0B338B3}"/>
    <cellStyle name="Cálculo 15 4 2 4 2" xfId="29878" xr:uid="{1BCF7AC3-B435-4A51-A015-FF5CC5714B21}"/>
    <cellStyle name="Cálculo 15 4 2 5" xfId="7138" xr:uid="{97D41304-BC71-404A-BE25-316E37C0E40D}"/>
    <cellStyle name="Cálculo 15 4 2 5 2" xfId="22246" xr:uid="{E5641EB6-25AA-4BA9-95D8-6C916057C850}"/>
    <cellStyle name="Cálculo 15 4 2 6" xfId="17664" xr:uid="{00F4F84E-2BE5-4BE0-A270-82820251D48B}"/>
    <cellStyle name="Cálculo 15 4 3" xfId="2809" xr:uid="{1A95D8AE-D324-4CA4-8980-68B67A361198}"/>
    <cellStyle name="Cálculo 15 4 3 2" xfId="5446" xr:uid="{9048BD19-2B35-4C89-96E1-7F6DD253404D}"/>
    <cellStyle name="Cálculo 15 4 3 2 2" xfId="8162" xr:uid="{928EA51D-3BA2-48A1-8A6E-3BE73C7DF666}"/>
    <cellStyle name="Cálculo 15 4 3 2 2 2" xfId="23270" xr:uid="{11270601-6F2D-4B16-82C9-82B53A5DCE0A}"/>
    <cellStyle name="Cálculo 15 4 3 2 3" xfId="20554" xr:uid="{483233C9-EE4F-47A3-AF6A-F4C9940158D5}"/>
    <cellStyle name="Cálculo 15 4 3 3" xfId="13756" xr:uid="{33AF5FF8-26E1-42FA-88C2-619B0DDF84C4}"/>
    <cellStyle name="Cálculo 15 4 3 3 2" xfId="28864" xr:uid="{09B32487-2290-4F90-8A80-90F73A10E261}"/>
    <cellStyle name="Cálculo 15 4 3 4" xfId="17917" xr:uid="{5BDFA564-413F-469A-BE29-C9609A6B1E06}"/>
    <cellStyle name="Cálculo 15 4 4" xfId="3112" xr:uid="{6984B247-D321-4495-BAB7-AA73C2336DF4}"/>
    <cellStyle name="Cálculo 15 4 4 2" xfId="5749" xr:uid="{CC741413-D772-4B0D-BB7A-49EF58CE7CA7}"/>
    <cellStyle name="Cálculo 15 4 4 2 2" xfId="12060" xr:uid="{9473F58A-16D8-4379-A13B-B705C608CF62}"/>
    <cellStyle name="Cálculo 15 4 4 2 2 2" xfId="27168" xr:uid="{21AA0A20-7891-44FA-8A07-98736EFBD68B}"/>
    <cellStyle name="Cálculo 15 4 4 2 3" xfId="16404" xr:uid="{1B67D5DE-7F02-4529-BA56-E7200A00B5CD}"/>
    <cellStyle name="Cálculo 15 4 4 2 3 2" xfId="31512" xr:uid="{965A9E76-1B67-49E7-9637-96E3A5082724}"/>
    <cellStyle name="Cálculo 15 4 4 2 4" xfId="20857" xr:uid="{2F3CF14B-DB01-4D33-BB30-E4266A47C8B1}"/>
    <cellStyle name="Cálculo 15 4 4 3" xfId="9494" xr:uid="{030A6C1E-5BC6-4480-8BBE-FC1EC1B900B2}"/>
    <cellStyle name="Cálculo 15 4 4 3 2" xfId="24602" xr:uid="{FF34E9C3-9C31-4598-8910-03D74D675565}"/>
    <cellStyle name="Cálculo 15 4 4 4" xfId="13852" xr:uid="{1A2AE44D-C412-47CA-88FA-D69EC8E4FB41}"/>
    <cellStyle name="Cálculo 15 4 4 4 2" xfId="28960" xr:uid="{F827A02B-0BE8-4322-A407-6AEFB96B9DC2}"/>
    <cellStyle name="Cálculo 15 4 4 5" xfId="18220" xr:uid="{342219C3-047F-4771-91A1-E378AB7FBBED}"/>
    <cellStyle name="Cálculo 15 4 5" xfId="3438" xr:uid="{C7B3136D-60AA-48F6-9EEF-2128965CDEA1}"/>
    <cellStyle name="Cálculo 15 4 5 2" xfId="6075" xr:uid="{E9B78D4C-7DBD-435D-85B6-95E50C819564}"/>
    <cellStyle name="Cálculo 15 4 5 2 2" xfId="12386" xr:uid="{50D3C3F2-D323-4D91-8314-AA18B90A9C3A}"/>
    <cellStyle name="Cálculo 15 4 5 2 2 2" xfId="27494" xr:uid="{D904AA3C-6307-4343-BFAB-6F0526C7F0F8}"/>
    <cellStyle name="Cálculo 15 4 5 2 3" xfId="14134" xr:uid="{9B4BD57D-62E2-4127-BA17-A4B62E1B6923}"/>
    <cellStyle name="Cálculo 15 4 5 2 3 2" xfId="29242" xr:uid="{24BDD6DD-217B-446B-8363-39BAE643A654}"/>
    <cellStyle name="Cálculo 15 4 5 2 4" xfId="21183" xr:uid="{2C92C91D-5EF3-421E-94EB-2E1D4AE3BD44}"/>
    <cellStyle name="Cálculo 15 4 5 3" xfId="9820" xr:uid="{1E91BD5E-D694-4977-BF47-04C625DAC52F}"/>
    <cellStyle name="Cálculo 15 4 5 3 2" xfId="24928" xr:uid="{09071FB5-62E8-4FB2-82A6-0D8FB5B13425}"/>
    <cellStyle name="Cálculo 15 4 5 4" xfId="7557" xr:uid="{47B22158-DF83-47D7-BB75-D3C26A3F1B46}"/>
    <cellStyle name="Cálculo 15 4 5 4 2" xfId="22665" xr:uid="{FBC8055D-ED65-49A3-A779-E433A4511FE7}"/>
    <cellStyle name="Cálculo 15 4 5 5" xfId="18546" xr:uid="{F8F22BF2-8B34-4F8C-9570-44A3D999A454}"/>
    <cellStyle name="Cálculo 15 4 6" xfId="3744" xr:uid="{4E67C5DF-174F-431F-941D-11F6E1AF47E3}"/>
    <cellStyle name="Cálculo 15 4 6 2" xfId="6381" xr:uid="{D4FA5470-A5D3-412F-9E17-733330A87FE6}"/>
    <cellStyle name="Cálculo 15 4 6 2 2" xfId="12692" xr:uid="{A65A60D7-A3FD-4E9D-BB33-751BB617F000}"/>
    <cellStyle name="Cálculo 15 4 6 2 2 2" xfId="27800" xr:uid="{CA1AAC11-5243-4AC6-8E9F-DDDC54EA4881}"/>
    <cellStyle name="Cálculo 15 4 6 2 3" xfId="15667" xr:uid="{53CCE9BC-96DF-4632-8DEA-940B6FE4A8D9}"/>
    <cellStyle name="Cálculo 15 4 6 2 3 2" xfId="30775" xr:uid="{78262069-FD90-46B4-9297-52034C43AD99}"/>
    <cellStyle name="Cálculo 15 4 6 2 4" xfId="21489" xr:uid="{0EE9A28A-9AB1-4067-8166-475F4FB828EE}"/>
    <cellStyle name="Cálculo 15 4 6 3" xfId="10126" xr:uid="{AB5C2F4E-0919-4BD8-8D8D-33FFB9368DEC}"/>
    <cellStyle name="Cálculo 15 4 6 3 2" xfId="25234" xr:uid="{CAD8056C-2730-4BB2-8591-3C8E6B867D21}"/>
    <cellStyle name="Cálculo 15 4 6 4" xfId="15751" xr:uid="{559E05AE-6C81-494C-A81C-28B8BC106D59}"/>
    <cellStyle name="Cálculo 15 4 6 4 2" xfId="30859" xr:uid="{790CEA3A-9AAF-481A-B7AE-28431BFA971E}"/>
    <cellStyle name="Cálculo 15 4 6 5" xfId="18852" xr:uid="{8C1D68E1-0098-4039-8F88-3BF25F38AD7F}"/>
    <cellStyle name="Cálculo 15 4 7" xfId="4121" xr:uid="{DCF8BCFE-0089-430E-B669-237D03CE142A}"/>
    <cellStyle name="Cálculo 15 4 7 2" xfId="6758" xr:uid="{9B471EE9-AB3A-4429-8B76-FB93A34B6F96}"/>
    <cellStyle name="Cálculo 15 4 7 2 2" xfId="13069" xr:uid="{B48D8E6E-C6D4-4BBB-A522-5D4842BC3664}"/>
    <cellStyle name="Cálculo 15 4 7 2 2 2" xfId="28177" xr:uid="{23ABA4FE-8C38-4630-9347-A592F628DDA5}"/>
    <cellStyle name="Cálculo 15 4 7 2 3" xfId="16743" xr:uid="{BB7A324B-4A8A-4740-89D8-E346F75BE331}"/>
    <cellStyle name="Cálculo 15 4 7 2 3 2" xfId="31851" xr:uid="{A2C42DE3-F152-46B5-8A5B-B37E5E06BB5F}"/>
    <cellStyle name="Cálculo 15 4 7 2 4" xfId="21866" xr:uid="{82E2EADC-4C2D-4741-8ECB-C9BDB0FDC84A}"/>
    <cellStyle name="Cálculo 15 4 7 3" xfId="10503" xr:uid="{AAA14683-F3AE-4B19-932A-4C455A22CB45}"/>
    <cellStyle name="Cálculo 15 4 7 3 2" xfId="25611" xr:uid="{B2B1E49D-B7F4-4F14-A231-C506F3D43B87}"/>
    <cellStyle name="Cálculo 15 4 7 4" xfId="9295" xr:uid="{B5DAA2C2-C526-4215-BA9F-022C6F1A7C70}"/>
    <cellStyle name="Cálculo 15 4 7 4 2" xfId="24403" xr:uid="{90442180-D360-4D2F-963C-A2CA0850983D}"/>
    <cellStyle name="Cálculo 15 4 7 5" xfId="19229" xr:uid="{99286628-A1D3-49BB-A0FF-3DB875D06565}"/>
    <cellStyle name="Cálculo 15 4 8" xfId="4686" xr:uid="{71A3B694-184E-466F-A7B1-8767E2D8F253}"/>
    <cellStyle name="Cálculo 15 4 8 2" xfId="11068" xr:uid="{1F55E390-CAAB-406F-9DA5-C380BBA2A4C5}"/>
    <cellStyle name="Cálculo 15 4 8 2 2" xfId="26176" xr:uid="{B50410D6-E45D-4551-830D-3DADDF01EF1F}"/>
    <cellStyle name="Cálculo 15 4 8 3" xfId="15179" xr:uid="{ED4E4353-732E-404D-8D2C-E338B3D460FD}"/>
    <cellStyle name="Cálculo 15 4 8 3 2" xfId="30287" xr:uid="{53B8403A-CA90-4667-AECE-25BDDF03C13F}"/>
    <cellStyle name="Cálculo 15 4 8 4" xfId="19794" xr:uid="{37A53E60-4192-4DEA-A0CA-057F132AD69D}"/>
    <cellStyle name="Cálculo 15 4 9" xfId="8547" xr:uid="{102C0135-A581-459A-8BC1-AE687707132A}"/>
    <cellStyle name="Cálculo 15 4 9 2" xfId="23655" xr:uid="{DACF9520-2F4C-48D3-BEDB-193C776E3012}"/>
    <cellStyle name="Cálculo 15 5" xfId="2072" xr:uid="{30098F95-E1E7-4188-ADE3-269D115A0410}"/>
    <cellStyle name="Cálculo 15 5 10" xfId="7858" xr:uid="{912CEAA3-1984-432F-8FAA-F473224FFB56}"/>
    <cellStyle name="Cálculo 15 5 10 2" xfId="22966" xr:uid="{836AAD16-CC78-4529-B84E-B62FA3BD3672}"/>
    <cellStyle name="Cálculo 15 5 11" xfId="17297" xr:uid="{6ED90DC1-B143-4742-A673-D614F45EB222}"/>
    <cellStyle name="Cálculo 15 5 2" xfId="2832" xr:uid="{1B637ADF-E5A1-4DB0-AB2B-46108D0A5595}"/>
    <cellStyle name="Cálculo 15 5 2 2" xfId="5469" xr:uid="{E16AD2B7-C733-4BC5-986A-8E3E951AAA5D}"/>
    <cellStyle name="Cálculo 15 5 2 2 2" xfId="14510" xr:uid="{852A2338-2622-4A01-8767-C8A3287678E0}"/>
    <cellStyle name="Cálculo 15 5 2 2 2 2" xfId="29618" xr:uid="{A648B0FA-C165-45CC-966C-E66242558495}"/>
    <cellStyle name="Cálculo 15 5 2 2 3" xfId="20577" xr:uid="{CA10FA9F-92ED-47C0-A414-F083590E0970}"/>
    <cellStyle name="Cálculo 15 5 2 3" xfId="13699" xr:uid="{963F4E82-79C0-40CB-B5A5-2D1EF416B69A}"/>
    <cellStyle name="Cálculo 15 5 2 3 2" xfId="28807" xr:uid="{5888CEF6-7272-4B52-875A-21A84C47CDB8}"/>
    <cellStyle name="Cálculo 15 5 2 4" xfId="17940" xr:uid="{34D99969-3351-4FE9-AF66-CA81506709DA}"/>
    <cellStyle name="Cálculo 15 5 3" xfId="3135" xr:uid="{B531638F-8C54-4465-B862-B5DF2EEC5A8C}"/>
    <cellStyle name="Cálculo 15 5 3 2" xfId="5772" xr:uid="{AEFD8FCE-1792-4B60-86A7-ED053568EB16}"/>
    <cellStyle name="Cálculo 15 5 3 2 2" xfId="12083" xr:uid="{BBC15D87-389B-41C1-9F9A-61AF594E350A}"/>
    <cellStyle name="Cálculo 15 5 3 2 2 2" xfId="27191" xr:uid="{832F99FE-510A-4AB1-8450-A8DF004F172E}"/>
    <cellStyle name="Cálculo 15 5 3 2 3" xfId="15050" xr:uid="{98FA5FB2-D37E-4D44-8E8B-5732B08E8C14}"/>
    <cellStyle name="Cálculo 15 5 3 2 3 2" xfId="30158" xr:uid="{B289E916-1354-405F-9245-656FA27C900C}"/>
    <cellStyle name="Cálculo 15 5 3 2 4" xfId="20880" xr:uid="{97E89570-BF6D-4A62-8B97-AE3A47C179A8}"/>
    <cellStyle name="Cálculo 15 5 3 3" xfId="9517" xr:uid="{D29E5CAF-7E2F-4335-93B6-5B83ED00BCFC}"/>
    <cellStyle name="Cálculo 15 5 3 3 2" xfId="24625" xr:uid="{5484462C-3D48-49A7-ACF6-1ABFB19CCEA5}"/>
    <cellStyle name="Cálculo 15 5 3 4" xfId="13921" xr:uid="{34EBA174-DD2E-44F6-90A3-8AC0AAD8AE0E}"/>
    <cellStyle name="Cálculo 15 5 3 4 2" xfId="29029" xr:uid="{46AD2CC1-0EEE-4E64-82FC-A114B11A9FA3}"/>
    <cellStyle name="Cálculo 15 5 3 5" xfId="18243" xr:uid="{0F5ECAE3-9B5A-4581-ABD3-2F7666FE0C15}"/>
    <cellStyle name="Cálculo 15 5 4" xfId="3461" xr:uid="{C149F2F4-96EE-4124-B13D-C089075CC393}"/>
    <cellStyle name="Cálculo 15 5 4 2" xfId="6098" xr:uid="{98EE3B7A-5FE3-4D48-B1CA-25DE1BC722C9}"/>
    <cellStyle name="Cálculo 15 5 4 2 2" xfId="12409" xr:uid="{D87BE466-A2AA-4CB7-914B-E7509376973C}"/>
    <cellStyle name="Cálculo 15 5 4 2 2 2" xfId="27517" xr:uid="{AC8830EB-78C5-453B-A35A-A1A7EA01E44A}"/>
    <cellStyle name="Cálculo 15 5 4 2 3" xfId="8154" xr:uid="{95F22B12-9231-4F53-A2A7-488CE5241F21}"/>
    <cellStyle name="Cálculo 15 5 4 2 3 2" xfId="23262" xr:uid="{19F0434F-84BF-47E5-81E5-23B597740E2A}"/>
    <cellStyle name="Cálculo 15 5 4 2 4" xfId="21206" xr:uid="{B3CE7861-B909-491F-B488-CECFF40F0270}"/>
    <cellStyle name="Cálculo 15 5 4 3" xfId="9843" xr:uid="{935A6C86-F897-404D-8F75-05288CBB3AF4}"/>
    <cellStyle name="Cálculo 15 5 4 3 2" xfId="24951" xr:uid="{2651A7BE-13BF-4550-A884-A0A4960EF610}"/>
    <cellStyle name="Cálculo 15 5 4 4" xfId="13499" xr:uid="{A0A506E4-5819-429F-A410-BD41AAAA4E3A}"/>
    <cellStyle name="Cálculo 15 5 4 4 2" xfId="28607" xr:uid="{CFCF6868-9843-4BAC-91B0-4000F97E3A12}"/>
    <cellStyle name="Cálculo 15 5 4 5" xfId="18569" xr:uid="{1F22FCB9-C7CE-4E95-8650-7EFDBD376939}"/>
    <cellStyle name="Cálculo 15 5 5" xfId="3767" xr:uid="{1680FE44-5BA7-4F97-812E-B2E7DD40A7FA}"/>
    <cellStyle name="Cálculo 15 5 5 2" xfId="6404" xr:uid="{B8EF46AD-012F-4BF1-90E7-5392F9E465A2}"/>
    <cellStyle name="Cálculo 15 5 5 2 2" xfId="12715" xr:uid="{C2363579-600B-415B-AE89-A911C4B29A7E}"/>
    <cellStyle name="Cálculo 15 5 5 2 2 2" xfId="27823" xr:uid="{E23D42A7-7FD6-4123-B5A5-2F60F5EB0D47}"/>
    <cellStyle name="Cálculo 15 5 5 2 3" xfId="14865" xr:uid="{66A639A1-7645-455A-9294-9838E98F2200}"/>
    <cellStyle name="Cálculo 15 5 5 2 3 2" xfId="29973" xr:uid="{E548F7C1-48F6-4132-90F7-BCF8D9C4B271}"/>
    <cellStyle name="Cálculo 15 5 5 2 4" xfId="21512" xr:uid="{201168AD-562F-4D53-9703-824853199014}"/>
    <cellStyle name="Cálculo 15 5 5 3" xfId="10149" xr:uid="{CC8B0BB6-FEBE-4C03-816C-AE663A6CB8D8}"/>
    <cellStyle name="Cálculo 15 5 5 3 2" xfId="25257" xr:uid="{12C7B1A4-BBA0-4121-BE1A-43DA9A564070}"/>
    <cellStyle name="Cálculo 15 5 5 4" xfId="16223" xr:uid="{BB4441E3-9613-476C-A05F-2365F4CA3435}"/>
    <cellStyle name="Cálculo 15 5 5 4 2" xfId="31331" xr:uid="{1C6E487D-C0E0-4DB3-BEDF-26D04D6D7ABC}"/>
    <cellStyle name="Cálculo 15 5 5 5" xfId="18875" xr:uid="{7FC5E894-F6E4-42B8-876E-B94CDD0ABA90}"/>
    <cellStyle name="Cálculo 15 5 6" xfId="4144" xr:uid="{77EE40B1-540F-4284-8443-368F90E8E684}"/>
    <cellStyle name="Cálculo 15 5 6 2" xfId="6781" xr:uid="{4F243352-510F-480B-AF49-7D9B27E566BD}"/>
    <cellStyle name="Cálculo 15 5 6 2 2" xfId="13092" xr:uid="{05659AAC-16FF-4027-9184-E03B1A537704}"/>
    <cellStyle name="Cálculo 15 5 6 2 2 2" xfId="28200" xr:uid="{23116BB3-9EE7-4502-99A5-F55C60E44AD1}"/>
    <cellStyle name="Cálculo 15 5 6 2 3" xfId="16766" xr:uid="{1760C3FC-1F41-4745-809C-B31E1191A7B8}"/>
    <cellStyle name="Cálculo 15 5 6 2 3 2" xfId="31874" xr:uid="{AF92FB6C-6141-46B4-AE86-07079ADB311C}"/>
    <cellStyle name="Cálculo 15 5 6 2 4" xfId="21889" xr:uid="{A2462E0C-D096-466E-9B3C-9B0B84599B91}"/>
    <cellStyle name="Cálculo 15 5 6 3" xfId="10526" xr:uid="{923BF7EF-0AE3-4111-B77B-DA15804D4C08}"/>
    <cellStyle name="Cálculo 15 5 6 3 2" xfId="25634" xr:uid="{1DCB87B3-6CE7-4102-9E02-61EFE430D65F}"/>
    <cellStyle name="Cálculo 15 5 6 4" xfId="8111" xr:uid="{AB272E66-D27D-4597-991C-D06FED8D1B75}"/>
    <cellStyle name="Cálculo 15 5 6 4 2" xfId="23219" xr:uid="{7A31387C-DD8F-4A0B-B437-3F8ED76E5D2C}"/>
    <cellStyle name="Cálculo 15 5 6 5" xfId="19252" xr:uid="{AB8DC0C3-5C24-4ADB-8A46-4E74BDAA2CE6}"/>
    <cellStyle name="Cálculo 15 5 7" xfId="4709" xr:uid="{D90062AC-FEBB-4F25-AA8C-6689764F341E}"/>
    <cellStyle name="Cálculo 15 5 7 2" xfId="11091" xr:uid="{AABF5FF2-C26F-406A-8D96-05772BC2FD47}"/>
    <cellStyle name="Cálculo 15 5 7 2 2" xfId="26199" xr:uid="{8CE113C6-0AD4-48C0-BE3E-53A35DAA4F32}"/>
    <cellStyle name="Cálculo 15 5 7 3" xfId="13770" xr:uid="{DFA3E756-CF4F-4503-AF63-4E5584F41C43}"/>
    <cellStyle name="Cálculo 15 5 7 3 2" xfId="28878" xr:uid="{D1796750-A097-4241-8078-B316E356323E}"/>
    <cellStyle name="Cálculo 15 5 7 4" xfId="19817" xr:uid="{9A1AB297-BB0D-4C98-9BC4-022471FB889B}"/>
    <cellStyle name="Cálculo 15 5 8" xfId="8570" xr:uid="{1A3EA808-0EE4-4BF3-9BF7-6F2793772DC6}"/>
    <cellStyle name="Cálculo 15 5 8 2" xfId="23678" xr:uid="{00DFEE54-018F-4D16-81ED-A3FF41D66A94}"/>
    <cellStyle name="Cálculo 15 5 9" xfId="15395" xr:uid="{D60E9547-932A-4549-B078-A735809B4947}"/>
    <cellStyle name="Cálculo 15 5 9 2" xfId="30503" xr:uid="{F1032019-4313-4F1F-8BE2-A2499D1666E8}"/>
    <cellStyle name="Cálculo 16" xfId="756" xr:uid="{00000000-0005-0000-0000-0000F4020000}"/>
    <cellStyle name="Cálculo 16 2" xfId="1830" xr:uid="{75A36683-5DBD-4E96-84FE-95B8F1550FFC}"/>
    <cellStyle name="Cálculo 16 2 10" xfId="8331" xr:uid="{1ADBC717-334E-45A7-887C-B55203177E0C}"/>
    <cellStyle name="Cálculo 16 2 10 2" xfId="23439" xr:uid="{3101A022-66B3-424B-BE2F-DBB05CE157D4}"/>
    <cellStyle name="Cálculo 16 2 11" xfId="11782" xr:uid="{C0673F3C-C2E7-4457-81FF-5B431FC74C7E}"/>
    <cellStyle name="Cálculo 16 2 11 2" xfId="26890" xr:uid="{9BBDE352-17C9-41EE-A05E-5ACD1E745C77}"/>
    <cellStyle name="Cálculo 16 2 12" xfId="14444" xr:uid="{71573B64-1B97-4489-875C-DDC436C3887D}"/>
    <cellStyle name="Cálculo 16 2 12 2" xfId="29552" xr:uid="{2D947339-D700-4548-8CC4-B34264699C51}"/>
    <cellStyle name="Cálculo 16 2 13" xfId="17055" xr:uid="{36AB0AC5-2801-4DB8-82A9-8A2253CFC23A}"/>
    <cellStyle name="Cálculo 16 2 2" xfId="2390" xr:uid="{3990315A-8C1E-42D0-828F-05B3DBCC6123}"/>
    <cellStyle name="Cálculo 16 2 2 2" xfId="5027" xr:uid="{A530CC51-2F6F-4621-B107-5B289B8C9453}"/>
    <cellStyle name="Cálculo 16 2 2 2 2" xfId="11391" xr:uid="{5520F031-6E57-440B-9E72-FDF0106625D5}"/>
    <cellStyle name="Cálculo 16 2 2 2 2 2" xfId="26499" xr:uid="{EE6BA31C-DE94-4F8A-88CB-F93572CE733B}"/>
    <cellStyle name="Cálculo 16 2 2 2 3" xfId="9288" xr:uid="{CA2B6219-9267-498E-B9D6-55E16A5CBE0F}"/>
    <cellStyle name="Cálculo 16 2 2 2 3 2" xfId="24396" xr:uid="{197436F0-51CC-4031-8CBD-8416D8C21BAF}"/>
    <cellStyle name="Cálculo 16 2 2 2 4" xfId="20135" xr:uid="{77D471E1-A2EB-4BC2-A86A-5C8E2A85992B}"/>
    <cellStyle name="Cálculo 16 2 2 3" xfId="8857" xr:uid="{4C077005-D229-4DB0-9EF7-F774A2948786}"/>
    <cellStyle name="Cálculo 16 2 2 3 2" xfId="23965" xr:uid="{F1BF5D4C-D37C-4FB3-9C98-011F8FC83053}"/>
    <cellStyle name="Cálculo 16 2 3" xfId="2230" xr:uid="{AECF7C41-EC58-4D6B-A055-5E7F1693E778}"/>
    <cellStyle name="Cálculo 16 2 3 2" xfId="4867" xr:uid="{C1777804-DF96-4219-93A9-CF8F012B420F}"/>
    <cellStyle name="Cálculo 16 2 3 2 2" xfId="15450" xr:uid="{F0353496-9CD8-48D7-AE08-1ED8E2B18339}"/>
    <cellStyle name="Cálculo 16 2 3 2 2 2" xfId="30558" xr:uid="{CD4995DD-4F8B-431C-8D36-2CF3B39B7237}"/>
    <cellStyle name="Cálculo 16 2 3 2 3" xfId="19975" xr:uid="{2778211F-64E8-48C3-8612-37CF207801FA}"/>
    <cellStyle name="Cálculo 16 2 3 3" xfId="14570" xr:uid="{2D46106E-3AE8-44C8-8590-D29E07798B1A}"/>
    <cellStyle name="Cálculo 16 2 3 3 2" xfId="29678" xr:uid="{07280F4C-50AE-401D-B26E-E1905D6A50F7}"/>
    <cellStyle name="Cálculo 16 2 3 4" xfId="17455" xr:uid="{B6D9E1B5-FD66-4105-8B33-665B6A6F41EB}"/>
    <cellStyle name="Cálculo 16 2 4" xfId="2924" xr:uid="{6A4D080B-7F8A-4849-A9B3-14873AFEA864}"/>
    <cellStyle name="Cálculo 16 2 4 2" xfId="5561" xr:uid="{2E98D563-42B8-4815-8BBE-E1BFB3D4DDB6}"/>
    <cellStyle name="Cálculo 16 2 4 2 2" xfId="11872" xr:uid="{0B5310F0-F31B-458A-AD6D-576EBFF2559C}"/>
    <cellStyle name="Cálculo 16 2 4 2 2 2" xfId="26980" xr:uid="{1726975C-66E9-4A0F-BBCE-A81FF24DDCA0}"/>
    <cellStyle name="Cálculo 16 2 4 2 3" xfId="7122" xr:uid="{5ABEDBDB-8552-49EF-A82C-4F7FF1400EF5}"/>
    <cellStyle name="Cálculo 16 2 4 2 3 2" xfId="22230" xr:uid="{F6446627-2C57-487F-B40C-C22AFBD534BF}"/>
    <cellStyle name="Cálculo 16 2 4 2 4" xfId="20669" xr:uid="{2A648A53-4C5F-4DF5-8FDF-749FE5A244E5}"/>
    <cellStyle name="Cálculo 16 2 4 3" xfId="9306" xr:uid="{C447577D-3A98-4FB0-9947-6CEAB078C770}"/>
    <cellStyle name="Cálculo 16 2 4 3 2" xfId="24414" xr:uid="{B8A35AE5-DE38-4BBD-83BA-56527D197EB2}"/>
    <cellStyle name="Cálculo 16 2 4 4" xfId="9296" xr:uid="{4746EEF5-968C-4C59-8138-14ECCFCEC564}"/>
    <cellStyle name="Cálculo 16 2 4 4 2" xfId="24404" xr:uid="{1A98EDB0-CD43-45D5-B2D0-770ABDCC2D01}"/>
    <cellStyle name="Cálculo 16 2 4 5" xfId="18032" xr:uid="{5D7F8B4A-7190-4125-9F74-0D3433D33B96}"/>
    <cellStyle name="Cálculo 16 2 5" xfId="3250" xr:uid="{5C01FCB9-B8F3-4034-8CFA-14C5C5014960}"/>
    <cellStyle name="Cálculo 16 2 5 2" xfId="5887" xr:uid="{693C0E9A-D53F-4013-9C3B-A557E37DC192}"/>
    <cellStyle name="Cálculo 16 2 5 2 2" xfId="12198" xr:uid="{D94A9E8D-3DF1-4EBF-A1F0-95B2930C1349}"/>
    <cellStyle name="Cálculo 16 2 5 2 2 2" xfId="27306" xr:uid="{53D34CE3-F4A8-4450-8249-EBF2B968804A}"/>
    <cellStyle name="Cálculo 16 2 5 2 3" xfId="15025" xr:uid="{82C034F8-87ED-49FD-9670-BAA04C8A6634}"/>
    <cellStyle name="Cálculo 16 2 5 2 3 2" xfId="30133" xr:uid="{F5CCBA18-C77E-49E0-ABC8-F4BBCD775B6F}"/>
    <cellStyle name="Cálculo 16 2 5 2 4" xfId="20995" xr:uid="{F40B2C26-0A13-45C9-B373-A294139A2B59}"/>
    <cellStyle name="Cálculo 16 2 5 3" xfId="9632" xr:uid="{D5BB0AE8-B9BC-4C00-BE89-B8022B9053F5}"/>
    <cellStyle name="Cálculo 16 2 5 3 2" xfId="24740" xr:uid="{0297237C-8F4E-49EB-919D-CAAAABB0E51E}"/>
    <cellStyle name="Cálculo 16 2 5 4" xfId="15409" xr:uid="{CED3FA11-8B39-49D2-93ED-C338CF347FC5}"/>
    <cellStyle name="Cálculo 16 2 5 4 2" xfId="30517" xr:uid="{60421D24-25AA-4730-ABED-05E52906CEA2}"/>
    <cellStyle name="Cálculo 16 2 5 5" xfId="18358" xr:uid="{B5FB6645-DA2F-4D4F-8849-4EF08712B5B1}"/>
    <cellStyle name="Cálculo 16 2 6" xfId="3556" xr:uid="{1258B135-F455-48BD-BFF8-2133D74D215A}"/>
    <cellStyle name="Cálculo 16 2 6 2" xfId="6193" xr:uid="{16E8E08A-0851-454C-981E-9FD93E9B2F31}"/>
    <cellStyle name="Cálculo 16 2 6 2 2" xfId="12504" xr:uid="{65C3A451-48C2-47E8-982F-93E8824E8C44}"/>
    <cellStyle name="Cálculo 16 2 6 2 2 2" xfId="27612" xr:uid="{CD4E524B-94F1-4D2B-B4A1-4B6F067EF0F5}"/>
    <cellStyle name="Cálculo 16 2 6 2 3" xfId="7706" xr:uid="{BA3646E0-35A0-4CBD-8D97-D867ACBF5C87}"/>
    <cellStyle name="Cálculo 16 2 6 2 3 2" xfId="22814" xr:uid="{DD5908D0-0B29-4122-927A-85058256B4C0}"/>
    <cellStyle name="Cálculo 16 2 6 2 4" xfId="21301" xr:uid="{B6D39F00-1F50-4ED8-9B9B-5B802BB21256}"/>
    <cellStyle name="Cálculo 16 2 6 3" xfId="9938" xr:uid="{BBD8C891-14ED-455B-947A-76DBACEB571E}"/>
    <cellStyle name="Cálculo 16 2 6 3 2" xfId="25046" xr:uid="{26F2868D-3975-4102-956D-5ABA85AB9B71}"/>
    <cellStyle name="Cálculo 16 2 6 4" xfId="8293" xr:uid="{69BAAA56-A54C-437D-9B6C-9EE0F1BB217B}"/>
    <cellStyle name="Cálculo 16 2 6 4 2" xfId="23401" xr:uid="{96A7EDF9-1A0F-4190-9F26-7D03B09EF5AF}"/>
    <cellStyle name="Cálculo 16 2 6 5" xfId="18664" xr:uid="{04EBA55C-CD8B-43BE-BA34-7B52C9FF4E51}"/>
    <cellStyle name="Cálculo 16 2 7" xfId="3902" xr:uid="{ACAE2A23-7DE3-42A3-841B-6B54D1D9CCEA}"/>
    <cellStyle name="Cálculo 16 2 7 2" xfId="6539" xr:uid="{0C50449C-41DC-4708-B630-C63674CC8323}"/>
    <cellStyle name="Cálculo 16 2 7 2 2" xfId="12850" xr:uid="{402A5862-AC64-4493-BBE0-B07C4DB69637}"/>
    <cellStyle name="Cálculo 16 2 7 2 2 2" xfId="27958" xr:uid="{59B7C1DE-9CC3-46FC-938A-92A23F21D8BB}"/>
    <cellStyle name="Cálculo 16 2 7 2 3" xfId="7045" xr:uid="{0E90125A-FC59-4C8F-85EC-91D0148A9AF4}"/>
    <cellStyle name="Cálculo 16 2 7 2 3 2" xfId="22153" xr:uid="{60313E5D-8FCA-454D-8796-F1CB319B64E1}"/>
    <cellStyle name="Cálculo 16 2 7 2 4" xfId="21647" xr:uid="{DF02DFAA-9CEA-4C0D-98AF-93C5E503A0FE}"/>
    <cellStyle name="Cálculo 16 2 7 3" xfId="10284" xr:uid="{66C9F771-3143-4DB9-B66C-5AA823662BA4}"/>
    <cellStyle name="Cálculo 16 2 7 3 2" xfId="25392" xr:uid="{6BC89019-9F37-46DD-AD10-802C825F0493}"/>
    <cellStyle name="Cálculo 16 2 7 4" xfId="14681" xr:uid="{07BD6493-A014-4CAC-9B69-18F59002E379}"/>
    <cellStyle name="Cálculo 16 2 7 4 2" xfId="29789" xr:uid="{EE61D35C-EF4A-48EF-BF63-299081AE515B}"/>
    <cellStyle name="Cálculo 16 2 7 5" xfId="19010" xr:uid="{6D6AADFA-76F5-4758-BAE0-3F97AD8B5DCB}"/>
    <cellStyle name="Cálculo 16 2 8" xfId="4266" xr:uid="{B7EF6364-4936-4ABB-A8FC-3A40367E56A6}"/>
    <cellStyle name="Cálculo 16 2 8 2" xfId="6903" xr:uid="{EC861549-0248-4F22-9E1C-BD7068F4E658}"/>
    <cellStyle name="Cálculo 16 2 8 2 2" xfId="13214" xr:uid="{60AFE83F-F763-4E56-8EA7-C39C96AF9287}"/>
    <cellStyle name="Cálculo 16 2 8 2 2 2" xfId="28322" xr:uid="{526D2192-0D33-40E4-8010-813DC6113A8E}"/>
    <cellStyle name="Cálculo 16 2 8 2 3" xfId="16878" xr:uid="{82FD2BA3-455A-4748-BD10-CFDB88555FC2}"/>
    <cellStyle name="Cálculo 16 2 8 2 3 2" xfId="31986" xr:uid="{43087576-D758-4A3E-AC7F-D9194ACD0913}"/>
    <cellStyle name="Cálculo 16 2 8 2 4" xfId="22011" xr:uid="{2B96DCE6-34F1-4D83-A597-B809AB84DC43}"/>
    <cellStyle name="Cálculo 16 2 8 3" xfId="10648" xr:uid="{751196C9-F5E8-4C63-9727-193FDE3E2AC3}"/>
    <cellStyle name="Cálculo 16 2 8 3 2" xfId="25756" xr:uid="{F9791B98-F4FE-4168-A81B-415AC4DA35A0}"/>
    <cellStyle name="Cálculo 16 2 8 4" xfId="14021" xr:uid="{7065BA64-2DC3-4D6B-9FE2-B61FD7E47EBE}"/>
    <cellStyle name="Cálculo 16 2 8 4 2" xfId="29129" xr:uid="{BDF8AC4B-91F5-4A04-B33F-5ED16FFB7964}"/>
    <cellStyle name="Cálculo 16 2 8 5" xfId="19374" xr:uid="{75B7B4D9-F31B-43B8-9CA0-17B28F573E9C}"/>
    <cellStyle name="Cálculo 16 2 9" xfId="4467" xr:uid="{4E8A1D39-7D46-4979-8B73-5832F466FA72}"/>
    <cellStyle name="Cálculo 16 2 9 2" xfId="10849" xr:uid="{CEF0DA82-8126-4FEA-89E9-F674F3A3324A}"/>
    <cellStyle name="Cálculo 16 2 9 2 2" xfId="25957" xr:uid="{C1F0F1DD-D8DA-4258-9F46-8EE506AF172A}"/>
    <cellStyle name="Cálculo 16 2 9 3" xfId="8203" xr:uid="{B64EAF40-AD6E-43D8-9A6E-B3EBF2AA1EF0}"/>
    <cellStyle name="Cálculo 16 2 9 3 2" xfId="23311" xr:uid="{177AF5A1-FBA8-4381-B065-2183328C20BC}"/>
    <cellStyle name="Cálculo 16 2 9 4" xfId="19575" xr:uid="{01B9F99B-11D2-4E68-9070-52382E7CECD5}"/>
    <cellStyle name="Cálculo 16 3" xfId="1813" xr:uid="{726C6989-1546-456B-BA5C-45C46AAA0884}"/>
    <cellStyle name="Cálculo 16 3 10" xfId="7255" xr:uid="{66161EEE-B790-465B-8CD4-B5096E506AE2}"/>
    <cellStyle name="Cálculo 16 3 10 2" xfId="22363" xr:uid="{33C2908C-BD26-4F02-A9B9-D006A9BC7716}"/>
    <cellStyle name="Cálculo 16 3 11" xfId="13600" xr:uid="{6EE9AC58-E214-4423-9D4D-EFDEC0D951C2}"/>
    <cellStyle name="Cálculo 16 3 11 2" xfId="28708" xr:uid="{CF6746A9-BCE0-4453-AC05-2AAE74AE0CCB}"/>
    <cellStyle name="Cálculo 16 3 12" xfId="17038" xr:uid="{0125608A-44F8-4BC7-8F80-A8D670DCA13A}"/>
    <cellStyle name="Cálculo 16 3 2" xfId="2373" xr:uid="{C35D4D07-0155-4A4D-91F0-63BA636118DA}"/>
    <cellStyle name="Cálculo 16 3 2 2" xfId="5010" xr:uid="{C290B857-4310-44B5-A479-7CF283D32EC0}"/>
    <cellStyle name="Cálculo 16 3 2 2 2" xfId="11374" xr:uid="{4AAB53C7-5E4F-4B5C-8135-5580ED4A8588}"/>
    <cellStyle name="Cálculo 16 3 2 2 2 2" xfId="26482" xr:uid="{83D21779-E62E-4494-9C77-9A8CB1DDFB2F}"/>
    <cellStyle name="Cálculo 16 3 2 2 3" xfId="16265" xr:uid="{2783C480-290D-4006-95A1-F1243E42C1F1}"/>
    <cellStyle name="Cálculo 16 3 2 2 3 2" xfId="31373" xr:uid="{1EB8EFE6-AFDE-4C1F-948C-416853DB21E1}"/>
    <cellStyle name="Cálculo 16 3 2 2 4" xfId="20118" xr:uid="{041AF1F2-244A-4686-B2D0-488B74477838}"/>
    <cellStyle name="Cálculo 16 3 2 3" xfId="8840" xr:uid="{582175F1-2BA0-41C1-BBA2-08D5EC3EA82A}"/>
    <cellStyle name="Cálculo 16 3 2 3 2" xfId="23948" xr:uid="{7FB31CFD-2153-4F31-96D0-50F2C36CFF48}"/>
    <cellStyle name="Cálculo 16 3 2 4" xfId="16122" xr:uid="{B7B88885-4517-44B4-A952-0432C587AD2A}"/>
    <cellStyle name="Cálculo 16 3 2 4 2" xfId="31230" xr:uid="{304A5290-F0CD-430B-9DB7-D3AE5397FED9}"/>
    <cellStyle name="Cálculo 16 3 2 5" xfId="15043" xr:uid="{FCE1B1E1-B505-45DA-9991-CFFA7F466DA0}"/>
    <cellStyle name="Cálculo 16 3 2 5 2" xfId="30151" xr:uid="{86549F56-9E4C-4F24-A82C-3579351E32B1}"/>
    <cellStyle name="Cálculo 16 3 2 6" xfId="17581" xr:uid="{CBCE0753-2E5F-46CA-BF17-B8558F4AA874}"/>
    <cellStyle name="Cálculo 16 3 3" xfId="2247" xr:uid="{8308E7E3-A209-45E7-8E63-B270A120E12D}"/>
    <cellStyle name="Cálculo 16 3 3 2" xfId="4884" xr:uid="{F418AF80-651E-4D29-8899-9E49164B6826}"/>
    <cellStyle name="Cálculo 16 3 3 2 2" xfId="15638" xr:uid="{A99BE1DC-35B0-4464-AA96-3E3F5BB6ABCB}"/>
    <cellStyle name="Cálculo 16 3 3 2 2 2" xfId="30746" xr:uid="{52F428FF-4D1D-4F99-B123-B5CA6072D324}"/>
    <cellStyle name="Cálculo 16 3 3 2 3" xfId="19992" xr:uid="{81A0AD3D-A3B7-4321-92A4-0D43F30328FB}"/>
    <cellStyle name="Cálculo 16 3 3 3" xfId="13881" xr:uid="{076E8637-8A2B-40FC-9C2E-CBF91F5B4D84}"/>
    <cellStyle name="Cálculo 16 3 3 3 2" xfId="28989" xr:uid="{CADE5ED6-7C5C-49F7-A601-B9867829E3A1}"/>
    <cellStyle name="Cálculo 16 3 3 4" xfId="17472" xr:uid="{DC3A3C1B-2D1C-43F4-9443-CFC4C1B73F31}"/>
    <cellStyle name="Cálculo 16 3 4" xfId="2648" xr:uid="{8F158DE4-BB91-4959-A855-41B34A96392D}"/>
    <cellStyle name="Cálculo 16 3 4 2" xfId="5285" xr:uid="{E914A033-5DAA-4AC1-8F94-335EB148F7A8}"/>
    <cellStyle name="Cálculo 16 3 4 2 2" xfId="11649" xr:uid="{275B3C58-067E-4648-BFA0-D69A2A10BB07}"/>
    <cellStyle name="Cálculo 16 3 4 2 2 2" xfId="26757" xr:uid="{12C31A20-0AF0-415A-A3D2-49552E3EA3DB}"/>
    <cellStyle name="Cálculo 16 3 4 2 3" xfId="14691" xr:uid="{6525DFE5-BE56-4FD2-8111-ABD6200B8FD2}"/>
    <cellStyle name="Cálculo 16 3 4 2 3 2" xfId="29799" xr:uid="{50EEAFD7-24EE-4A6F-B4C7-8EC959F5A4B2}"/>
    <cellStyle name="Cálculo 16 3 4 2 4" xfId="20393" xr:uid="{05F51438-8549-4A48-AFDC-21641D1789A6}"/>
    <cellStyle name="Cálculo 16 3 4 3" xfId="9115" xr:uid="{787289B0-A9C2-4782-92EA-2106CA909B59}"/>
    <cellStyle name="Cálculo 16 3 4 3 2" xfId="24223" xr:uid="{D05B6C96-C843-43D0-8BDD-1B1DE17F1910}"/>
    <cellStyle name="Cálculo 16 3 4 4" xfId="13572" xr:uid="{0A55B736-DDAA-4CFE-8402-5F5C5A89CA7D}"/>
    <cellStyle name="Cálculo 16 3 4 4 2" xfId="28680" xr:uid="{97C1C537-8D2A-4D45-9910-553A1BF7C72E}"/>
    <cellStyle name="Cálculo 16 3 4 5" xfId="17756" xr:uid="{72984C83-E623-4AFF-96A8-C13D12CF0BB4}"/>
    <cellStyle name="Cálculo 16 3 5" xfId="3233" xr:uid="{76C24402-DA16-4381-AAAA-AF5D0A566ACE}"/>
    <cellStyle name="Cálculo 16 3 5 2" xfId="5870" xr:uid="{E69F2FEE-6292-47C9-8886-C755072B4764}"/>
    <cellStyle name="Cálculo 16 3 5 2 2" xfId="12181" xr:uid="{661E0B1B-B7F5-4FBA-BEAA-D071FAD22E3D}"/>
    <cellStyle name="Cálculo 16 3 5 2 2 2" xfId="27289" xr:uid="{25D122CE-F27F-4461-8190-BDE2D21DEB16}"/>
    <cellStyle name="Cálculo 16 3 5 2 3" xfId="11808" xr:uid="{DAFD78A3-B59B-451F-B1C8-11D006F51702}"/>
    <cellStyle name="Cálculo 16 3 5 2 3 2" xfId="26916" xr:uid="{0EB2128A-9215-4BCB-970E-1C6E51FB7088}"/>
    <cellStyle name="Cálculo 16 3 5 2 4" xfId="20978" xr:uid="{DE9B7E01-1037-43A3-8B8E-334A253B9D59}"/>
    <cellStyle name="Cálculo 16 3 5 3" xfId="9615" xr:uid="{8715A8B5-899D-417B-96BC-16F570EEF228}"/>
    <cellStyle name="Cálculo 16 3 5 3 2" xfId="24723" xr:uid="{D9E89867-5D0B-4CD5-81A8-CE38F079FF7D}"/>
    <cellStyle name="Cálculo 16 3 5 4" xfId="16512" xr:uid="{B719840C-8449-4B61-8265-C506758B5604}"/>
    <cellStyle name="Cálculo 16 3 5 4 2" xfId="31620" xr:uid="{EE4E951A-ED4E-45E6-A9FD-B2904CD79D21}"/>
    <cellStyle name="Cálculo 16 3 5 5" xfId="18341" xr:uid="{C05F5AE2-60BA-4896-911A-6692A3A1D9A0}"/>
    <cellStyle name="Cálculo 16 3 6" xfId="2315" xr:uid="{493F465D-BC8C-4BFF-B186-0C9E6623625B}"/>
    <cellStyle name="Cálculo 16 3 6 2" xfId="4952" xr:uid="{0D14DB7A-FAD1-4E70-8EBE-3E6F8455A265}"/>
    <cellStyle name="Cálculo 16 3 6 2 2" xfId="11316" xr:uid="{BB24BA41-EF19-417D-93C0-83B4E1269E7A}"/>
    <cellStyle name="Cálculo 16 3 6 2 2 2" xfId="26424" xr:uid="{871FC797-6EA8-4E0F-84FA-8D6AA7AE68B2}"/>
    <cellStyle name="Cálculo 16 3 6 2 3" xfId="15101" xr:uid="{143E550C-2E44-4BAF-95A8-49806BEB734D}"/>
    <cellStyle name="Cálculo 16 3 6 2 3 2" xfId="30209" xr:uid="{CE3F1BD8-9FD8-4DCB-AF58-46C0149D7AE5}"/>
    <cellStyle name="Cálculo 16 3 6 2 4" xfId="20060" xr:uid="{DFF71729-E261-4A98-B8BA-6555E4D34E4F}"/>
    <cellStyle name="Cálculo 16 3 6 3" xfId="8782" xr:uid="{5BB5CFC1-1FD6-4873-A0FE-45B50737F9A8}"/>
    <cellStyle name="Cálculo 16 3 6 3 2" xfId="23890" xr:uid="{2D3A9D77-396B-45B2-89A0-30E4F2F8B058}"/>
    <cellStyle name="Cálculo 16 3 6 4" xfId="14986" xr:uid="{25E8B30A-C4CD-44F0-99EB-A7BE048489B2}"/>
    <cellStyle name="Cálculo 16 3 6 4 2" xfId="30094" xr:uid="{D58411E8-1583-411A-8362-77C28A4080BB}"/>
    <cellStyle name="Cálculo 16 3 6 5" xfId="17540" xr:uid="{101723FC-2631-4DE8-B5AA-B1299F4D3A3F}"/>
    <cellStyle name="Cálculo 16 3 7" xfId="3885" xr:uid="{8CB393E9-DF64-4B2B-810D-05A818C4AC4D}"/>
    <cellStyle name="Cálculo 16 3 7 2" xfId="6522" xr:uid="{6D409A63-7AD3-4B37-8C0E-6D3C4A13A4F7}"/>
    <cellStyle name="Cálculo 16 3 7 2 2" xfId="12833" xr:uid="{93226996-95D8-42D6-97E3-C8F6E610055A}"/>
    <cellStyle name="Cálculo 16 3 7 2 2 2" xfId="27941" xr:uid="{545B5596-1D5B-44A7-9A3D-53306D87EF24}"/>
    <cellStyle name="Cálculo 16 3 7 2 3" xfId="16506" xr:uid="{02B40B5C-393D-4873-861D-2B8BCB6F6D5C}"/>
    <cellStyle name="Cálculo 16 3 7 2 3 2" xfId="31614" xr:uid="{791353F9-663E-487C-B813-8905FD0EE30A}"/>
    <cellStyle name="Cálculo 16 3 7 2 4" xfId="21630" xr:uid="{D2A02FBE-8AC1-40F3-9A87-FCEA114C17A1}"/>
    <cellStyle name="Cálculo 16 3 7 3" xfId="10267" xr:uid="{D5F39476-FCF9-4D50-B7F9-69C0F42C5E55}"/>
    <cellStyle name="Cálculo 16 3 7 3 2" xfId="25375" xr:uid="{7510CA11-9D0F-4579-9DCF-9A0A664EF378}"/>
    <cellStyle name="Cálculo 16 3 7 4" xfId="13402" xr:uid="{17A1819A-861F-4A73-8342-8DA3B87A3927}"/>
    <cellStyle name="Cálculo 16 3 7 4 2" xfId="28510" xr:uid="{65910EEC-5AD6-43F6-9AE1-16BAD6E81EB4}"/>
    <cellStyle name="Cálculo 16 3 7 5" xfId="18993" xr:uid="{09438A2E-151A-46F9-9BC2-14124FC8550E}"/>
    <cellStyle name="Cálculo 16 3 8" xfId="4450" xr:uid="{A8AF20DC-82A6-4BCE-9584-8C3E962E8E0B}"/>
    <cellStyle name="Cálculo 16 3 8 2" xfId="10832" xr:uid="{0E5C8E87-0C5F-4E5F-BA7D-D9F7A9C01BF7}"/>
    <cellStyle name="Cálculo 16 3 8 2 2" xfId="25940" xr:uid="{EB344732-67C0-402B-900F-0E82A90F2EA6}"/>
    <cellStyle name="Cálculo 16 3 8 3" xfId="16139" xr:uid="{6111B597-E107-4BBF-8B0A-A0295EE7E7F1}"/>
    <cellStyle name="Cálculo 16 3 8 3 2" xfId="31247" xr:uid="{438B0BE6-1509-4999-BAA4-E5F0F996FA28}"/>
    <cellStyle name="Cálculo 16 3 8 4" xfId="19558" xr:uid="{FD2D97AE-E29B-4C34-9B43-DF8EE271F1A8}"/>
    <cellStyle name="Cálculo 16 3 9" xfId="8314" xr:uid="{AA42BF86-9A0C-4CF2-9890-6A05AD4FC943}"/>
    <cellStyle name="Cálculo 16 3 9 2" xfId="23422" xr:uid="{876A0062-55E4-4623-AA3F-A47CA2BE9F3A}"/>
    <cellStyle name="Cálculo 16 4" xfId="2050" xr:uid="{EB2A7E1E-4D6F-49C1-985F-8BDEC3B447F4}"/>
    <cellStyle name="Cálculo 16 4 10" xfId="13652" xr:uid="{C0AB42E1-05B8-4BFF-AC15-C23358758561}"/>
    <cellStyle name="Cálculo 16 4 10 2" xfId="28760" xr:uid="{F968D5D5-ACF6-4D2A-B9A2-9B7CCE2B2F92}"/>
    <cellStyle name="Cálculo 16 4 11" xfId="7048" xr:uid="{E8C9DBDD-4054-4D92-BB2F-2351F8734391}"/>
    <cellStyle name="Cálculo 16 4 11 2" xfId="22156" xr:uid="{18F051A4-CB3A-4C06-8247-6D5835638143}"/>
    <cellStyle name="Cálculo 16 4 12" xfId="17275" xr:uid="{4C83807A-7772-4FD8-AF95-A89D9F3F076C}"/>
    <cellStyle name="Cálculo 16 4 2" xfId="2557" xr:uid="{CBCA5A62-BE92-42D8-8F52-10267E9E46C1}"/>
    <cellStyle name="Cálculo 16 4 2 2" xfId="5194" xr:uid="{B409646E-DCB6-4CBD-94B2-D381E50407AA}"/>
    <cellStyle name="Cálculo 16 4 2 2 2" xfId="11558" xr:uid="{28D7037A-B6FE-4431-9C37-2DE3E76CC985}"/>
    <cellStyle name="Cálculo 16 4 2 2 2 2" xfId="26666" xr:uid="{3A457A30-474C-4E51-9E14-C0F4A7D6AFA6}"/>
    <cellStyle name="Cálculo 16 4 2 2 3" xfId="15368" xr:uid="{5C8F31C0-E12B-4A32-85AA-606016B6E06E}"/>
    <cellStyle name="Cálculo 16 4 2 2 3 2" xfId="30476" xr:uid="{8177D43D-A678-41A5-BA7B-7ACDB6E1B41C}"/>
    <cellStyle name="Cálculo 16 4 2 2 4" xfId="20302" xr:uid="{CF9C955C-94ED-412D-BC13-34F13CEE4F15}"/>
    <cellStyle name="Cálculo 16 4 2 3" xfId="9024" xr:uid="{C1549968-56FB-45E7-89DF-828CD282E2A8}"/>
    <cellStyle name="Cálculo 16 4 2 3 2" xfId="24132" xr:uid="{989FFB4C-F784-4CF1-8347-C670684B668A}"/>
    <cellStyle name="Cálculo 16 4 2 4" xfId="16529" xr:uid="{C9C03422-A4A0-4B6F-92CE-DDF4E1EE3D7F}"/>
    <cellStyle name="Cálculo 16 4 2 4 2" xfId="31637" xr:uid="{F0480268-8AA9-4E25-AE84-2A30674EAF89}"/>
    <cellStyle name="Cálculo 16 4 2 5" xfId="15437" xr:uid="{B05CB684-51E2-4A0A-A8BC-9DADB2AB8915}"/>
    <cellStyle name="Cálculo 16 4 2 5 2" xfId="30545" xr:uid="{AEF4982C-6CFB-4C2B-84A4-F7EF9B748152}"/>
    <cellStyle name="Cálculo 16 4 2 6" xfId="17665" xr:uid="{A3454FB9-8E79-4C6C-8DCD-17552CE4A039}"/>
    <cellStyle name="Cálculo 16 4 3" xfId="2810" xr:uid="{8881868F-632C-4D5B-AE05-D7FAA9B5CC7C}"/>
    <cellStyle name="Cálculo 16 4 3 2" xfId="5447" xr:uid="{FAABE33C-D9CB-45DF-9193-058289170625}"/>
    <cellStyle name="Cálculo 16 4 3 2 2" xfId="15366" xr:uid="{CB7FE742-A655-4BE0-A9DE-9849495445B0}"/>
    <cellStyle name="Cálculo 16 4 3 2 2 2" xfId="30474" xr:uid="{3207E681-E898-461C-B33D-619AF72E1C02}"/>
    <cellStyle name="Cálculo 16 4 3 2 3" xfId="20555" xr:uid="{EC84CEFF-4153-4EE2-A75A-5AD6A1432507}"/>
    <cellStyle name="Cálculo 16 4 3 3" xfId="16385" xr:uid="{73FEF1E6-1CB3-4CC7-86EF-5B09AB0CF497}"/>
    <cellStyle name="Cálculo 16 4 3 3 2" xfId="31493" xr:uid="{80165128-CBFF-4324-B425-B3D5DB391CD8}"/>
    <cellStyle name="Cálculo 16 4 3 4" xfId="17918" xr:uid="{19C4FE1C-8DE2-41C3-BAE5-E59177B94F75}"/>
    <cellStyle name="Cálculo 16 4 4" xfId="3113" xr:uid="{B758A1FF-1757-4597-A505-18BBBDB1C82A}"/>
    <cellStyle name="Cálculo 16 4 4 2" xfId="5750" xr:uid="{69AB2E32-15C3-4BC9-AE08-1A57E1D2F866}"/>
    <cellStyle name="Cálculo 16 4 4 2 2" xfId="12061" xr:uid="{A4CBFB21-D7DF-4C41-97E0-DB839A591C91}"/>
    <cellStyle name="Cálculo 16 4 4 2 2 2" xfId="27169" xr:uid="{AD4BF7CE-21EF-4433-8110-5A0398786EAD}"/>
    <cellStyle name="Cálculo 16 4 4 2 3" xfId="7260" xr:uid="{FC8105B4-EAC1-4291-8099-359450F72738}"/>
    <cellStyle name="Cálculo 16 4 4 2 3 2" xfId="22368" xr:uid="{82B34E2D-D360-4A71-B689-4B83688522BA}"/>
    <cellStyle name="Cálculo 16 4 4 2 4" xfId="20858" xr:uid="{E3900389-77AC-45EB-B635-16EC43EC556F}"/>
    <cellStyle name="Cálculo 16 4 4 3" xfId="9495" xr:uid="{1115A754-3B09-4D5D-A340-595F01238F28}"/>
    <cellStyle name="Cálculo 16 4 4 3 2" xfId="24603" xr:uid="{EC6F42C3-DA7E-4B33-8858-1F60C967BF1B}"/>
    <cellStyle name="Cálculo 16 4 4 4" xfId="13503" xr:uid="{E613BDA0-BB09-4F34-AED2-53CCFF5BAD63}"/>
    <cellStyle name="Cálculo 16 4 4 4 2" xfId="28611" xr:uid="{81594B96-9260-4269-A07F-0EE91FA78258}"/>
    <cellStyle name="Cálculo 16 4 4 5" xfId="18221" xr:uid="{1BA4F1FF-9F61-4879-A937-E184EF9240FA}"/>
    <cellStyle name="Cálculo 16 4 5" xfId="3439" xr:uid="{C4177955-FFD7-484A-B44D-152458075E0F}"/>
    <cellStyle name="Cálculo 16 4 5 2" xfId="6076" xr:uid="{35B3D828-8ECB-4667-B3D9-299209F40F74}"/>
    <cellStyle name="Cálculo 16 4 5 2 2" xfId="12387" xr:uid="{53EE49EC-6E02-4F28-AD50-77CB2B031859}"/>
    <cellStyle name="Cálculo 16 4 5 2 2 2" xfId="27495" xr:uid="{052EFB94-A24D-4FB5-A8C1-B40C1EB76B60}"/>
    <cellStyle name="Cálculo 16 4 5 2 3" xfId="14712" xr:uid="{D755BBE6-3D99-4A16-9E08-A222119E4ABE}"/>
    <cellStyle name="Cálculo 16 4 5 2 3 2" xfId="29820" xr:uid="{CD82CECA-7D0D-4376-A596-D01B4C16E99A}"/>
    <cellStyle name="Cálculo 16 4 5 2 4" xfId="21184" xr:uid="{910D53AA-BEB3-4BC4-AC07-56001635B165}"/>
    <cellStyle name="Cálculo 16 4 5 3" xfId="9821" xr:uid="{E955E6F1-474F-4544-8223-878286E4855D}"/>
    <cellStyle name="Cálculo 16 4 5 3 2" xfId="24929" xr:uid="{C341D7E7-6AEF-46B3-B0C0-DCBC34AF62AB}"/>
    <cellStyle name="Cálculo 16 4 5 4" xfId="13625" xr:uid="{CCC743BE-3370-4EB8-A04D-9D0EE58824BE}"/>
    <cellStyle name="Cálculo 16 4 5 4 2" xfId="28733" xr:uid="{B0667A31-1FCE-4C0A-9C26-41F3E0628B7F}"/>
    <cellStyle name="Cálculo 16 4 5 5" xfId="18547" xr:uid="{0D901BBE-5A72-4DFF-B990-610F2754FA97}"/>
    <cellStyle name="Cálculo 16 4 6" xfId="3745" xr:uid="{06C77583-2EBF-43EF-8410-EE1B2010E04C}"/>
    <cellStyle name="Cálculo 16 4 6 2" xfId="6382" xr:uid="{3DEF0EE4-97E1-4D7E-8624-E2A91F6E6BD1}"/>
    <cellStyle name="Cálculo 16 4 6 2 2" xfId="12693" xr:uid="{FB7D0107-2034-4B08-9572-F1C908587551}"/>
    <cellStyle name="Cálculo 16 4 6 2 2 2" xfId="27801" xr:uid="{BB87C279-C6EA-43D0-81B4-E60B076C0A96}"/>
    <cellStyle name="Cálculo 16 4 6 2 3" xfId="13395" xr:uid="{7F3AB065-C345-4029-A92A-0F6A4E43E28B}"/>
    <cellStyle name="Cálculo 16 4 6 2 3 2" xfId="28503" xr:uid="{9A794D54-23B6-4391-AB80-9A64E484871F}"/>
    <cellStyle name="Cálculo 16 4 6 2 4" xfId="21490" xr:uid="{7601E297-2F54-4D1D-96F4-D3BCAF996494}"/>
    <cellStyle name="Cálculo 16 4 6 3" xfId="10127" xr:uid="{D19621BA-6489-486F-8015-470A12168FFA}"/>
    <cellStyle name="Cálculo 16 4 6 3 2" xfId="25235" xr:uid="{CF888708-7096-4F34-BB2E-4D876253B8A6}"/>
    <cellStyle name="Cálculo 16 4 6 4" xfId="14809" xr:uid="{72B3A61B-3ED9-41DF-AE6C-B51EE68C40A0}"/>
    <cellStyle name="Cálculo 16 4 6 4 2" xfId="29917" xr:uid="{0E234370-A9E5-4960-A259-79795C8A2691}"/>
    <cellStyle name="Cálculo 16 4 6 5" xfId="18853" xr:uid="{98E43DB4-16B5-481E-8FE3-5427F5F569C6}"/>
    <cellStyle name="Cálculo 16 4 7" xfId="4122" xr:uid="{1FA13678-B839-4AAD-9F38-A1901CB7E01E}"/>
    <cellStyle name="Cálculo 16 4 7 2" xfId="6759" xr:uid="{62D0E90B-FAB4-461E-99E8-93A6EF083C3F}"/>
    <cellStyle name="Cálculo 16 4 7 2 2" xfId="13070" xr:uid="{6D8EBFA6-7544-4B41-A463-5C2283A7AB88}"/>
    <cellStyle name="Cálculo 16 4 7 2 2 2" xfId="28178" xr:uid="{B2203F57-3862-4FA0-84DE-02F4A545B656}"/>
    <cellStyle name="Cálculo 16 4 7 2 3" xfId="16744" xr:uid="{4FF33190-4665-4CB4-AFC7-31F26E7D45E2}"/>
    <cellStyle name="Cálculo 16 4 7 2 3 2" xfId="31852" xr:uid="{B5B1720B-C206-4EC4-AAD6-DAE494F04A98}"/>
    <cellStyle name="Cálculo 16 4 7 2 4" xfId="21867" xr:uid="{40F37DD5-5E2D-4A5D-A132-EACC01ADD186}"/>
    <cellStyle name="Cálculo 16 4 7 3" xfId="10504" xr:uid="{676ED541-DB94-4F27-9963-DDEC226F0ED1}"/>
    <cellStyle name="Cálculo 16 4 7 3 2" xfId="25612" xr:uid="{2B674CA9-4BA4-4F0F-830C-C3DCBAB8F693}"/>
    <cellStyle name="Cálculo 16 4 7 4" xfId="14527" xr:uid="{27B7DEA6-5784-41B6-872A-7BEC8E0C8393}"/>
    <cellStyle name="Cálculo 16 4 7 4 2" xfId="29635" xr:uid="{AF2A8D1E-43C3-446A-9D41-43845BBF34FE}"/>
    <cellStyle name="Cálculo 16 4 7 5" xfId="19230" xr:uid="{7F3271A5-2F6B-429E-BC4F-29FA6E8D08E0}"/>
    <cellStyle name="Cálculo 16 4 8" xfId="4687" xr:uid="{47694E9D-BE74-42F0-81A4-40A1FBD2C381}"/>
    <cellStyle name="Cálculo 16 4 8 2" xfId="11069" xr:uid="{B2DC03F9-2820-427E-BAF1-10B11C5D015D}"/>
    <cellStyle name="Cálculo 16 4 8 2 2" xfId="26177" xr:uid="{C3D10C77-E345-4865-8E10-07FC86403C10}"/>
    <cellStyle name="Cálculo 16 4 8 3" xfId="15378" xr:uid="{569745A7-207D-4AF7-8E28-FC766D61B8F8}"/>
    <cellStyle name="Cálculo 16 4 8 3 2" xfId="30486" xr:uid="{2E54DF7D-7663-41B5-B678-12C38107B0D5}"/>
    <cellStyle name="Cálculo 16 4 8 4" xfId="19795" xr:uid="{AF23B64A-2158-4DF9-8AFD-DD42CE5C77A6}"/>
    <cellStyle name="Cálculo 16 4 9" xfId="8548" xr:uid="{BACF06C5-37AB-4A3D-AA8A-4C65FB479A30}"/>
    <cellStyle name="Cálculo 16 4 9 2" xfId="23656" xr:uid="{724385E2-0DC6-4ED4-8CFD-F9B31B5A8822}"/>
    <cellStyle name="Cálculo 16 5" xfId="2071" xr:uid="{F5D2315F-CBDC-450D-8869-0F76FE3CCA0D}"/>
    <cellStyle name="Cálculo 16 5 10" xfId="15071" xr:uid="{6F892C5F-2C07-4654-91EE-F6821B1B3E57}"/>
    <cellStyle name="Cálculo 16 5 10 2" xfId="30179" xr:uid="{4C3D85A0-2E2C-4304-B2D8-96B8C2DD2C43}"/>
    <cellStyle name="Cálculo 16 5 11" xfId="17296" xr:uid="{6A779DA9-6E9B-4BF1-8C2F-CE576801E5E2}"/>
    <cellStyle name="Cálculo 16 5 2" xfId="2831" xr:uid="{214866E7-CA97-4F5F-BFFB-A218D1C7F9AB}"/>
    <cellStyle name="Cálculo 16 5 2 2" xfId="5468" xr:uid="{D3FFB49C-D3FC-42CF-8AAA-83CCE4D96897}"/>
    <cellStyle name="Cálculo 16 5 2 2 2" xfId="13658" xr:uid="{51C07E37-48CA-44A6-8DA2-A3231801DBB2}"/>
    <cellStyle name="Cálculo 16 5 2 2 2 2" xfId="28766" xr:uid="{D6B0EFD7-CA35-4600-B897-21D352F6370E}"/>
    <cellStyle name="Cálculo 16 5 2 2 3" xfId="20576" xr:uid="{528D918A-9BFC-4341-9410-EA5883C9A24A}"/>
    <cellStyle name="Cálculo 16 5 2 3" xfId="7888" xr:uid="{EE0AFE47-9786-4615-956B-5AD2F98B0E5E}"/>
    <cellStyle name="Cálculo 16 5 2 3 2" xfId="22996" xr:uid="{D46077E6-C00D-499B-83CF-B9BDFBFC7B07}"/>
    <cellStyle name="Cálculo 16 5 2 4" xfId="17939" xr:uid="{DBB69E51-9DC3-43C0-B52F-F41E85A36AFA}"/>
    <cellStyle name="Cálculo 16 5 3" xfId="3134" xr:uid="{086A4F27-98A5-4590-8D38-A97E4CE8F302}"/>
    <cellStyle name="Cálculo 16 5 3 2" xfId="5771" xr:uid="{3514F27F-372C-49F2-B4CC-6962A5A51897}"/>
    <cellStyle name="Cálculo 16 5 3 2 2" xfId="12082" xr:uid="{A831343B-52D6-42C1-A4C1-DC9DBF0DC05F}"/>
    <cellStyle name="Cálculo 16 5 3 2 2 2" xfId="27190" xr:uid="{7659AC38-8DB0-493A-AA3E-73085FAFA900}"/>
    <cellStyle name="Cálculo 16 5 3 2 3" xfId="9231" xr:uid="{4BB5AC0E-BF12-44FB-B5FA-0FD3FC09A6D5}"/>
    <cellStyle name="Cálculo 16 5 3 2 3 2" xfId="24339" xr:uid="{DD0E57F0-EC16-4B0B-B15F-D0084A8177CC}"/>
    <cellStyle name="Cálculo 16 5 3 2 4" xfId="20879" xr:uid="{4FA09615-F28D-4BB5-8159-C76B6796FEC9}"/>
    <cellStyle name="Cálculo 16 5 3 3" xfId="9516" xr:uid="{BB41CB7D-A6A0-4C2B-A1AC-5E7825F0BC24}"/>
    <cellStyle name="Cálculo 16 5 3 3 2" xfId="24624" xr:uid="{A90054AB-3177-41FD-9A00-51D93703EB10}"/>
    <cellStyle name="Cálculo 16 5 3 4" xfId="15548" xr:uid="{B03B6B78-DB2E-4D25-AF8E-8421A21C50AC}"/>
    <cellStyle name="Cálculo 16 5 3 4 2" xfId="30656" xr:uid="{8426DE19-2FD0-4471-86C8-522A118AC792}"/>
    <cellStyle name="Cálculo 16 5 3 5" xfId="18242" xr:uid="{F7539A2B-A03D-4E14-A5E2-667938ACAB01}"/>
    <cellStyle name="Cálculo 16 5 4" xfId="3460" xr:uid="{9D332A6F-18D7-43AF-A52D-724644D2C35A}"/>
    <cellStyle name="Cálculo 16 5 4 2" xfId="6097" xr:uid="{0EA0E1D4-F3E6-49CC-9A00-87EE22B4B11E}"/>
    <cellStyle name="Cálculo 16 5 4 2 2" xfId="12408" xr:uid="{2B18E96F-B564-4F71-ABB2-1B5BCCC99E6B}"/>
    <cellStyle name="Cálculo 16 5 4 2 2 2" xfId="27516" xr:uid="{54294331-BB25-441B-A0B2-2ADE3F41D0DB}"/>
    <cellStyle name="Cálculo 16 5 4 2 3" xfId="14369" xr:uid="{CAD84C1C-8EF3-4919-ADB4-8F4EA1A5FB59}"/>
    <cellStyle name="Cálculo 16 5 4 2 3 2" xfId="29477" xr:uid="{0ADD3C39-D5B6-4301-8A6F-4A7377393366}"/>
    <cellStyle name="Cálculo 16 5 4 2 4" xfId="21205" xr:uid="{EBAA814C-2849-4679-88B7-B3219E2A506E}"/>
    <cellStyle name="Cálculo 16 5 4 3" xfId="9842" xr:uid="{A00065D6-EF51-4851-A445-8A710AFEA493}"/>
    <cellStyle name="Cálculo 16 5 4 3 2" xfId="24950" xr:uid="{446D7AE0-11B8-4DF8-B6CE-AA7EF6DB31CA}"/>
    <cellStyle name="Cálculo 16 5 4 4" xfId="15094" xr:uid="{C9C086D9-42D0-4771-9546-D18A2A85A4B1}"/>
    <cellStyle name="Cálculo 16 5 4 4 2" xfId="30202" xr:uid="{32851B94-8182-47A7-8737-3E1996CFEAF2}"/>
    <cellStyle name="Cálculo 16 5 4 5" xfId="18568" xr:uid="{4BD15952-2C84-4F27-9316-F0F16388C494}"/>
    <cellStyle name="Cálculo 16 5 5" xfId="3766" xr:uid="{FAD03D4C-15E4-4D46-AF30-45B2BDB6B012}"/>
    <cellStyle name="Cálculo 16 5 5 2" xfId="6403" xr:uid="{CDA95C2B-641E-40FF-85A4-24CAEA9451B4}"/>
    <cellStyle name="Cálculo 16 5 5 2 2" xfId="12714" xr:uid="{36D82D8A-44A1-432B-B533-93A864AB92CA}"/>
    <cellStyle name="Cálculo 16 5 5 2 2 2" xfId="27822" xr:uid="{3BCBD629-EF4C-480A-8591-49B66004D1B5}"/>
    <cellStyle name="Cálculo 16 5 5 2 3" xfId="14684" xr:uid="{795A23E1-952C-4DF9-A6CC-DFB26F3BF9AC}"/>
    <cellStyle name="Cálculo 16 5 5 2 3 2" xfId="29792" xr:uid="{9629CF94-175E-413A-8F68-46D9A206697F}"/>
    <cellStyle name="Cálculo 16 5 5 2 4" xfId="21511" xr:uid="{4F994410-9D7F-455C-96FF-1DA6FAD40DD1}"/>
    <cellStyle name="Cálculo 16 5 5 3" xfId="10148" xr:uid="{3828F8E9-0D1D-4A46-AD79-E50AC72BD63D}"/>
    <cellStyle name="Cálculo 16 5 5 3 2" xfId="25256" xr:uid="{6D036FA1-65DB-4A56-8BB8-3997833D4D1E}"/>
    <cellStyle name="Cálculo 16 5 5 4" xfId="7726" xr:uid="{CC30BA45-F7E0-4940-86FB-8790A6058178}"/>
    <cellStyle name="Cálculo 16 5 5 4 2" xfId="22834" xr:uid="{85E6021B-A6B4-4B3B-8898-6DD4DDB0B2CC}"/>
    <cellStyle name="Cálculo 16 5 5 5" xfId="18874" xr:uid="{7F9582BA-8288-41B8-9B66-28F689894C2A}"/>
    <cellStyle name="Cálculo 16 5 6" xfId="4143" xr:uid="{116E86C3-5D41-4AD4-9BC6-26095B778CEE}"/>
    <cellStyle name="Cálculo 16 5 6 2" xfId="6780" xr:uid="{3C24CA86-8633-4DE2-BFC2-2CDDB4287D62}"/>
    <cellStyle name="Cálculo 16 5 6 2 2" xfId="13091" xr:uid="{8A196A84-66CE-447A-A662-E6E0F00C3983}"/>
    <cellStyle name="Cálculo 16 5 6 2 2 2" xfId="28199" xr:uid="{3F8C3FD3-4E34-493A-ABDB-1CD8519816DE}"/>
    <cellStyle name="Cálculo 16 5 6 2 3" xfId="16765" xr:uid="{8837325C-8DBE-4868-A1F5-EBB1258215F7}"/>
    <cellStyle name="Cálculo 16 5 6 2 3 2" xfId="31873" xr:uid="{B3819AAA-B4AA-4917-B8E2-BCACDA45F90C}"/>
    <cellStyle name="Cálculo 16 5 6 2 4" xfId="21888" xr:uid="{50752BB8-5CFC-4DB8-B25D-32D3279A913F}"/>
    <cellStyle name="Cálculo 16 5 6 3" xfId="10525" xr:uid="{B240506B-46BF-435A-B01F-B12EFD51163D}"/>
    <cellStyle name="Cálculo 16 5 6 3 2" xfId="25633" xr:uid="{AB7E9B15-1D43-4DF3-996E-D7541E422766}"/>
    <cellStyle name="Cálculo 16 5 6 4" xfId="7610" xr:uid="{09F88E9B-7E1A-447D-894C-91C59F621879}"/>
    <cellStyle name="Cálculo 16 5 6 4 2" xfId="22718" xr:uid="{1E49799A-D7FF-44F2-8E27-169AB2709729}"/>
    <cellStyle name="Cálculo 16 5 6 5" xfId="19251" xr:uid="{A98F3E16-92D0-479A-A140-65271EA1CCEB}"/>
    <cellStyle name="Cálculo 16 5 7" xfId="4708" xr:uid="{13144732-DD65-4DC7-ABE7-157B050B7534}"/>
    <cellStyle name="Cálculo 16 5 7 2" xfId="11090" xr:uid="{F0A76559-DCEA-449C-8E94-725DBD4BB067}"/>
    <cellStyle name="Cálculo 16 5 7 2 2" xfId="26198" xr:uid="{58822035-D291-4A88-B1ED-51AB40C21E78}"/>
    <cellStyle name="Cálculo 16 5 7 3" xfId="7060" xr:uid="{87D1A906-9CF5-4B44-B520-5E0A3132C540}"/>
    <cellStyle name="Cálculo 16 5 7 3 2" xfId="22168" xr:uid="{C07DB738-9B0F-45A7-938C-7625D8B9AAD5}"/>
    <cellStyle name="Cálculo 16 5 7 4" xfId="19816" xr:uid="{E53F186D-8D6D-4B98-9D37-F4BC46757DFB}"/>
    <cellStyle name="Cálculo 16 5 8" xfId="8569" xr:uid="{E238B938-DE4C-441C-9267-3F83C0844C1E}"/>
    <cellStyle name="Cálculo 16 5 8 2" xfId="23677" xr:uid="{C0EB9C92-C7AA-4FB8-881A-998D65016558}"/>
    <cellStyle name="Cálculo 16 5 9" xfId="7502" xr:uid="{080A268D-58F9-4B77-8A31-B5B50596FBD7}"/>
    <cellStyle name="Cálculo 16 5 9 2" xfId="22610" xr:uid="{7F6A165D-E8C7-40F9-B4AB-F6E9933D32DF}"/>
    <cellStyle name="Cálculo 17" xfId="757" xr:uid="{00000000-0005-0000-0000-0000F5020000}"/>
    <cellStyle name="Cálculo 17 2" xfId="1831" xr:uid="{325B3C63-421B-4B5B-B93F-170122A34934}"/>
    <cellStyle name="Cálculo 17 2 10" xfId="8332" xr:uid="{4AF793FC-CB2D-4908-9169-1CBA020F5202}"/>
    <cellStyle name="Cálculo 17 2 10 2" xfId="23440" xr:uid="{58FB2244-050F-4E8E-BF07-79F2FACA7F96}"/>
    <cellStyle name="Cálculo 17 2 11" xfId="7724" xr:uid="{35D15A40-0FA0-4144-80CA-2D9E6635B9AD}"/>
    <cellStyle name="Cálculo 17 2 11 2" xfId="22832" xr:uid="{7E50BAAF-D87E-4ECD-A1E4-F1C86B7F4F19}"/>
    <cellStyle name="Cálculo 17 2 12" xfId="15968" xr:uid="{9150EA54-1F56-46E0-9080-FFE6229B2313}"/>
    <cellStyle name="Cálculo 17 2 12 2" xfId="31076" xr:uid="{07274972-B68F-4972-A311-C03125DC3B75}"/>
    <cellStyle name="Cálculo 17 2 13" xfId="17056" xr:uid="{A5E8A339-84B1-48A7-909D-784D1F1F2FCD}"/>
    <cellStyle name="Cálculo 17 2 2" xfId="2391" xr:uid="{DCD94784-1EE6-406B-A84B-EDF92BE00055}"/>
    <cellStyle name="Cálculo 17 2 2 2" xfId="5028" xr:uid="{1C839F00-D157-41AF-9719-38871115CB9C}"/>
    <cellStyle name="Cálculo 17 2 2 2 2" xfId="11392" xr:uid="{266FFEC5-70D2-4124-B8A9-896D3AB83CCC}"/>
    <cellStyle name="Cálculo 17 2 2 2 2 2" xfId="26500" xr:uid="{0898450F-AC1C-4BBE-AC36-3C2C4E8EFB52}"/>
    <cellStyle name="Cálculo 17 2 2 2 3" xfId="7383" xr:uid="{55D906CC-1A83-4B4B-8D54-C54EAE2CD1FE}"/>
    <cellStyle name="Cálculo 17 2 2 2 3 2" xfId="22491" xr:uid="{4C0213A4-637E-4C88-B43E-6A081BE0E4D6}"/>
    <cellStyle name="Cálculo 17 2 2 2 4" xfId="20136" xr:uid="{89D398A8-45CF-4040-82FF-B8776ED6D49B}"/>
    <cellStyle name="Cálculo 17 2 2 3" xfId="8858" xr:uid="{6B3C0801-2BD2-4354-9B22-CC7DC3915C03}"/>
    <cellStyle name="Cálculo 17 2 2 3 2" xfId="23966" xr:uid="{B04D7B57-74BA-4372-8B3B-B7A3EDFB1EAA}"/>
    <cellStyle name="Cálculo 17 2 3" xfId="2229" xr:uid="{048A868E-4AA4-48AD-98C2-FB5D6AEEC73F}"/>
    <cellStyle name="Cálculo 17 2 3 2" xfId="4866" xr:uid="{DF4F176D-F0E8-40D8-9B27-4F913E4313D8}"/>
    <cellStyle name="Cálculo 17 2 3 2 2" xfId="11217" xr:uid="{E465C550-9C27-4067-B996-19B83FE289F6}"/>
    <cellStyle name="Cálculo 17 2 3 2 2 2" xfId="26325" xr:uid="{5BC6B33C-9B9C-4E99-94AC-51EBB7446308}"/>
    <cellStyle name="Cálculo 17 2 3 2 3" xfId="19974" xr:uid="{7D1225AB-9DDE-427B-B83E-81DFC2F63491}"/>
    <cellStyle name="Cálculo 17 2 3 3" xfId="7552" xr:uid="{187B5196-EE49-4331-9540-A6AC620486A1}"/>
    <cellStyle name="Cálculo 17 2 3 3 2" xfId="22660" xr:uid="{1F437C02-658E-4E17-9B9A-41ECDD43CE5A}"/>
    <cellStyle name="Cálculo 17 2 3 4" xfId="17454" xr:uid="{94C578E6-19C4-4861-B05B-C84AF504DDAD}"/>
    <cellStyle name="Cálculo 17 2 4" xfId="2925" xr:uid="{AB3AA191-729E-4CEB-863C-35405C54853A}"/>
    <cellStyle name="Cálculo 17 2 4 2" xfId="5562" xr:uid="{E4BDE5F8-A515-4CDA-99FE-9B4638E428D7}"/>
    <cellStyle name="Cálculo 17 2 4 2 2" xfId="11873" xr:uid="{860A8AE1-4E60-453C-A1A4-61D59FCEF016}"/>
    <cellStyle name="Cálculo 17 2 4 2 2 2" xfId="26981" xr:uid="{2E24F3FA-F902-4E2F-818F-51DF5C44C3D1}"/>
    <cellStyle name="Cálculo 17 2 4 2 3" xfId="14845" xr:uid="{4F4F77E4-B295-4ADB-A243-980BC917F016}"/>
    <cellStyle name="Cálculo 17 2 4 2 3 2" xfId="29953" xr:uid="{3A3AA7E3-EC0C-4C23-98AD-2A278990D393}"/>
    <cellStyle name="Cálculo 17 2 4 2 4" xfId="20670" xr:uid="{79ECCE0D-AB8D-476D-83CD-5626F1A8C799}"/>
    <cellStyle name="Cálculo 17 2 4 3" xfId="9307" xr:uid="{C3E7F0F4-8DBD-41C4-92A3-AE623C924D6E}"/>
    <cellStyle name="Cálculo 17 2 4 3 2" xfId="24415" xr:uid="{24A9E2D7-52A9-40AB-B154-AA36BB352964}"/>
    <cellStyle name="Cálculo 17 2 4 4" xfId="7213" xr:uid="{F22B99E4-4F94-4F94-B232-35E60813EB73}"/>
    <cellStyle name="Cálculo 17 2 4 4 2" xfId="22321" xr:uid="{E59DA7FF-B12A-4210-A192-C0789672E4B4}"/>
    <cellStyle name="Cálculo 17 2 4 5" xfId="18033" xr:uid="{8F8AC8F4-46E5-45D4-9B36-BEE2542202F5}"/>
    <cellStyle name="Cálculo 17 2 5" xfId="3251" xr:uid="{ED76282C-B82D-40D4-A083-F1225D22A94D}"/>
    <cellStyle name="Cálculo 17 2 5 2" xfId="5888" xr:uid="{583F6491-F041-4703-B5DA-D1A1FF16A65F}"/>
    <cellStyle name="Cálculo 17 2 5 2 2" xfId="12199" xr:uid="{C9C057E6-C2C7-49E8-9143-0CD36DCD3C63}"/>
    <cellStyle name="Cálculo 17 2 5 2 2 2" xfId="27307" xr:uid="{C7806BB1-41FD-4785-B87A-A16DF14D491C}"/>
    <cellStyle name="Cálculo 17 2 5 2 3" xfId="15078" xr:uid="{C7155C92-AF55-4581-AF1B-4FADE7773CE5}"/>
    <cellStyle name="Cálculo 17 2 5 2 3 2" xfId="30186" xr:uid="{9EADCA02-0063-48DF-AB0F-DA85595C94B9}"/>
    <cellStyle name="Cálculo 17 2 5 2 4" xfId="20996" xr:uid="{74155F99-50B3-444B-B2FF-16052E3A6BA6}"/>
    <cellStyle name="Cálculo 17 2 5 3" xfId="9633" xr:uid="{119FB900-618C-45FD-8D39-BAAA39FE1076}"/>
    <cellStyle name="Cálculo 17 2 5 3 2" xfId="24741" xr:uid="{C3AD485E-C091-4E4D-AE1F-C0C0254CBDD8}"/>
    <cellStyle name="Cálculo 17 2 5 4" xfId="13665" xr:uid="{EEFCCC12-2FFA-4C16-BA33-BC2E8FCEB743}"/>
    <cellStyle name="Cálculo 17 2 5 4 2" xfId="28773" xr:uid="{D8E0A576-7BE7-40F2-894B-1B43998F301C}"/>
    <cellStyle name="Cálculo 17 2 5 5" xfId="18359" xr:uid="{7EEF0E17-456A-47E9-A78F-607152CF9BB9}"/>
    <cellStyle name="Cálculo 17 2 6" xfId="3557" xr:uid="{EEB38A2C-D21F-4D22-95CC-C85FBFC701B3}"/>
    <cellStyle name="Cálculo 17 2 6 2" xfId="6194" xr:uid="{BC91D10A-5649-4EF1-8347-4514C7FA3BD6}"/>
    <cellStyle name="Cálculo 17 2 6 2 2" xfId="12505" xr:uid="{1043077B-52EF-4670-9241-2476494653C2}"/>
    <cellStyle name="Cálculo 17 2 6 2 2 2" xfId="27613" xr:uid="{E16B4585-C637-41A1-BA17-147772925E4C}"/>
    <cellStyle name="Cálculo 17 2 6 2 3" xfId="14879" xr:uid="{0D72DB0A-FA8D-422A-B3F3-33BD09DD30FE}"/>
    <cellStyle name="Cálculo 17 2 6 2 3 2" xfId="29987" xr:uid="{008D51FA-7303-4EF5-9677-8F8DF163D79B}"/>
    <cellStyle name="Cálculo 17 2 6 2 4" xfId="21302" xr:uid="{8B336666-80DD-476C-8F39-6627104BB351}"/>
    <cellStyle name="Cálculo 17 2 6 3" xfId="9939" xr:uid="{F6416E19-70F0-4137-9D64-A8BB66488DF0}"/>
    <cellStyle name="Cálculo 17 2 6 3 2" xfId="25047" xr:uid="{74191FDC-5E58-45E3-BF7A-50AE5C1B2276}"/>
    <cellStyle name="Cálculo 17 2 6 4" xfId="15732" xr:uid="{3BAD5025-5DEF-476F-9D2E-3316763BB3DC}"/>
    <cellStyle name="Cálculo 17 2 6 4 2" xfId="30840" xr:uid="{5982290D-8DA5-4564-9892-BED8D78B04CB}"/>
    <cellStyle name="Cálculo 17 2 6 5" xfId="18665" xr:uid="{1C339AB0-02F3-42F4-91C5-53AA20AAF922}"/>
    <cellStyle name="Cálculo 17 2 7" xfId="3903" xr:uid="{E317A7F5-E634-4438-891A-E905CAF0EEB1}"/>
    <cellStyle name="Cálculo 17 2 7 2" xfId="6540" xr:uid="{EE5CE69C-C511-49E1-BCDB-AEA4622EAFB3}"/>
    <cellStyle name="Cálculo 17 2 7 2 2" xfId="12851" xr:uid="{E2C8C416-6225-4DFC-B4CE-FFF8BB16DBAF}"/>
    <cellStyle name="Cálculo 17 2 7 2 2 2" xfId="27959" xr:uid="{CFBF2914-C31C-484A-8251-FCF267B95CA6}"/>
    <cellStyle name="Cálculo 17 2 7 2 3" xfId="14254" xr:uid="{9C1C76D5-9BD4-4DEB-AFEC-102E17BAD4E6}"/>
    <cellStyle name="Cálculo 17 2 7 2 3 2" xfId="29362" xr:uid="{0DC9060A-763B-4394-BD59-3928E599FEC1}"/>
    <cellStyle name="Cálculo 17 2 7 2 4" xfId="21648" xr:uid="{21E40573-84AF-474B-AAE3-5284F75C5DBF}"/>
    <cellStyle name="Cálculo 17 2 7 3" xfId="10285" xr:uid="{B69ACCD4-0094-4D23-83C9-2A87A173030D}"/>
    <cellStyle name="Cálculo 17 2 7 3 2" xfId="25393" xr:uid="{0C0BCD1A-65C1-40AF-A469-A9EBD2CB7567}"/>
    <cellStyle name="Cálculo 17 2 7 4" xfId="13511" xr:uid="{B2FE2806-C616-4C7F-996C-5ACF5FCC80FF}"/>
    <cellStyle name="Cálculo 17 2 7 4 2" xfId="28619" xr:uid="{5D0903CA-972C-41C0-8AD6-C2DE7C2D1B31}"/>
    <cellStyle name="Cálculo 17 2 7 5" xfId="19011" xr:uid="{A20DF87A-37DD-4FE9-9203-67484D168CF6}"/>
    <cellStyle name="Cálculo 17 2 8" xfId="4267" xr:uid="{DC952918-557C-47B7-A3B4-EECCA3A85314}"/>
    <cellStyle name="Cálculo 17 2 8 2" xfId="6904" xr:uid="{A3A68E4F-0C2B-45EB-A02E-270B6662C3A7}"/>
    <cellStyle name="Cálculo 17 2 8 2 2" xfId="13215" xr:uid="{B4AF2FD4-570E-4E60-9126-8871312FF803}"/>
    <cellStyle name="Cálculo 17 2 8 2 2 2" xfId="28323" xr:uid="{168CD841-2BA6-4CAD-A2C0-0C2F5F6FA5DC}"/>
    <cellStyle name="Cálculo 17 2 8 2 3" xfId="16879" xr:uid="{F1ED96DC-163D-40C2-BB48-8D82B98CF60E}"/>
    <cellStyle name="Cálculo 17 2 8 2 3 2" xfId="31987" xr:uid="{8A8D9C0D-B48D-45B2-84A1-68C93061F911}"/>
    <cellStyle name="Cálculo 17 2 8 2 4" xfId="22012" xr:uid="{A38A4677-0B3F-4E12-925B-D3D9B5C1B966}"/>
    <cellStyle name="Cálculo 17 2 8 3" xfId="10649" xr:uid="{D0B90D18-557B-46E3-B587-C616793A50AD}"/>
    <cellStyle name="Cálculo 17 2 8 3 2" xfId="25757" xr:uid="{1AC9379C-17A6-43CE-BC58-4E4FE7FF3002}"/>
    <cellStyle name="Cálculo 17 2 8 4" xfId="15743" xr:uid="{2710E375-8693-4468-B826-22469043E64B}"/>
    <cellStyle name="Cálculo 17 2 8 4 2" xfId="30851" xr:uid="{632D49F2-FE24-4AC6-BA07-A9C69F6B81BA}"/>
    <cellStyle name="Cálculo 17 2 8 5" xfId="19375" xr:uid="{568DA25B-449A-437A-95DA-C3133D68EECB}"/>
    <cellStyle name="Cálculo 17 2 9" xfId="4468" xr:uid="{2DF01A3F-88C1-4E12-A8F4-2DDC64ECBE65}"/>
    <cellStyle name="Cálculo 17 2 9 2" xfId="10850" xr:uid="{96776B60-6B25-4598-82AE-D175069988A8}"/>
    <cellStyle name="Cálculo 17 2 9 2 2" xfId="25958" xr:uid="{58A4751D-5868-47B1-9D71-BBB18B428189}"/>
    <cellStyle name="Cálculo 17 2 9 3" xfId="14127" xr:uid="{E981FAD5-0D8B-4C95-8D87-C183A6BED1B9}"/>
    <cellStyle name="Cálculo 17 2 9 3 2" xfId="29235" xr:uid="{454A0BCB-D5F0-48DF-BA49-EC08D1C7DD97}"/>
    <cellStyle name="Cálculo 17 2 9 4" xfId="19576" xr:uid="{F5874A20-0A67-410D-ACBD-028F1DFC428E}"/>
    <cellStyle name="Cálculo 17 3" xfId="1814" xr:uid="{2E4E71FF-231C-4A24-BC8F-42055CA1E473}"/>
    <cellStyle name="Cálculo 17 3 10" xfId="11771" xr:uid="{99CA1F55-9CB6-4333-9E43-50CC6D65A22D}"/>
    <cellStyle name="Cálculo 17 3 10 2" xfId="26879" xr:uid="{2EF54B1E-C074-4022-BAB9-0A636A328C81}"/>
    <cellStyle name="Cálculo 17 3 11" xfId="15299" xr:uid="{5489C494-3200-449D-AC85-0CBF62F83C35}"/>
    <cellStyle name="Cálculo 17 3 11 2" xfId="30407" xr:uid="{80C1CDD3-2A04-4CDB-ACB9-58E9651D1946}"/>
    <cellStyle name="Cálculo 17 3 12" xfId="17039" xr:uid="{E38301A3-4583-4AC0-A609-78A4A8412782}"/>
    <cellStyle name="Cálculo 17 3 2" xfId="2374" xr:uid="{BDE55F7D-8CE0-44CB-B68F-B720807F7BE7}"/>
    <cellStyle name="Cálculo 17 3 2 2" xfId="5011" xr:uid="{DDBCB1E6-F99B-425B-8A2C-FBB76C84934E}"/>
    <cellStyle name="Cálculo 17 3 2 2 2" xfId="11375" xr:uid="{34FF0E5D-13E0-4601-86D7-8DCE86C0F094}"/>
    <cellStyle name="Cálculo 17 3 2 2 2 2" xfId="26483" xr:uid="{F24D0A2F-C77D-453A-9619-00D5CCD9A634}"/>
    <cellStyle name="Cálculo 17 3 2 2 3" xfId="14869" xr:uid="{0D864823-E6F6-4503-B07E-0799129F87B0}"/>
    <cellStyle name="Cálculo 17 3 2 2 3 2" xfId="29977" xr:uid="{617346D1-AD0B-4DEB-BFCF-0C27C75F443E}"/>
    <cellStyle name="Cálculo 17 3 2 2 4" xfId="20119" xr:uid="{BC62323E-C45B-4C1E-8D0B-5F21CC1F2D60}"/>
    <cellStyle name="Cálculo 17 3 2 3" xfId="8841" xr:uid="{4FBFD6DB-F7D5-44D2-9C60-65C10EC6B99F}"/>
    <cellStyle name="Cálculo 17 3 2 3 2" xfId="23949" xr:uid="{5A743CB9-A7D8-449C-BB8E-F996D65F274D}"/>
    <cellStyle name="Cálculo 17 3 2 4" xfId="13549" xr:uid="{10BDCAF8-C89F-42B4-8088-515EA321C9A1}"/>
    <cellStyle name="Cálculo 17 3 2 4 2" xfId="28657" xr:uid="{F2977660-1A4B-4821-B372-7B8E681B3834}"/>
    <cellStyle name="Cálculo 17 3 2 5" xfId="13733" xr:uid="{E62BACDE-9947-441A-B3CC-469EC33F6EEB}"/>
    <cellStyle name="Cálculo 17 3 2 5 2" xfId="28841" xr:uid="{8502B36F-41B8-4A4F-9D7D-C48207C52551}"/>
    <cellStyle name="Cálculo 17 3 2 6" xfId="17582" xr:uid="{DB85398B-6541-4DF7-A636-3E4B28660570}"/>
    <cellStyle name="Cálculo 17 3 3" xfId="2246" xr:uid="{708D9D99-F732-427E-A0EB-971045B7159A}"/>
    <cellStyle name="Cálculo 17 3 3 2" xfId="4883" xr:uid="{E460CBB0-776C-4400-8AAB-6A3486EEC1CB}"/>
    <cellStyle name="Cálculo 17 3 3 2 2" xfId="11225" xr:uid="{5A9CDADE-4186-4B68-AE39-4B17ED195587}"/>
    <cellStyle name="Cálculo 17 3 3 2 2 2" xfId="26333" xr:uid="{860D1C8B-D8AE-4E94-9DA1-DCCE37C241A4}"/>
    <cellStyle name="Cálculo 17 3 3 2 3" xfId="19991" xr:uid="{08051581-60F2-48FB-8F38-32A76881DA2B}"/>
    <cellStyle name="Cálculo 17 3 3 3" xfId="14794" xr:uid="{AE880996-D63E-4793-84FE-44F55A214613}"/>
    <cellStyle name="Cálculo 17 3 3 3 2" xfId="29902" xr:uid="{21FF9053-BDD6-4074-92FE-53801C56AC73}"/>
    <cellStyle name="Cálculo 17 3 3 4" xfId="17471" xr:uid="{15001AFD-13DD-4688-BB73-31B3CAAE679D}"/>
    <cellStyle name="Cálculo 17 3 4" xfId="2342" xr:uid="{68028059-8766-4BCA-BA3B-B917D80BBF59}"/>
    <cellStyle name="Cálculo 17 3 4 2" xfId="4979" xr:uid="{1DA8D917-9F5A-4F88-8793-706DD0E3DE8D}"/>
    <cellStyle name="Cálculo 17 3 4 2 2" xfId="11343" xr:uid="{2810E926-FF06-4AD2-B199-497384014C05}"/>
    <cellStyle name="Cálculo 17 3 4 2 2 2" xfId="26451" xr:uid="{26E54C7A-E125-40E4-8F83-BDD074532B80}"/>
    <cellStyle name="Cálculo 17 3 4 2 3" xfId="13398" xr:uid="{54031798-95FE-44A4-B268-31F1B5A19F74}"/>
    <cellStyle name="Cálculo 17 3 4 2 3 2" xfId="28506" xr:uid="{1396C26C-6588-4CEE-A292-A1ACCC5A7856}"/>
    <cellStyle name="Cálculo 17 3 4 2 4" xfId="20087" xr:uid="{E9FE8137-0FC2-42E1-BF02-9B838B599026}"/>
    <cellStyle name="Cálculo 17 3 4 3" xfId="8809" xr:uid="{5CCF6181-412B-44D7-9D7E-54869E606A7E}"/>
    <cellStyle name="Cálculo 17 3 4 3 2" xfId="23917" xr:uid="{AF5E03CA-F3B1-481C-9240-F2F1E5D6DF6B}"/>
    <cellStyle name="Cálculo 17 3 4 4" xfId="16156" xr:uid="{0FE6BF8A-8CF4-4549-9003-23959B5ED920}"/>
    <cellStyle name="Cálculo 17 3 4 4 2" xfId="31264" xr:uid="{985B9AFE-E0C9-45B2-8C44-72A63C0D6505}"/>
    <cellStyle name="Cálculo 17 3 4 5" xfId="17567" xr:uid="{4AF3A0E3-940F-40B1-8A3F-67647605DCB1}"/>
    <cellStyle name="Cálculo 17 3 5" xfId="3234" xr:uid="{20FC48B0-BE94-416B-B6DD-75204B19E51D}"/>
    <cellStyle name="Cálculo 17 3 5 2" xfId="5871" xr:uid="{5D115E2E-377D-4D8C-B1BF-8CCE6313D1E9}"/>
    <cellStyle name="Cálculo 17 3 5 2 2" xfId="12182" xr:uid="{28931A96-16B4-46E6-9097-E3CA9B7AE784}"/>
    <cellStyle name="Cálculo 17 3 5 2 2 2" xfId="27290" xr:uid="{758C467B-54E1-44B5-9E3D-6A140E9919FB}"/>
    <cellStyle name="Cálculo 17 3 5 2 3" xfId="16184" xr:uid="{2252D44B-E2BD-4504-A86B-01DCB095803A}"/>
    <cellStyle name="Cálculo 17 3 5 2 3 2" xfId="31292" xr:uid="{03D1D6E1-6E0C-4B1E-93D6-832F0F7D8AF1}"/>
    <cellStyle name="Cálculo 17 3 5 2 4" xfId="20979" xr:uid="{E39631F5-E31A-4622-87D9-EF35A75F9C6E}"/>
    <cellStyle name="Cálculo 17 3 5 3" xfId="9616" xr:uid="{C1D68EDE-CCBD-4201-8406-7A1CF7AD9276}"/>
    <cellStyle name="Cálculo 17 3 5 3 2" xfId="24724" xr:uid="{5E335E37-47C5-444D-BF93-BCD62291C2AE}"/>
    <cellStyle name="Cálculo 17 3 5 4" xfId="13800" xr:uid="{CE01AFAC-F0CD-43F4-BCFE-B264AFEC691F}"/>
    <cellStyle name="Cálculo 17 3 5 4 2" xfId="28908" xr:uid="{07DED246-A784-4BA9-821D-5F6A52907FDB}"/>
    <cellStyle name="Cálculo 17 3 5 5" xfId="18342" xr:uid="{35E44434-33D6-44C4-B36C-48CD740F5497}"/>
    <cellStyle name="Cálculo 17 3 6" xfId="2316" xr:uid="{6C52644B-C799-48AD-A85C-A70D2ED6DFC0}"/>
    <cellStyle name="Cálculo 17 3 6 2" xfId="4953" xr:uid="{49EDF810-43E5-4767-83CE-540C1F80F0F5}"/>
    <cellStyle name="Cálculo 17 3 6 2 2" xfId="11317" xr:uid="{D5B945D7-5829-431C-B5DB-D821B722C055}"/>
    <cellStyle name="Cálculo 17 3 6 2 2 2" xfId="26425" xr:uid="{016D1CB6-BCAA-47C5-9D65-769EF0FD0695}"/>
    <cellStyle name="Cálculo 17 3 6 2 3" xfId="9147" xr:uid="{38462730-E219-4A3A-AE34-4F2401FAC0CB}"/>
    <cellStyle name="Cálculo 17 3 6 2 3 2" xfId="24255" xr:uid="{06B3D4F6-0B7D-4526-ADCE-3D5363260348}"/>
    <cellStyle name="Cálculo 17 3 6 2 4" xfId="20061" xr:uid="{B947F2CC-B62A-4A7B-885F-B354CACC3013}"/>
    <cellStyle name="Cálculo 17 3 6 3" xfId="8783" xr:uid="{22EDFD7C-F16D-45F7-B2E6-B200A695BEBE}"/>
    <cellStyle name="Cálculo 17 3 6 3 2" xfId="23891" xr:uid="{C4D4E521-264B-4C1D-9F10-BB44AC78A660}"/>
    <cellStyle name="Cálculo 17 3 6 4" xfId="14678" xr:uid="{AA0D9E3F-0306-4962-A650-3BA954110BB1}"/>
    <cellStyle name="Cálculo 17 3 6 4 2" xfId="29786" xr:uid="{500A530E-34F8-4504-BE10-20E99858B722}"/>
    <cellStyle name="Cálculo 17 3 6 5" xfId="17541" xr:uid="{F102D836-C924-4BFE-9356-70E304CF2699}"/>
    <cellStyle name="Cálculo 17 3 7" xfId="3886" xr:uid="{2387E2A9-B05A-49F3-9D41-DC86B18A48E4}"/>
    <cellStyle name="Cálculo 17 3 7 2" xfId="6523" xr:uid="{D5357105-1EC6-4177-B0A0-23AA8C046131}"/>
    <cellStyle name="Cálculo 17 3 7 2 2" xfId="12834" xr:uid="{7A9FE576-33DD-4C94-93C0-08C8A1F2063C}"/>
    <cellStyle name="Cálculo 17 3 7 2 2 2" xfId="27942" xr:uid="{C2DE3E56-DD66-4EE8-BD03-9130FC909DA2}"/>
    <cellStyle name="Cálculo 17 3 7 2 3" xfId="7895" xr:uid="{F0C02381-A130-4DF1-B2B6-C6AEF99E64D0}"/>
    <cellStyle name="Cálculo 17 3 7 2 3 2" xfId="23003" xr:uid="{E0CBA45F-65C9-418F-93CD-A39095B62061}"/>
    <cellStyle name="Cálculo 17 3 7 2 4" xfId="21631" xr:uid="{C196BB36-71FD-4AFE-ADE0-525895C9FB72}"/>
    <cellStyle name="Cálculo 17 3 7 3" xfId="10268" xr:uid="{231D7EF9-B4B7-40D7-B775-1158B7623326}"/>
    <cellStyle name="Cálculo 17 3 7 3 2" xfId="25376" xr:uid="{2D56F0C6-B41A-4C98-8E4D-01C00683C76C}"/>
    <cellStyle name="Cálculo 17 3 7 4" xfId="16400" xr:uid="{CB49D613-1054-4953-AFCC-BF11E810EC1E}"/>
    <cellStyle name="Cálculo 17 3 7 4 2" xfId="31508" xr:uid="{C4B885AD-89DE-4D6A-B964-692CAA07A6D2}"/>
    <cellStyle name="Cálculo 17 3 7 5" xfId="18994" xr:uid="{334DC94F-1DE8-4AA1-8978-08D880C4ED73}"/>
    <cellStyle name="Cálculo 17 3 8" xfId="4451" xr:uid="{D21604BE-3603-4BD4-B6F9-775ECCB54B5C}"/>
    <cellStyle name="Cálculo 17 3 8 2" xfId="10833" xr:uid="{EBA3DABC-3B71-49E9-8A61-43096498A593}"/>
    <cellStyle name="Cálculo 17 3 8 2 2" xfId="25941" xr:uid="{DB2A7F31-3EF8-4597-AC3F-28549BDBE8CC}"/>
    <cellStyle name="Cálculo 17 3 8 3" xfId="15130" xr:uid="{951B5CDB-57FC-48F1-99BE-492B168B56C9}"/>
    <cellStyle name="Cálculo 17 3 8 3 2" xfId="30238" xr:uid="{0FCD6AB9-D778-48F6-AEF3-12AA16DC6D5F}"/>
    <cellStyle name="Cálculo 17 3 8 4" xfId="19559" xr:uid="{7B1FE7C6-A4AB-4EE4-BAAA-54B0981F01AF}"/>
    <cellStyle name="Cálculo 17 3 9" xfId="8315" xr:uid="{CACB8EC0-7A5A-4857-804D-9E8AB9514B5C}"/>
    <cellStyle name="Cálculo 17 3 9 2" xfId="23423" xr:uid="{F456B4E7-4EAD-45B3-90A1-7A87D2498198}"/>
    <cellStyle name="Cálculo 17 4" xfId="2051" xr:uid="{FF57E49F-417C-4799-8582-F0CCEB436B7C}"/>
    <cellStyle name="Cálculo 17 4 10" xfId="11781" xr:uid="{FE22344E-4502-452E-94AD-3869D21F079A}"/>
    <cellStyle name="Cálculo 17 4 10 2" xfId="26889" xr:uid="{867431FC-816E-4A49-9823-3A68BAE73A1D}"/>
    <cellStyle name="Cálculo 17 4 11" xfId="7497" xr:uid="{386793CC-9DE5-4D41-B4D1-278612A2E54C}"/>
    <cellStyle name="Cálculo 17 4 11 2" xfId="22605" xr:uid="{23ACC4EB-CD8C-4820-8B9D-759BA4A01F1D}"/>
    <cellStyle name="Cálculo 17 4 12" xfId="17276" xr:uid="{37161DB9-0658-4912-B190-3F9E8B65BBB3}"/>
    <cellStyle name="Cálculo 17 4 2" xfId="2558" xr:uid="{68FB182C-0695-475A-8CAE-F9F0A0FD948E}"/>
    <cellStyle name="Cálculo 17 4 2 2" xfId="5195" xr:uid="{65E29067-BDE1-447A-BCC6-DEEB9E64C0A2}"/>
    <cellStyle name="Cálculo 17 4 2 2 2" xfId="11559" xr:uid="{463D994B-8B33-49CE-A354-5AD82157325B}"/>
    <cellStyle name="Cálculo 17 4 2 2 2 2" xfId="26667" xr:uid="{5AC28A2D-8E7D-4207-BFFD-21E01249DB69}"/>
    <cellStyle name="Cálculo 17 4 2 2 3" xfId="9230" xr:uid="{4801989C-C597-4AF8-A703-F09EDF2E7999}"/>
    <cellStyle name="Cálculo 17 4 2 2 3 2" xfId="24338" xr:uid="{AF8E3AEB-4211-4F28-8650-04263C0E9341}"/>
    <cellStyle name="Cálculo 17 4 2 2 4" xfId="20303" xr:uid="{8551EC30-C897-4E50-A129-654324CA969F}"/>
    <cellStyle name="Cálculo 17 4 2 3" xfId="9025" xr:uid="{0EC032B7-8643-4E8A-834F-655ADEBCDEB4}"/>
    <cellStyle name="Cálculo 17 4 2 3 2" xfId="24133" xr:uid="{0EF062F6-D851-4A24-ABB3-E298E18B5B94}"/>
    <cellStyle name="Cálculo 17 4 2 4" xfId="8160" xr:uid="{614A0B6C-5F95-45A0-9D2B-54C9F5B0601F}"/>
    <cellStyle name="Cálculo 17 4 2 4 2" xfId="23268" xr:uid="{BD25CBB1-758C-4B49-BB74-38829401DD97}"/>
    <cellStyle name="Cálculo 17 4 2 5" xfId="14046" xr:uid="{0FB00AB5-D266-4B2C-8B7B-B766239EF21A}"/>
    <cellStyle name="Cálculo 17 4 2 5 2" xfId="29154" xr:uid="{1BF880CF-8609-44D9-BFE6-1E497D665B68}"/>
    <cellStyle name="Cálculo 17 4 2 6" xfId="17666" xr:uid="{5B4D375B-F5E4-428A-95D4-FD2953E9EF06}"/>
    <cellStyle name="Cálculo 17 4 3" xfId="2811" xr:uid="{FB9E898C-6ED9-4C63-BDF2-68CFF61CD7ED}"/>
    <cellStyle name="Cálculo 17 4 3 2" xfId="5448" xr:uid="{F74E6F81-CCA0-485B-97C2-3360F8C92F12}"/>
    <cellStyle name="Cálculo 17 4 3 2 2" xfId="8034" xr:uid="{BC7D6CA2-B1B5-4EAA-8058-74398E095CE7}"/>
    <cellStyle name="Cálculo 17 4 3 2 2 2" xfId="23142" xr:uid="{9BD2089E-BA7D-405C-8DA9-6462CB705518}"/>
    <cellStyle name="Cálculo 17 4 3 2 3" xfId="20556" xr:uid="{5AB10652-4F9F-46C9-8152-8498808F15C0}"/>
    <cellStyle name="Cálculo 17 4 3 3" xfId="15963" xr:uid="{A1672FCB-5325-47A7-9DF5-3988FCF64B87}"/>
    <cellStyle name="Cálculo 17 4 3 3 2" xfId="31071" xr:uid="{0D99AF8D-4D8E-4FD1-AC7B-D87E5FA8E74F}"/>
    <cellStyle name="Cálculo 17 4 3 4" xfId="17919" xr:uid="{B5D0AB2F-AF00-4B6A-AD74-A432678B63B5}"/>
    <cellStyle name="Cálculo 17 4 4" xfId="3114" xr:uid="{ABB4771B-A5E6-416D-9EA1-174825D178BE}"/>
    <cellStyle name="Cálculo 17 4 4 2" xfId="5751" xr:uid="{5766A8AD-FB1C-4354-97FD-A09B6CBDF994}"/>
    <cellStyle name="Cálculo 17 4 4 2 2" xfId="12062" xr:uid="{F190CAF5-20AF-453E-B6D1-5DA23EBCD4C8}"/>
    <cellStyle name="Cálculo 17 4 4 2 2 2" xfId="27170" xr:uid="{8C3C4030-D63F-4B3F-89AC-C2BEBA733623}"/>
    <cellStyle name="Cálculo 17 4 4 2 3" xfId="7079" xr:uid="{856D5EF7-7447-4BF6-A06A-496A929615BE}"/>
    <cellStyle name="Cálculo 17 4 4 2 3 2" xfId="22187" xr:uid="{0DD37B5A-C20F-4C2D-BC3D-C772BDF59742}"/>
    <cellStyle name="Cálculo 17 4 4 2 4" xfId="20859" xr:uid="{51FD3116-364E-4C5D-BA70-5A5589B4A0C3}"/>
    <cellStyle name="Cálculo 17 4 4 3" xfId="9496" xr:uid="{F5C5AD0B-7E9F-43DA-B066-07169B334B6F}"/>
    <cellStyle name="Cálculo 17 4 4 3 2" xfId="24604" xr:uid="{13A7C052-C736-4D42-A009-600D9E549053}"/>
    <cellStyle name="Cálculo 17 4 4 4" xfId="15546" xr:uid="{ED4450B7-8026-4A93-B668-0394DE39FF51}"/>
    <cellStyle name="Cálculo 17 4 4 4 2" xfId="30654" xr:uid="{C4985DA2-5173-4A60-AABC-AC948198A299}"/>
    <cellStyle name="Cálculo 17 4 4 5" xfId="18222" xr:uid="{443F8755-34AD-4C32-BFD3-441409A470CD}"/>
    <cellStyle name="Cálculo 17 4 5" xfId="3440" xr:uid="{EFC30B2D-786B-409F-8058-73FCD35F5911}"/>
    <cellStyle name="Cálculo 17 4 5 2" xfId="6077" xr:uid="{EBE0B285-19F2-4527-97CC-75E25B394025}"/>
    <cellStyle name="Cálculo 17 4 5 2 2" xfId="12388" xr:uid="{A234527E-68F2-474F-8E6E-0682D6268FF9}"/>
    <cellStyle name="Cálculo 17 4 5 2 2 2" xfId="27496" xr:uid="{82D07189-C630-4522-8933-18A9B8B77208}"/>
    <cellStyle name="Cálculo 17 4 5 2 3" xfId="15322" xr:uid="{7D5C9EFB-327F-43A7-8D0A-06D69AC532F0}"/>
    <cellStyle name="Cálculo 17 4 5 2 3 2" xfId="30430" xr:uid="{4A49DEBE-69EA-4A2E-B383-979556D03685}"/>
    <cellStyle name="Cálculo 17 4 5 2 4" xfId="21185" xr:uid="{6F577C52-C1C2-49B0-A44F-11F6210FA648}"/>
    <cellStyle name="Cálculo 17 4 5 3" xfId="9822" xr:uid="{0142C7F6-5E1B-4E3C-B812-E77E7279F63F}"/>
    <cellStyle name="Cálculo 17 4 5 3 2" xfId="24930" xr:uid="{89CA75C2-D002-45E0-A139-7C191D2694B7}"/>
    <cellStyle name="Cálculo 17 4 5 4" xfId="11790" xr:uid="{59BB336E-DAF5-4CD7-8B7C-073AB5F6CDC9}"/>
    <cellStyle name="Cálculo 17 4 5 4 2" xfId="26898" xr:uid="{539A3B22-0777-4F3C-9A06-8CCBAD6EE1A1}"/>
    <cellStyle name="Cálculo 17 4 5 5" xfId="18548" xr:uid="{DEBE1D8A-25EF-4042-A368-E63EE92565FE}"/>
    <cellStyle name="Cálculo 17 4 6" xfId="3746" xr:uid="{F9AAB144-8ADC-418D-AC74-58D6564D6E89}"/>
    <cellStyle name="Cálculo 17 4 6 2" xfId="6383" xr:uid="{7B062FE9-2F54-41A0-A573-EA0345179484}"/>
    <cellStyle name="Cálculo 17 4 6 2 2" xfId="12694" xr:uid="{FF601226-6DA1-4BCD-BC4A-2437895B5FDA}"/>
    <cellStyle name="Cálculo 17 4 6 2 2 2" xfId="27802" xr:uid="{88211071-05B3-4A8B-A14F-BC95B88F0CDE}"/>
    <cellStyle name="Cálculo 17 4 6 2 3" xfId="13553" xr:uid="{2E61AE44-4A84-4B61-8FF6-C056B2E378C5}"/>
    <cellStyle name="Cálculo 17 4 6 2 3 2" xfId="28661" xr:uid="{CFB6F351-966A-446E-84A7-695D0415CF8E}"/>
    <cellStyle name="Cálculo 17 4 6 2 4" xfId="21491" xr:uid="{7C10C3E9-0098-47B9-9A00-317442154B98}"/>
    <cellStyle name="Cálculo 17 4 6 3" xfId="10128" xr:uid="{6F49651D-D00E-4D9A-AB82-4FDFB2A4FAB5}"/>
    <cellStyle name="Cálculo 17 4 6 3 2" xfId="25236" xr:uid="{CBE7E4B1-8425-4198-95BC-23581A54BAE8}"/>
    <cellStyle name="Cálculo 17 4 6 4" xfId="7067" xr:uid="{B85310C8-A3B8-4943-9EC9-63A2D46E1FC8}"/>
    <cellStyle name="Cálculo 17 4 6 4 2" xfId="22175" xr:uid="{4F52F319-DE41-4D3E-81BE-8743B5011E6D}"/>
    <cellStyle name="Cálculo 17 4 6 5" xfId="18854" xr:uid="{B2BABBB2-2924-4ABB-A182-45C915119F4C}"/>
    <cellStyle name="Cálculo 17 4 7" xfId="4123" xr:uid="{2AA8CB77-1B9D-492E-A4E7-CCA04AF491F1}"/>
    <cellStyle name="Cálculo 17 4 7 2" xfId="6760" xr:uid="{E5B7FEF4-2A59-47F9-A9AE-4269A32A5EF8}"/>
    <cellStyle name="Cálculo 17 4 7 2 2" xfId="13071" xr:uid="{2881DC49-FF0E-4DBB-A564-3D36A0D41F48}"/>
    <cellStyle name="Cálculo 17 4 7 2 2 2" xfId="28179" xr:uid="{FE84E9E5-2528-4090-9278-7842F7762FA6}"/>
    <cellStyle name="Cálculo 17 4 7 2 3" xfId="16745" xr:uid="{228A2879-B21B-4AEC-AEBF-81EDEC125A8C}"/>
    <cellStyle name="Cálculo 17 4 7 2 3 2" xfId="31853" xr:uid="{C8002D02-34AF-41A1-9B08-051CD5401384}"/>
    <cellStyle name="Cálculo 17 4 7 2 4" xfId="21868" xr:uid="{30AD202D-F54D-4334-82C9-2E57E87F8282}"/>
    <cellStyle name="Cálculo 17 4 7 3" xfId="10505" xr:uid="{20CD0404-D772-433B-B12D-728578211522}"/>
    <cellStyle name="Cálculo 17 4 7 3 2" xfId="25613" xr:uid="{144A8D5F-71B5-46C2-BABF-F75B3B273064}"/>
    <cellStyle name="Cálculo 17 4 7 4" xfId="7426" xr:uid="{EE588049-50DD-4F41-B81B-5E263CAA422F}"/>
    <cellStyle name="Cálculo 17 4 7 4 2" xfId="22534" xr:uid="{7A383EE6-50D1-4302-A23C-DC441B4E583A}"/>
    <cellStyle name="Cálculo 17 4 7 5" xfId="19231" xr:uid="{4045B668-36B4-40DA-B92C-BFB7BB6725FF}"/>
    <cellStyle name="Cálculo 17 4 8" xfId="4688" xr:uid="{68838ABE-36B9-4EDC-B31C-87ED9DAEA35D}"/>
    <cellStyle name="Cálculo 17 4 8 2" xfId="11070" xr:uid="{872B94E4-5E52-4C5D-BBAE-10F2BF5B72A3}"/>
    <cellStyle name="Cálculo 17 4 8 2 2" xfId="26178" xr:uid="{6BA535B4-FCD6-4819-BEED-E0067CCA6C4C}"/>
    <cellStyle name="Cálculo 17 4 8 3" xfId="15070" xr:uid="{27685917-4EDF-4252-A93E-B0144059B2A0}"/>
    <cellStyle name="Cálculo 17 4 8 3 2" xfId="30178" xr:uid="{3298A6A2-8740-47E8-93AA-E359D9B59055}"/>
    <cellStyle name="Cálculo 17 4 8 4" xfId="19796" xr:uid="{13783481-075B-4662-A855-3E650A3DA9DE}"/>
    <cellStyle name="Cálculo 17 4 9" xfId="8549" xr:uid="{87723815-D8E6-4B50-A1E6-C575E4F000F2}"/>
    <cellStyle name="Cálculo 17 4 9 2" xfId="23657" xr:uid="{8F0B2B29-C66C-4958-9BC4-506607869B13}"/>
    <cellStyle name="Cálculo 17 5" xfId="2070" xr:uid="{BAE75B39-55BB-4F5D-BE32-4A36E066DF16}"/>
    <cellStyle name="Cálculo 17 5 10" xfId="8080" xr:uid="{209531FA-CC6F-40B4-9D3D-ABEB0270971A}"/>
    <cellStyle name="Cálculo 17 5 10 2" xfId="23188" xr:uid="{6369B1BF-03B4-498D-9A20-03CC2C30EDDB}"/>
    <cellStyle name="Cálculo 17 5 11" xfId="17295" xr:uid="{DB7E478D-7BB2-494F-997A-C5ABF52510C5}"/>
    <cellStyle name="Cálculo 17 5 2" xfId="2830" xr:uid="{7D8E3E34-9FB4-4BF7-AD73-9CC0B7B8AE2D}"/>
    <cellStyle name="Cálculo 17 5 2 2" xfId="5467" xr:uid="{D9BC85BF-5A33-4BF1-91A6-2CB056BA4D1A}"/>
    <cellStyle name="Cálculo 17 5 2 2 2" xfId="13670" xr:uid="{F394492C-D418-45EA-ACEC-A01E2CF9D598}"/>
    <cellStyle name="Cálculo 17 5 2 2 2 2" xfId="28778" xr:uid="{5A46FA0D-018C-4E2C-95B6-E5961C9989B2}"/>
    <cellStyle name="Cálculo 17 5 2 2 3" xfId="20575" xr:uid="{989B00CE-4957-4650-8C7D-25F504AACB35}"/>
    <cellStyle name="Cálculo 17 5 2 3" xfId="7794" xr:uid="{CAAFCA02-5209-4C29-9D4E-2D320D856F13}"/>
    <cellStyle name="Cálculo 17 5 2 3 2" xfId="22902" xr:uid="{C4686D70-D276-42AE-9AFB-2F91D7B542DC}"/>
    <cellStyle name="Cálculo 17 5 2 4" xfId="17938" xr:uid="{67D78633-210C-4D72-9EC3-6CF34B9F06A2}"/>
    <cellStyle name="Cálculo 17 5 3" xfId="3133" xr:uid="{FCDECC82-E4CD-4086-A530-284CD20872A4}"/>
    <cellStyle name="Cálculo 17 5 3 2" xfId="5770" xr:uid="{83E7E0E9-FDF7-4A1D-A4E2-825CF5104054}"/>
    <cellStyle name="Cálculo 17 5 3 2 2" xfId="12081" xr:uid="{5906111C-87B7-4498-9C9F-7C04A1F5E15E}"/>
    <cellStyle name="Cálculo 17 5 3 2 2 2" xfId="27189" xr:uid="{2C5F1B27-8EBC-4CB1-BDF7-598A7EF44773}"/>
    <cellStyle name="Cálculo 17 5 3 2 3" xfId="7239" xr:uid="{646FA732-C037-4644-AC75-754595F5CF17}"/>
    <cellStyle name="Cálculo 17 5 3 2 3 2" xfId="22347" xr:uid="{E1045B25-3934-4D00-BB16-296057BD93E9}"/>
    <cellStyle name="Cálculo 17 5 3 2 4" xfId="20878" xr:uid="{E06BA006-7AFA-4A13-9508-D7175814D3E3}"/>
    <cellStyle name="Cálculo 17 5 3 3" xfId="9515" xr:uid="{DD3ABE80-3A39-451F-808C-57BAEC43107A}"/>
    <cellStyle name="Cálculo 17 5 3 3 2" xfId="24623" xr:uid="{DF73D64C-33AA-4E0E-A676-6B1704E85AE1}"/>
    <cellStyle name="Cálculo 17 5 3 4" xfId="7772" xr:uid="{E7CD65CB-2022-4BA9-9C71-0E654CA45B09}"/>
    <cellStyle name="Cálculo 17 5 3 4 2" xfId="22880" xr:uid="{6C4642AD-158E-42EF-9F28-555A0F3562F4}"/>
    <cellStyle name="Cálculo 17 5 3 5" xfId="18241" xr:uid="{0A5B54BC-CD48-48AB-ACC4-644D73FE99D7}"/>
    <cellStyle name="Cálculo 17 5 4" xfId="3459" xr:uid="{168FC71D-A21F-4234-A835-37CD0AAE4F72}"/>
    <cellStyle name="Cálculo 17 5 4 2" xfId="6096" xr:uid="{CBE939F7-A93A-46D4-BC35-4D7B6E9206AA}"/>
    <cellStyle name="Cálculo 17 5 4 2 2" xfId="12407" xr:uid="{E0914047-7726-4A54-AF9F-D16DA1576CB1}"/>
    <cellStyle name="Cálculo 17 5 4 2 2 2" xfId="27515" xr:uid="{08E6DAEE-0DF9-4F04-9E10-D6E4632CD83A}"/>
    <cellStyle name="Cálculo 17 5 4 2 3" xfId="15681" xr:uid="{DC4A5D46-5556-4147-8B18-AF3BDE6D987E}"/>
    <cellStyle name="Cálculo 17 5 4 2 3 2" xfId="30789" xr:uid="{0D76125A-CE7B-4AFA-91F1-AFA653439919}"/>
    <cellStyle name="Cálculo 17 5 4 2 4" xfId="21204" xr:uid="{F67F116F-DA07-463C-97A5-15D97F4D92A1}"/>
    <cellStyle name="Cálculo 17 5 4 3" xfId="9841" xr:uid="{DABFBEC0-332C-4D69-B31F-7468B928D120}"/>
    <cellStyle name="Cálculo 17 5 4 3 2" xfId="24949" xr:uid="{76150382-0990-4210-918F-27B97C6D5576}"/>
    <cellStyle name="Cálculo 17 5 4 4" xfId="7039" xr:uid="{29BE6CFC-B64E-49FE-8490-A3BB67399E7A}"/>
    <cellStyle name="Cálculo 17 5 4 4 2" xfId="22147" xr:uid="{2F342488-CA7C-45D8-9976-FC880F52758B}"/>
    <cellStyle name="Cálculo 17 5 4 5" xfId="18567" xr:uid="{39BBD56D-029E-40DA-9C45-E5AF055330C9}"/>
    <cellStyle name="Cálculo 17 5 5" xfId="3765" xr:uid="{EC9A13D3-71D0-458B-AD39-7DD1AA58376A}"/>
    <cellStyle name="Cálculo 17 5 5 2" xfId="6402" xr:uid="{549669B9-93F9-40E4-AC8A-48B20896385F}"/>
    <cellStyle name="Cálculo 17 5 5 2 2" xfId="12713" xr:uid="{6D025983-210C-4FC6-A793-9A496C859C48}"/>
    <cellStyle name="Cálculo 17 5 5 2 2 2" xfId="27821" xr:uid="{9685460A-6466-4E77-ACD3-C0D7D20CC373}"/>
    <cellStyle name="Cálculo 17 5 5 2 3" xfId="14186" xr:uid="{EE59EBED-4DBF-4187-A1D4-E8F2650D9DCA}"/>
    <cellStyle name="Cálculo 17 5 5 2 3 2" xfId="29294" xr:uid="{F088E203-BF3C-4C83-9185-034DF9CFB8D6}"/>
    <cellStyle name="Cálculo 17 5 5 2 4" xfId="21510" xr:uid="{126ED0EF-4D34-4020-929D-96CAE84217CD}"/>
    <cellStyle name="Cálculo 17 5 5 3" xfId="10147" xr:uid="{01DB3AA4-4FB4-49AA-A778-05B6ADFC6AB5}"/>
    <cellStyle name="Cálculo 17 5 5 3 2" xfId="25255" xr:uid="{733E36ED-7F2E-4B41-9C2A-14F3B7B9E9C3}"/>
    <cellStyle name="Cálculo 17 5 5 4" xfId="9215" xr:uid="{DE94E4C0-F9B4-484A-A527-859CCD3B51FD}"/>
    <cellStyle name="Cálculo 17 5 5 4 2" xfId="24323" xr:uid="{10351FFD-1180-4E1F-B3D8-218A7B5C35C3}"/>
    <cellStyle name="Cálculo 17 5 5 5" xfId="18873" xr:uid="{5BFE8295-6241-46E7-AB97-A18F0CE8962D}"/>
    <cellStyle name="Cálculo 17 5 6" xfId="4142" xr:uid="{D225F13B-3B1A-4019-865E-3983C3017902}"/>
    <cellStyle name="Cálculo 17 5 6 2" xfId="6779" xr:uid="{168ADB85-0E11-4C3F-AF69-70B0585E5A52}"/>
    <cellStyle name="Cálculo 17 5 6 2 2" xfId="13090" xr:uid="{D07881AC-83BB-4EF9-B01B-9D458E3CCB2B}"/>
    <cellStyle name="Cálculo 17 5 6 2 2 2" xfId="28198" xr:uid="{06290191-7759-4AEB-918C-367B1DD8B643}"/>
    <cellStyle name="Cálculo 17 5 6 2 3" xfId="16764" xr:uid="{D7F65203-1395-4AC3-AE5A-885B50CB804A}"/>
    <cellStyle name="Cálculo 17 5 6 2 3 2" xfId="31872" xr:uid="{C5FEBB6A-8251-4A51-95CF-13A7B4EF9A9A}"/>
    <cellStyle name="Cálculo 17 5 6 2 4" xfId="21887" xr:uid="{E55D76ED-C703-4B19-99B5-572BB240F562}"/>
    <cellStyle name="Cálculo 17 5 6 3" xfId="10524" xr:uid="{2B204D93-C033-49C4-BA8D-7C42BF7C2D2B}"/>
    <cellStyle name="Cálculo 17 5 6 3 2" xfId="25632" xr:uid="{B5CC8D41-5DBE-4DA7-8583-A7F2405C377B}"/>
    <cellStyle name="Cálculo 17 5 6 4" xfId="16235" xr:uid="{2FEA31C0-A4A8-4AC7-92D4-521862951495}"/>
    <cellStyle name="Cálculo 17 5 6 4 2" xfId="31343" xr:uid="{5ACA763C-450A-410E-8311-D6A6B2E6B971}"/>
    <cellStyle name="Cálculo 17 5 6 5" xfId="19250" xr:uid="{47E702D5-6F2C-4D76-92B9-44CE9B130A45}"/>
    <cellStyle name="Cálculo 17 5 7" xfId="4707" xr:uid="{92372815-98D0-4E99-BCFB-9ADF32CBB571}"/>
    <cellStyle name="Cálculo 17 5 7 2" xfId="11089" xr:uid="{26A47EC4-B322-4E3A-B19A-B3FF23789380}"/>
    <cellStyle name="Cálculo 17 5 7 2 2" xfId="26197" xr:uid="{5DFEC051-4CF7-4CD5-AC95-9437E6B8C79A}"/>
    <cellStyle name="Cálculo 17 5 7 3" xfId="15519" xr:uid="{5E34090D-8944-4F7C-96D4-FA01858448B8}"/>
    <cellStyle name="Cálculo 17 5 7 3 2" xfId="30627" xr:uid="{7C97FF30-07EB-4901-A572-4D8C56CCA671}"/>
    <cellStyle name="Cálculo 17 5 7 4" xfId="19815" xr:uid="{4B8A853B-84CA-43D0-B64C-9D0862AEF7C0}"/>
    <cellStyle name="Cálculo 17 5 8" xfId="8568" xr:uid="{5ED66A71-6353-43BA-9777-F67AB95135CD}"/>
    <cellStyle name="Cálculo 17 5 8 2" xfId="23676" xr:uid="{9F5449DD-5E7C-4AE4-965C-262A7639A3C5}"/>
    <cellStyle name="Cálculo 17 5 9" xfId="7059" xr:uid="{23B5AEC1-36A5-422D-8079-4B4BD3A2F903}"/>
    <cellStyle name="Cálculo 17 5 9 2" xfId="22167" xr:uid="{35959283-544E-47AF-8AF2-58E411DB748B}"/>
    <cellStyle name="Cálculo 18" xfId="758" xr:uid="{00000000-0005-0000-0000-0000F6020000}"/>
    <cellStyle name="Cálculo 18 2" xfId="1832" xr:uid="{281233E5-EB79-4FDB-8B36-1BAAC2F38FEE}"/>
    <cellStyle name="Cálculo 18 2 10" xfId="8333" xr:uid="{DB352A88-D1D8-4178-AF4A-91760736F3EF}"/>
    <cellStyle name="Cálculo 18 2 10 2" xfId="23441" xr:uid="{20BB3CAD-2030-491F-A89A-8D344D89BC0B}"/>
    <cellStyle name="Cálculo 18 2 11" xfId="7186" xr:uid="{5D3495E3-FD1D-455F-BE66-1E0399AEC972}"/>
    <cellStyle name="Cálculo 18 2 11 2" xfId="22294" xr:uid="{04EFA523-BB6D-47FC-B579-73B0801EC070}"/>
    <cellStyle name="Cálculo 18 2 12" xfId="7528" xr:uid="{15667447-67B4-458A-9F55-3C5139DB5573}"/>
    <cellStyle name="Cálculo 18 2 12 2" xfId="22636" xr:uid="{4B861184-D674-494D-BF47-0475D63FB2B0}"/>
    <cellStyle name="Cálculo 18 2 13" xfId="17057" xr:uid="{9F054BCE-2ECB-4676-8980-9DA603BAB4E8}"/>
    <cellStyle name="Cálculo 18 2 2" xfId="2392" xr:uid="{F30298AA-7B2B-4A75-8094-F2D99D94E0BF}"/>
    <cellStyle name="Cálculo 18 2 2 2" xfId="5029" xr:uid="{EC9749FD-640B-468A-A764-8F4D1D7333A4}"/>
    <cellStyle name="Cálculo 18 2 2 2 2" xfId="11393" xr:uid="{0B9DC4B3-43BD-4A1E-82E9-60489BB293E6}"/>
    <cellStyle name="Cálculo 18 2 2 2 2 2" xfId="26501" xr:uid="{E5559AC5-931E-414F-B854-C5107E7DC5C1}"/>
    <cellStyle name="Cálculo 18 2 2 2 3" xfId="15531" xr:uid="{AB790392-0AF9-4448-B773-D25CB479A971}"/>
    <cellStyle name="Cálculo 18 2 2 2 3 2" xfId="30639" xr:uid="{7917C878-BD3D-4E5D-BF68-1F2A2F6692E4}"/>
    <cellStyle name="Cálculo 18 2 2 2 4" xfId="20137" xr:uid="{D4CBB5B3-447F-4311-A1A4-CBF63DEFC401}"/>
    <cellStyle name="Cálculo 18 2 2 3" xfId="8859" xr:uid="{87A6096B-6CDF-46E0-9D36-02E2852D6DD8}"/>
    <cellStyle name="Cálculo 18 2 2 3 2" xfId="23967" xr:uid="{9FA9A1E8-8F46-4634-8C52-A87AE925424B}"/>
    <cellStyle name="Cálculo 18 2 3" xfId="2228" xr:uid="{6E18DCF9-B3E5-48F9-98CD-474E8FE1B06B}"/>
    <cellStyle name="Cálculo 18 2 3 2" xfId="4865" xr:uid="{4D28E70B-AB76-48F6-8938-925A097FCBC3}"/>
    <cellStyle name="Cálculo 18 2 3 2 2" xfId="14775" xr:uid="{FD29F68C-AE25-4AC6-BACD-ED5B823C9A4F}"/>
    <cellStyle name="Cálculo 18 2 3 2 2 2" xfId="29883" xr:uid="{9C493E5C-CF24-4EC0-887F-1D45C42C377D}"/>
    <cellStyle name="Cálculo 18 2 3 2 3" xfId="19973" xr:uid="{CD1DF22D-58BA-499F-9624-07549A4874BC}"/>
    <cellStyle name="Cálculo 18 2 3 3" xfId="15901" xr:uid="{446AB8ED-7102-421B-B0E8-7DB40502F518}"/>
    <cellStyle name="Cálculo 18 2 3 3 2" xfId="31009" xr:uid="{78CC0479-813B-4DA5-ADEB-6B6B8771CF45}"/>
    <cellStyle name="Cálculo 18 2 3 4" xfId="17453" xr:uid="{B70A7666-AFB6-45B1-9B77-9CA756756DF8}"/>
    <cellStyle name="Cálculo 18 2 4" xfId="2926" xr:uid="{C212A1CE-D10A-4817-9352-4DB9EFE86367}"/>
    <cellStyle name="Cálculo 18 2 4 2" xfId="5563" xr:uid="{64227016-EC3D-4DA4-B030-E4BF126DB295}"/>
    <cellStyle name="Cálculo 18 2 4 2 2" xfId="11874" xr:uid="{83D4E123-42E5-457E-B1BF-2F71F7529487}"/>
    <cellStyle name="Cálculo 18 2 4 2 2 2" xfId="26982" xr:uid="{C21213A5-2150-46BF-9C30-39B474B75CDA}"/>
    <cellStyle name="Cálculo 18 2 4 2 3" xfId="14617" xr:uid="{1AF66791-B797-4BDC-9C88-69790C6BEBE4}"/>
    <cellStyle name="Cálculo 18 2 4 2 3 2" xfId="29725" xr:uid="{897E78B1-1E12-4FD2-BBCC-7BF8F15655F2}"/>
    <cellStyle name="Cálculo 18 2 4 2 4" xfId="20671" xr:uid="{D6F2DE9F-07E5-4CFD-9AC9-3C7235EF6A72}"/>
    <cellStyle name="Cálculo 18 2 4 3" xfId="9308" xr:uid="{9EA6844B-4AF5-4E29-88FB-5AA12729044A}"/>
    <cellStyle name="Cálculo 18 2 4 3 2" xfId="24416" xr:uid="{8162E380-1348-4F59-ABDC-26043EEB71A4}"/>
    <cellStyle name="Cálculo 18 2 4 4" xfId="9253" xr:uid="{F9A9F605-4C0A-4156-85A0-0A37162DB92B}"/>
    <cellStyle name="Cálculo 18 2 4 4 2" xfId="24361" xr:uid="{DDE3DF30-6DEB-48D5-85FC-1A4CD579F761}"/>
    <cellStyle name="Cálculo 18 2 4 5" xfId="18034" xr:uid="{49F04833-BEBB-42A5-A637-B0C38694400B}"/>
    <cellStyle name="Cálculo 18 2 5" xfId="3252" xr:uid="{85DA27C7-07D8-47E6-A02D-E998EDDBAEE1}"/>
    <cellStyle name="Cálculo 18 2 5 2" xfId="5889" xr:uid="{4790D62F-301F-4F6D-943A-21FEB1500B5F}"/>
    <cellStyle name="Cálculo 18 2 5 2 2" xfId="12200" xr:uid="{6A20839E-EA2C-4D8F-99CA-A04DD3708916}"/>
    <cellStyle name="Cálculo 18 2 5 2 2 2" xfId="27308" xr:uid="{B059856C-3785-407E-8CDA-D9E82E7918F3}"/>
    <cellStyle name="Cálculo 18 2 5 2 3" xfId="9242" xr:uid="{E38AEC42-7036-422D-AC2A-102B6AAB55A0}"/>
    <cellStyle name="Cálculo 18 2 5 2 3 2" xfId="24350" xr:uid="{C33A67D3-C6DE-4C50-9513-B596DD84AA4C}"/>
    <cellStyle name="Cálculo 18 2 5 2 4" xfId="20997" xr:uid="{EEB06FAF-89B7-49FC-A203-C29980FFF6F5}"/>
    <cellStyle name="Cálculo 18 2 5 3" xfId="9634" xr:uid="{1F72A26C-E9EB-4876-9407-09404936BE6A}"/>
    <cellStyle name="Cálculo 18 2 5 3 2" xfId="24742" xr:uid="{4E74BC7B-0F89-489A-93D1-A43F0F8B6A59}"/>
    <cellStyle name="Cálculo 18 2 5 4" xfId="16269" xr:uid="{FBEE195F-FF96-48FF-ADA1-5A3CD99CC62A}"/>
    <cellStyle name="Cálculo 18 2 5 4 2" xfId="31377" xr:uid="{CFF60D5E-061D-4FE2-AEB4-F65D67A6B727}"/>
    <cellStyle name="Cálculo 18 2 5 5" xfId="18360" xr:uid="{070158C1-8CA0-4B1B-AE0D-4B78EB28DBC9}"/>
    <cellStyle name="Cálculo 18 2 6" xfId="3558" xr:uid="{D389CD2C-442F-42AE-A7E3-277A56192E29}"/>
    <cellStyle name="Cálculo 18 2 6 2" xfId="6195" xr:uid="{03B19E80-9204-4BFE-A621-0C4F18479238}"/>
    <cellStyle name="Cálculo 18 2 6 2 2" xfId="12506" xr:uid="{855BCF53-AB73-45D5-A7AE-16956E1014B7}"/>
    <cellStyle name="Cálculo 18 2 6 2 2 2" xfId="27614" xr:uid="{60EB563C-B654-4190-9F37-47D28E9B5CC0}"/>
    <cellStyle name="Cálculo 18 2 6 2 3" xfId="15929" xr:uid="{4D9E8678-6E48-4C55-85B5-AFB287B43082}"/>
    <cellStyle name="Cálculo 18 2 6 2 3 2" xfId="31037" xr:uid="{8F84CDD8-BF6E-487E-B9C4-2B29A640C330}"/>
    <cellStyle name="Cálculo 18 2 6 2 4" xfId="21303" xr:uid="{9BCC9198-B3B9-46C2-BB47-86FB13FE76C4}"/>
    <cellStyle name="Cálculo 18 2 6 3" xfId="9940" xr:uid="{3ADFF6B8-4AEC-40CA-A5E2-4C73010E7419}"/>
    <cellStyle name="Cálculo 18 2 6 3 2" xfId="25048" xr:uid="{1E317444-41FB-4CEB-8A62-223917049425}"/>
    <cellStyle name="Cálculo 18 2 6 4" xfId="15008" xr:uid="{DFA291E1-6908-47DA-A061-00CE51497255}"/>
    <cellStyle name="Cálculo 18 2 6 4 2" xfId="30116" xr:uid="{B49C5EF0-33B0-4DBB-AA7B-BE69DEE67EA1}"/>
    <cellStyle name="Cálculo 18 2 6 5" xfId="18666" xr:uid="{042FD741-F4BD-4580-BB24-8EC523C546A7}"/>
    <cellStyle name="Cálculo 18 2 7" xfId="3904" xr:uid="{B9A11934-CB99-4A53-B319-04088EEB2038}"/>
    <cellStyle name="Cálculo 18 2 7 2" xfId="6541" xr:uid="{F7C656AB-0319-4821-AFED-6D3C81230542}"/>
    <cellStyle name="Cálculo 18 2 7 2 2" xfId="12852" xr:uid="{3BD13AF5-7E4E-432A-B922-5425EE0BCB46}"/>
    <cellStyle name="Cálculo 18 2 7 2 2 2" xfId="27960" xr:uid="{7E8CDA57-7423-497F-8CFB-77BF57179D87}"/>
    <cellStyle name="Cálculo 18 2 7 2 3" xfId="15953" xr:uid="{AE63969F-2610-409F-AEAE-CFC026799832}"/>
    <cellStyle name="Cálculo 18 2 7 2 3 2" xfId="31061" xr:uid="{9F2BFF98-6283-418E-8E2A-80E88C72A403}"/>
    <cellStyle name="Cálculo 18 2 7 2 4" xfId="21649" xr:uid="{AF239597-D12A-4D6B-B9D8-3F31DCC899A6}"/>
    <cellStyle name="Cálculo 18 2 7 3" xfId="10286" xr:uid="{71620F39-FF19-4DCA-A420-89BD1917FC1B}"/>
    <cellStyle name="Cálculo 18 2 7 3 2" xfId="25394" xr:uid="{DEFACB3D-1156-4EFF-97D3-A730E9EE919C}"/>
    <cellStyle name="Cálculo 18 2 7 4" xfId="14714" xr:uid="{6C588F9D-69C4-49EA-8E6A-2B9CD470A99E}"/>
    <cellStyle name="Cálculo 18 2 7 4 2" xfId="29822" xr:uid="{7677F104-35ED-4EA0-B23D-37E00AD3A387}"/>
    <cellStyle name="Cálculo 18 2 7 5" xfId="19012" xr:uid="{41D75684-04AB-44C7-BD7E-1472C03E6167}"/>
    <cellStyle name="Cálculo 18 2 8" xfId="4268" xr:uid="{63C94C1B-8D70-474B-A9B0-9F9B6E9739CF}"/>
    <cellStyle name="Cálculo 18 2 8 2" xfId="6905" xr:uid="{36D3A327-89BE-46D2-933C-5781C7C8F121}"/>
    <cellStyle name="Cálculo 18 2 8 2 2" xfId="13216" xr:uid="{77190E95-6762-4E8A-AD86-58AB17583C41}"/>
    <cellStyle name="Cálculo 18 2 8 2 2 2" xfId="28324" xr:uid="{65BDBA1A-53BA-4EFB-92DD-5DE6C4158508}"/>
    <cellStyle name="Cálculo 18 2 8 2 3" xfId="16880" xr:uid="{6A406D44-413D-421B-9578-E80EB33C2ED8}"/>
    <cellStyle name="Cálculo 18 2 8 2 3 2" xfId="31988" xr:uid="{0BB44E08-E060-4A1C-A652-7AEE9F09CCD4}"/>
    <cellStyle name="Cálculo 18 2 8 2 4" xfId="22013" xr:uid="{8AB6F1F4-6761-4B00-99FC-4AE2AA318AD9}"/>
    <cellStyle name="Cálculo 18 2 8 3" xfId="10650" xr:uid="{0399E091-8330-4D62-A12B-C9BD498D6D50}"/>
    <cellStyle name="Cálculo 18 2 8 3 2" xfId="25758" xr:uid="{58FDF427-3DB9-4826-8854-48207758CBBD}"/>
    <cellStyle name="Cálculo 18 2 8 4" xfId="13481" xr:uid="{FA404B1B-B0FC-465B-A65C-E355D08F8F86}"/>
    <cellStyle name="Cálculo 18 2 8 4 2" xfId="28589" xr:uid="{FEFCCB0B-160B-4D06-BFD0-F3C7E7559D61}"/>
    <cellStyle name="Cálculo 18 2 8 5" xfId="19376" xr:uid="{48C7CD8F-CF68-4269-BDC6-40E85D01017C}"/>
    <cellStyle name="Cálculo 18 2 9" xfId="4469" xr:uid="{ED0DB054-7C8F-471F-9719-D9A1ABD07C78}"/>
    <cellStyle name="Cálculo 18 2 9 2" xfId="10851" xr:uid="{70D4D64F-41D8-4078-AA76-76EB69F055C4}"/>
    <cellStyle name="Cálculo 18 2 9 2 2" xfId="25959" xr:uid="{FE74C645-E4D7-4550-94EA-78712F685F75}"/>
    <cellStyle name="Cálculo 18 2 9 3" xfId="7673" xr:uid="{D16FADD1-0DDF-4078-B124-90893B860E3E}"/>
    <cellStyle name="Cálculo 18 2 9 3 2" xfId="22781" xr:uid="{06984651-E60D-4355-9BFA-3CC2E201B357}"/>
    <cellStyle name="Cálculo 18 2 9 4" xfId="19577" xr:uid="{7017730E-6CCD-4B6C-AA26-249C31A2F05B}"/>
    <cellStyle name="Cálculo 18 3" xfId="1815" xr:uid="{711CED0D-52AE-4D55-A9F9-AFBB964A4C73}"/>
    <cellStyle name="Cálculo 18 3 10" xfId="11794" xr:uid="{B0A6EDF9-9566-4882-9F42-93DFA291BCF1}"/>
    <cellStyle name="Cálculo 18 3 10 2" xfId="26902" xr:uid="{72FD655F-C42C-4E6E-A6F7-192C0F0CAB6A}"/>
    <cellStyle name="Cálculo 18 3 11" xfId="15339" xr:uid="{68FF7DA3-550E-4DCC-8244-1FE6D24CAB17}"/>
    <cellStyle name="Cálculo 18 3 11 2" xfId="30447" xr:uid="{A49F9C91-A3A1-430E-9D1D-CC79619BE4D3}"/>
    <cellStyle name="Cálculo 18 3 12" xfId="17040" xr:uid="{17043EA7-2F66-452C-B835-9D5209A6CF51}"/>
    <cellStyle name="Cálculo 18 3 2" xfId="2375" xr:uid="{3F31DA3D-088A-498D-9EDE-158E820BB17C}"/>
    <cellStyle name="Cálculo 18 3 2 2" xfId="5012" xr:uid="{89A1C39E-B957-4FDD-961D-ED410041881A}"/>
    <cellStyle name="Cálculo 18 3 2 2 2" xfId="11376" xr:uid="{DD3F6C3E-BEAF-4E20-9120-672EF5355AAB}"/>
    <cellStyle name="Cálculo 18 3 2 2 2 2" xfId="26484" xr:uid="{4C65D007-3A3E-487F-8C8C-701B0199DAB1}"/>
    <cellStyle name="Cálculo 18 3 2 2 3" xfId="13361" xr:uid="{99697992-DFE5-485C-96DC-8F29AAA2FA03}"/>
    <cellStyle name="Cálculo 18 3 2 2 3 2" xfId="28469" xr:uid="{E4551892-42B2-444B-9643-1EF497D42882}"/>
    <cellStyle name="Cálculo 18 3 2 2 4" xfId="20120" xr:uid="{ED8E150E-6B2D-4756-95D6-5265647991E8}"/>
    <cellStyle name="Cálculo 18 3 2 3" xfId="8842" xr:uid="{351C66D7-164D-49C5-8454-F2EB9D292529}"/>
    <cellStyle name="Cálculo 18 3 2 3 2" xfId="23950" xr:uid="{BF05B6D4-C23D-4E75-8047-DB339B937935}"/>
    <cellStyle name="Cálculo 18 3 2 4" xfId="14979" xr:uid="{1541ECBA-5444-4E2F-82F5-F799A306F8A8}"/>
    <cellStyle name="Cálculo 18 3 2 4 2" xfId="30087" xr:uid="{9F34ADAD-3C59-4A4C-B107-9A1C2E81B42F}"/>
    <cellStyle name="Cálculo 18 3 2 5" xfId="13650" xr:uid="{9F512E41-470C-4A2A-8D1D-D0024F3BA609}"/>
    <cellStyle name="Cálculo 18 3 2 5 2" xfId="28758" xr:uid="{DEEAEA54-AC17-49B5-8F05-83453A0F823B}"/>
    <cellStyle name="Cálculo 18 3 2 6" xfId="17583" xr:uid="{A180CC7F-4416-4C86-8784-53631FCFD054}"/>
    <cellStyle name="Cálculo 18 3 3" xfId="2245" xr:uid="{EFB9ABA1-5F39-40A2-9E30-2F6DF435160C}"/>
    <cellStyle name="Cálculo 18 3 3 2" xfId="4882" xr:uid="{71A0EC43-D338-4323-8349-0489A8496270}"/>
    <cellStyle name="Cálculo 18 3 3 2 2" xfId="13811" xr:uid="{E482E61B-2E14-44C7-A8F7-FBF1E94ADA9E}"/>
    <cellStyle name="Cálculo 18 3 3 2 2 2" xfId="28919" xr:uid="{71044DA1-9B5F-4D90-BD36-50835BE0B6F4}"/>
    <cellStyle name="Cálculo 18 3 3 2 3" xfId="19990" xr:uid="{37C2666C-6114-466F-BFA5-06A0AA041303}"/>
    <cellStyle name="Cálculo 18 3 3 3" xfId="7405" xr:uid="{99C29821-9754-4D1D-95A3-9FA2443847C2}"/>
    <cellStyle name="Cálculo 18 3 3 3 2" xfId="22513" xr:uid="{A0FCE1AC-D710-4018-922F-799A6E8639DE}"/>
    <cellStyle name="Cálculo 18 3 3 4" xfId="17470" xr:uid="{FAC50DB7-E00F-4478-BB08-B35D5FCF8388}"/>
    <cellStyle name="Cálculo 18 3 4" xfId="2649" xr:uid="{AA7A3BC9-46F5-4848-9912-DF4E195A44B5}"/>
    <cellStyle name="Cálculo 18 3 4 2" xfId="5286" xr:uid="{301923AA-0E7A-4D1C-883A-1C1CE5186FAB}"/>
    <cellStyle name="Cálculo 18 3 4 2 2" xfId="11650" xr:uid="{4BDE57A0-9D11-4F61-BAEE-9454FED24FFA}"/>
    <cellStyle name="Cálculo 18 3 4 2 2 2" xfId="26758" xr:uid="{15229DAE-AC49-4926-9A7F-9B811CF3B38F}"/>
    <cellStyle name="Cálculo 18 3 4 2 3" xfId="16021" xr:uid="{0365E831-27D2-4A3B-8024-CABC539ECDC8}"/>
    <cellStyle name="Cálculo 18 3 4 2 3 2" xfId="31129" xr:uid="{5B0B1084-F34B-43CA-9C52-F42726DFD1C1}"/>
    <cellStyle name="Cálculo 18 3 4 2 4" xfId="20394" xr:uid="{A2327DD7-BD2A-42CF-B25D-AAC62F640F67}"/>
    <cellStyle name="Cálculo 18 3 4 3" xfId="9116" xr:uid="{8786CF93-6534-47BC-B9A2-1F4E5ABE509B}"/>
    <cellStyle name="Cálculo 18 3 4 3 2" xfId="24224" xr:uid="{9E88C767-3963-4A97-B8F5-E8AD630242CC}"/>
    <cellStyle name="Cálculo 18 3 4 4" xfId="16018" xr:uid="{36479D34-311C-4DB1-A4A8-41199668D7A5}"/>
    <cellStyle name="Cálculo 18 3 4 4 2" xfId="31126" xr:uid="{68BDED8B-0F0A-40D3-835C-1A2C170C29F5}"/>
    <cellStyle name="Cálculo 18 3 4 5" xfId="17757" xr:uid="{299E6EAA-DC85-42C5-A4BB-129A048AE849}"/>
    <cellStyle name="Cálculo 18 3 5" xfId="3235" xr:uid="{45E9F4CE-C2C6-40D6-A4ED-94A9AEE750FD}"/>
    <cellStyle name="Cálculo 18 3 5 2" xfId="5872" xr:uid="{2259CA47-9F71-4945-8411-AD716380BEC6}"/>
    <cellStyle name="Cálculo 18 3 5 2 2" xfId="12183" xr:uid="{9D0DCC54-7A92-4D9A-BD28-5A3A6BE7A82B}"/>
    <cellStyle name="Cálculo 18 3 5 2 2 2" xfId="27291" xr:uid="{75DF9CC0-D6EF-4DCF-AE07-9437DC7F7DF1}"/>
    <cellStyle name="Cálculo 18 3 5 2 3" xfId="15331" xr:uid="{BE305023-5B8F-4FD5-84B4-CB3C775446F1}"/>
    <cellStyle name="Cálculo 18 3 5 2 3 2" xfId="30439" xr:uid="{D146D0AD-5200-47BE-872F-AA02607DACED}"/>
    <cellStyle name="Cálculo 18 3 5 2 4" xfId="20980" xr:uid="{D2259280-6D63-4DB1-9656-3D307962094B}"/>
    <cellStyle name="Cálculo 18 3 5 3" xfId="9617" xr:uid="{541F2DF9-CDD6-40C7-A873-C7A4A943952C}"/>
    <cellStyle name="Cálculo 18 3 5 3 2" xfId="24725" xr:uid="{65E78BBA-C093-454D-B890-C2F6541FD789}"/>
    <cellStyle name="Cálculo 18 3 5 4" xfId="14911" xr:uid="{A23D33E9-D109-47C9-93EA-DA01B5800787}"/>
    <cellStyle name="Cálculo 18 3 5 4 2" xfId="30019" xr:uid="{7965EC58-DA95-4D84-B447-AE11DB358340}"/>
    <cellStyle name="Cálculo 18 3 5 5" xfId="18343" xr:uid="{B63589D2-E821-4C2C-8196-847338A83F8D}"/>
    <cellStyle name="Cálculo 18 3 6" xfId="2317" xr:uid="{ED0BB2DD-07E5-4705-A914-00A20753ACD6}"/>
    <cellStyle name="Cálculo 18 3 6 2" xfId="4954" xr:uid="{2F4C1BF1-EB67-4F3F-A651-539572512CB3}"/>
    <cellStyle name="Cálculo 18 3 6 2 2" xfId="11318" xr:uid="{8CCCFE3E-42BA-4920-821D-DA7BAC58E9B9}"/>
    <cellStyle name="Cálculo 18 3 6 2 2 2" xfId="26426" xr:uid="{8979F4AD-830B-4ABD-BB29-CE52412E0207}"/>
    <cellStyle name="Cálculo 18 3 6 2 3" xfId="14226" xr:uid="{5BEFB5F0-9FF4-46AE-B899-8F4428E8E649}"/>
    <cellStyle name="Cálculo 18 3 6 2 3 2" xfId="29334" xr:uid="{7FB6DE96-E58C-49FD-86A1-C019E71A257F}"/>
    <cellStyle name="Cálculo 18 3 6 2 4" xfId="20062" xr:uid="{C7EF59FE-0058-4A14-B174-58C985C504DE}"/>
    <cellStyle name="Cálculo 18 3 6 3" xfId="8784" xr:uid="{068D7B67-4F0F-4EF2-BB52-135097719A19}"/>
    <cellStyle name="Cálculo 18 3 6 3 2" xfId="23892" xr:uid="{53742559-3BA8-4607-8911-73DBCBDE3873}"/>
    <cellStyle name="Cálculo 18 3 6 4" xfId="14941" xr:uid="{67B852A1-0DC2-48DD-B892-79CB0F6F64CB}"/>
    <cellStyle name="Cálculo 18 3 6 4 2" xfId="30049" xr:uid="{8657B663-CE9F-4064-B79C-EEF2C79DE8A7}"/>
    <cellStyle name="Cálculo 18 3 6 5" xfId="17542" xr:uid="{9252996E-BD2E-4FFB-B559-F5E0B2C9581C}"/>
    <cellStyle name="Cálculo 18 3 7" xfId="3887" xr:uid="{F83BD7FF-A7FF-44D7-9CDD-7714DC16F5D4}"/>
    <cellStyle name="Cálculo 18 3 7 2" xfId="6524" xr:uid="{82005C40-06B3-4571-AB51-3C927A736D95}"/>
    <cellStyle name="Cálculo 18 3 7 2 2" xfId="12835" xr:uid="{EB56AE2D-45C0-420B-84BD-EF84AAA6151A}"/>
    <cellStyle name="Cálculo 18 3 7 2 2 2" xfId="27943" xr:uid="{40D2BCA6-C8BB-4482-8DC6-F1A42361E10A}"/>
    <cellStyle name="Cálculo 18 3 7 2 3" xfId="7452" xr:uid="{33A81124-F4C5-4EE1-9316-6B2527BBBB91}"/>
    <cellStyle name="Cálculo 18 3 7 2 3 2" xfId="22560" xr:uid="{3C2558B4-B354-4E97-9A2A-8233B4E0F814}"/>
    <cellStyle name="Cálculo 18 3 7 2 4" xfId="21632" xr:uid="{1B947DBE-0672-44B1-A742-E3B6E531B800}"/>
    <cellStyle name="Cálculo 18 3 7 3" xfId="10269" xr:uid="{2ED362F6-62C8-44FA-8306-4755781FE7A9}"/>
    <cellStyle name="Cálculo 18 3 7 3 2" xfId="25377" xr:uid="{410AEDBF-9C8C-4204-90BC-6C643B55C58C}"/>
    <cellStyle name="Cálculo 18 3 7 4" xfId="15323" xr:uid="{7FE6141B-594B-430B-BFDE-73F5291CA487}"/>
    <cellStyle name="Cálculo 18 3 7 4 2" xfId="30431" xr:uid="{6B3F61D8-F88A-4EEC-AEDB-37FF8E7D712D}"/>
    <cellStyle name="Cálculo 18 3 7 5" xfId="18995" xr:uid="{252D9B05-8A47-4560-B016-EF0E015BB92F}"/>
    <cellStyle name="Cálculo 18 3 8" xfId="4452" xr:uid="{758DAFE5-D90B-4275-80E5-AD1ACAD2D0A1}"/>
    <cellStyle name="Cálculo 18 3 8 2" xfId="10834" xr:uid="{CFF31062-8D8D-4B97-BEE7-5473D425BB9A}"/>
    <cellStyle name="Cálculo 18 3 8 2 2" xfId="25942" xr:uid="{5D6B27BC-58F4-4B42-AE52-8E1F26137EC4}"/>
    <cellStyle name="Cálculo 18 3 8 3" xfId="14364" xr:uid="{E0D1B7E8-5603-42D7-8B68-C9589E5E2C5B}"/>
    <cellStyle name="Cálculo 18 3 8 3 2" xfId="29472" xr:uid="{49D0FCA4-D391-4FD2-8C01-41C6FCD1C727}"/>
    <cellStyle name="Cálculo 18 3 8 4" xfId="19560" xr:uid="{A5F976FE-CD49-481A-84DF-EFADECD5478A}"/>
    <cellStyle name="Cálculo 18 3 9" xfId="8316" xr:uid="{FC49399A-E33E-46DF-BA48-276D36B1E57B}"/>
    <cellStyle name="Cálculo 18 3 9 2" xfId="23424" xr:uid="{D0816C5D-DCA8-4FFF-AB3C-42DC3EA9BCC2}"/>
    <cellStyle name="Cálculo 18 4" xfId="2052" xr:uid="{418911AE-589A-4888-A3FE-47B54448FDBA}"/>
    <cellStyle name="Cálculo 18 4 10" xfId="13780" xr:uid="{E08D942F-31BF-4215-B609-1DB961D7998D}"/>
    <cellStyle name="Cálculo 18 4 10 2" xfId="28888" xr:uid="{041CA883-AB4B-4DFB-82F1-A2D4FBC803E8}"/>
    <cellStyle name="Cálculo 18 4 11" xfId="7628" xr:uid="{72325609-5DD5-48E3-8514-49E989FDB570}"/>
    <cellStyle name="Cálculo 18 4 11 2" xfId="22736" xr:uid="{1445F3D6-8460-48F2-A6AE-F21FC4F61F10}"/>
    <cellStyle name="Cálculo 18 4 12" xfId="17277" xr:uid="{D5D16BD7-2467-496F-AB3F-696108FEEBE7}"/>
    <cellStyle name="Cálculo 18 4 2" xfId="2559" xr:uid="{6B4280B7-B828-4BCF-8A8A-F1485DB9985F}"/>
    <cellStyle name="Cálculo 18 4 2 2" xfId="5196" xr:uid="{49D11C27-A7AD-4554-ADDB-32B66661BCE3}"/>
    <cellStyle name="Cálculo 18 4 2 2 2" xfId="11560" xr:uid="{49B3D6C2-D858-41E7-B607-375C1BF5685F}"/>
    <cellStyle name="Cálculo 18 4 2 2 2 2" xfId="26668" xr:uid="{F107EBCB-267D-42C8-823D-0632317C5E93}"/>
    <cellStyle name="Cálculo 18 4 2 2 3" xfId="13517" xr:uid="{27C39EEE-8F12-4DBB-8E15-78AD31119A22}"/>
    <cellStyle name="Cálculo 18 4 2 2 3 2" xfId="28625" xr:uid="{6E597693-65DB-4ED3-902B-8DB37767F404}"/>
    <cellStyle name="Cálculo 18 4 2 2 4" xfId="20304" xr:uid="{84DCBC41-3599-4426-9F13-861B177469B2}"/>
    <cellStyle name="Cálculo 18 4 2 3" xfId="9026" xr:uid="{092F8A7C-B66B-4959-ACB8-5967270174A5}"/>
    <cellStyle name="Cálculo 18 4 2 3 2" xfId="24134" xr:uid="{D6522E34-4473-459F-B0FD-091BDC979320}"/>
    <cellStyle name="Cálculo 18 4 2 4" xfId="16023" xr:uid="{60B47721-CB71-4139-AD6B-8BF8D3729BED}"/>
    <cellStyle name="Cálculo 18 4 2 4 2" xfId="31131" xr:uid="{D0109A20-C585-493A-98B0-31626BBE7515}"/>
    <cellStyle name="Cálculo 18 4 2 5" xfId="7727" xr:uid="{69790045-57C3-4B3A-9121-FD3E8190C829}"/>
    <cellStyle name="Cálculo 18 4 2 5 2" xfId="22835" xr:uid="{0328F248-9A3B-4B91-B436-E35174A4B680}"/>
    <cellStyle name="Cálculo 18 4 2 6" xfId="17667" xr:uid="{25057563-F68A-4FDA-ADDD-BD58857477FE}"/>
    <cellStyle name="Cálculo 18 4 3" xfId="2812" xr:uid="{6C9CD59A-594D-4217-8503-F9CD4FCDB658}"/>
    <cellStyle name="Cálculo 18 4 3 2" xfId="5449" xr:uid="{1DB8A576-E7C5-4DD6-AD18-7D64C488BEFB}"/>
    <cellStyle name="Cálculo 18 4 3 2 2" xfId="7967" xr:uid="{150665DE-BAFC-4242-A67E-462BE1B4C538}"/>
    <cellStyle name="Cálculo 18 4 3 2 2 2" xfId="23075" xr:uid="{A2AD7CD4-00F4-42F6-A54C-B4591454EE87}"/>
    <cellStyle name="Cálculo 18 4 3 2 3" xfId="20557" xr:uid="{E207F7E7-1BF7-4496-9D2A-24F03C8C2593}"/>
    <cellStyle name="Cálculo 18 4 3 3" xfId="7965" xr:uid="{C8EDE0A7-41AC-4CA5-8A4A-4F98540B68F3}"/>
    <cellStyle name="Cálculo 18 4 3 3 2" xfId="23073" xr:uid="{76F4E05C-3AAC-45E6-A5AD-A09A3C5B021F}"/>
    <cellStyle name="Cálculo 18 4 3 4" xfId="17920" xr:uid="{3D0CEE54-5256-4CA2-9745-1E5E7AA969DD}"/>
    <cellStyle name="Cálculo 18 4 4" xfId="3115" xr:uid="{52F539AC-59FF-4806-808B-3FAC72E45EFB}"/>
    <cellStyle name="Cálculo 18 4 4 2" xfId="5752" xr:uid="{4A0425A1-2384-46BE-851B-39BFE786E829}"/>
    <cellStyle name="Cálculo 18 4 4 2 2" xfId="12063" xr:uid="{E8201280-BB74-41C7-9739-760395E67DDB}"/>
    <cellStyle name="Cálculo 18 4 4 2 2 2" xfId="27171" xr:uid="{904C4D87-AE7D-4B80-AF48-65489E0551BF}"/>
    <cellStyle name="Cálculo 18 4 4 2 3" xfId="16169" xr:uid="{9E9E15F3-C9DD-4DAB-A623-23CE1789B0C3}"/>
    <cellStyle name="Cálculo 18 4 4 2 3 2" xfId="31277" xr:uid="{9B878F62-D938-431C-BBBF-201C6EB4D11B}"/>
    <cellStyle name="Cálculo 18 4 4 2 4" xfId="20860" xr:uid="{B234E8E2-2B16-4D32-AED3-CAAA587C6692}"/>
    <cellStyle name="Cálculo 18 4 4 3" xfId="9497" xr:uid="{50F1F157-FD0F-4533-BC86-F1D6CA57456C}"/>
    <cellStyle name="Cálculo 18 4 4 3 2" xfId="24605" xr:uid="{1697B184-365D-4DB9-AB0B-DA5D9C87623E}"/>
    <cellStyle name="Cálculo 18 4 4 4" xfId="13580" xr:uid="{4C2C073F-F696-45FE-A037-E05F7F6F0B34}"/>
    <cellStyle name="Cálculo 18 4 4 4 2" xfId="28688" xr:uid="{A3C5C728-27A1-4016-8B8A-273BEFCA6459}"/>
    <cellStyle name="Cálculo 18 4 4 5" xfId="18223" xr:uid="{B76EA445-15BD-4586-BEE1-048240569414}"/>
    <cellStyle name="Cálculo 18 4 5" xfId="3441" xr:uid="{4CE8579B-EAA8-4BF2-AB22-B2A484FC7FE1}"/>
    <cellStyle name="Cálculo 18 4 5 2" xfId="6078" xr:uid="{450DCDF4-3A0C-4078-8A33-49481E453F46}"/>
    <cellStyle name="Cálculo 18 4 5 2 2" xfId="12389" xr:uid="{C2B8EB8E-B7DD-4B57-BA33-476216BB409D}"/>
    <cellStyle name="Cálculo 18 4 5 2 2 2" xfId="27497" xr:uid="{9924FFA2-3012-41B8-AE55-3F156D8A1F58}"/>
    <cellStyle name="Cálculo 18 4 5 2 3" xfId="14376" xr:uid="{21592AAD-FD87-4BD2-9637-2D565088945D}"/>
    <cellStyle name="Cálculo 18 4 5 2 3 2" xfId="29484" xr:uid="{D68C154A-9587-4948-A65A-DE781E57314A}"/>
    <cellStyle name="Cálculo 18 4 5 2 4" xfId="21186" xr:uid="{395AAE42-1659-41CE-9065-F0EE520C6606}"/>
    <cellStyle name="Cálculo 18 4 5 3" xfId="9823" xr:uid="{AAAAA271-287E-4638-9CEC-A4B028AC9965}"/>
    <cellStyle name="Cálculo 18 4 5 3 2" xfId="24931" xr:uid="{AEB2D9C7-64BD-4A42-B173-31CA28CEF823}"/>
    <cellStyle name="Cálculo 18 4 5 4" xfId="9220" xr:uid="{671D4281-4EA5-4EF5-99C1-3A846899462D}"/>
    <cellStyle name="Cálculo 18 4 5 4 2" xfId="24328" xr:uid="{F633F966-516E-4E0C-BAB3-4C0895323DD0}"/>
    <cellStyle name="Cálculo 18 4 5 5" xfId="18549" xr:uid="{3B54B852-375C-4E28-AF06-217E15AC8D37}"/>
    <cellStyle name="Cálculo 18 4 6" xfId="3747" xr:uid="{0097DDEA-1043-495F-A67F-3B87F53AEF8C}"/>
    <cellStyle name="Cálculo 18 4 6 2" xfId="6384" xr:uid="{5FCF64CE-DD82-43A9-8AB4-CD14A154804A}"/>
    <cellStyle name="Cálculo 18 4 6 2 2" xfId="12695" xr:uid="{FBCE3CBA-C510-4E09-B150-A5603E7951AF}"/>
    <cellStyle name="Cálculo 18 4 6 2 2 2" xfId="27803" xr:uid="{C5F26F28-1BB0-4F70-B4F0-62A91CC8E7BC}"/>
    <cellStyle name="Cálculo 18 4 6 2 3" xfId="14896" xr:uid="{912F5DFC-F9A1-4B1B-9A39-8C0828FF1A89}"/>
    <cellStyle name="Cálculo 18 4 6 2 3 2" xfId="30004" xr:uid="{9C4FA46F-3590-46F5-8E38-C435CC8436DC}"/>
    <cellStyle name="Cálculo 18 4 6 2 4" xfId="21492" xr:uid="{5063DC88-0934-4222-AC34-54118E62D099}"/>
    <cellStyle name="Cálculo 18 4 6 3" xfId="10129" xr:uid="{DE0028D3-F3C7-4A07-8AC7-70555C9948FF}"/>
    <cellStyle name="Cálculo 18 4 6 3 2" xfId="25237" xr:uid="{B436FE70-1772-4C5C-804F-B196E50C1F68}"/>
    <cellStyle name="Cálculo 18 4 6 4" xfId="7544" xr:uid="{4925D04B-C8CC-4C7B-8702-25B791436798}"/>
    <cellStyle name="Cálculo 18 4 6 4 2" xfId="22652" xr:uid="{7585D066-2C00-4240-B0D0-5ED339CFCDDA}"/>
    <cellStyle name="Cálculo 18 4 6 5" xfId="18855" xr:uid="{C9CB1A05-A5FA-42C7-8F99-3D84FFEA83A8}"/>
    <cellStyle name="Cálculo 18 4 7" xfId="4124" xr:uid="{9D004CE2-AF85-479D-AAFB-BA16F4D6AB49}"/>
    <cellStyle name="Cálculo 18 4 7 2" xfId="6761" xr:uid="{DD90BDB1-B0F2-4978-8300-12DD6DDAC5A3}"/>
    <cellStyle name="Cálculo 18 4 7 2 2" xfId="13072" xr:uid="{B4B40CFF-D084-4266-90BD-E56068292951}"/>
    <cellStyle name="Cálculo 18 4 7 2 2 2" xfId="28180" xr:uid="{82A8B560-EA83-4565-BCBD-947C9E655F00}"/>
    <cellStyle name="Cálculo 18 4 7 2 3" xfId="16746" xr:uid="{2FD95E3A-415E-4CA1-B953-1EAA92A562C6}"/>
    <cellStyle name="Cálculo 18 4 7 2 3 2" xfId="31854" xr:uid="{5FB69B67-2223-4B34-A2D1-C51853218D45}"/>
    <cellStyle name="Cálculo 18 4 7 2 4" xfId="21869" xr:uid="{6AA89BA7-34E0-48E0-967C-931838DE336E}"/>
    <cellStyle name="Cálculo 18 4 7 3" xfId="10506" xr:uid="{1E0C6079-A792-418C-BB46-F6A11BB4A227}"/>
    <cellStyle name="Cálculo 18 4 7 3 2" xfId="25614" xr:uid="{75980F07-64AA-4838-BBB6-24AA19BC9DC3}"/>
    <cellStyle name="Cálculo 18 4 7 4" xfId="9152" xr:uid="{B753A259-3D81-460B-946E-D7E0EF7242E7}"/>
    <cellStyle name="Cálculo 18 4 7 4 2" xfId="24260" xr:uid="{42E42FB8-AB8E-4578-9F03-06C048D67B89}"/>
    <cellStyle name="Cálculo 18 4 7 5" xfId="19232" xr:uid="{17AA106C-07D4-430C-B681-C8AE428B90E6}"/>
    <cellStyle name="Cálculo 18 4 8" xfId="4689" xr:uid="{BF838639-A155-4531-BBF9-288C08E68EB9}"/>
    <cellStyle name="Cálculo 18 4 8 2" xfId="11071" xr:uid="{DFD9451B-4ADE-4BDC-A099-D03F35EEA721}"/>
    <cellStyle name="Cálculo 18 4 8 2 2" xfId="26179" xr:uid="{4B1D71EF-7640-4FC0-8ADB-0AB899C041BC}"/>
    <cellStyle name="Cálculo 18 4 8 3" xfId="15235" xr:uid="{CB19FA5E-2BE6-476A-AE6D-A4AF2B9849CC}"/>
    <cellStyle name="Cálculo 18 4 8 3 2" xfId="30343" xr:uid="{86AE0AE4-A8D2-4FD1-8955-BE3D6A0F64D1}"/>
    <cellStyle name="Cálculo 18 4 8 4" xfId="19797" xr:uid="{EBB65035-F0B0-4D54-B77F-031162AF2AEC}"/>
    <cellStyle name="Cálculo 18 4 9" xfId="8550" xr:uid="{12CBD5A0-8356-4679-898B-A74794095ACD}"/>
    <cellStyle name="Cálculo 18 4 9 2" xfId="23658" xr:uid="{7F5F3DFB-259F-48E7-9794-B2A3599F2793}"/>
    <cellStyle name="Cálculo 18 5" xfId="2069" xr:uid="{87A65BCE-AC27-4BD0-8334-D455CE2C407A}"/>
    <cellStyle name="Cálculo 18 5 10" xfId="15826" xr:uid="{7C983D40-1885-4226-B5F9-B2E347637867}"/>
    <cellStyle name="Cálculo 18 5 10 2" xfId="30934" xr:uid="{4EF47FC9-02D0-49B8-BCA9-D82271571B5F}"/>
    <cellStyle name="Cálculo 18 5 11" xfId="17294" xr:uid="{A7818121-F00E-4E38-9F3E-E569774D86FF}"/>
    <cellStyle name="Cálculo 18 5 2" xfId="2829" xr:uid="{F82BA5AE-B666-4291-A8EF-558B50C77CAA}"/>
    <cellStyle name="Cálculo 18 5 2 2" xfId="5466" xr:uid="{E97D4982-EC2A-4EC5-9095-B8CC9BC4C3F7}"/>
    <cellStyle name="Cálculo 18 5 2 2 2" xfId="11774" xr:uid="{E58D144D-8622-4C9F-9AA6-01DB010E9D46}"/>
    <cellStyle name="Cálculo 18 5 2 2 2 2" xfId="26882" xr:uid="{193C3B2F-7F03-49F6-AF0C-9ABEFF49EC75}"/>
    <cellStyle name="Cálculo 18 5 2 2 3" xfId="20574" xr:uid="{196B85CD-C189-47DA-AB0F-581590187765}"/>
    <cellStyle name="Cálculo 18 5 2 3" xfId="8087" xr:uid="{93402D17-E89C-4E4B-97D0-90589DC05706}"/>
    <cellStyle name="Cálculo 18 5 2 3 2" xfId="23195" xr:uid="{FBF06C38-8AA1-4865-807F-C9976238F328}"/>
    <cellStyle name="Cálculo 18 5 2 4" xfId="17937" xr:uid="{0C5BCD40-264B-4E0D-8852-3B8B2B24D9F0}"/>
    <cellStyle name="Cálculo 18 5 3" xfId="3132" xr:uid="{2A2A002B-DBE5-4F78-843E-DE22C2030F40}"/>
    <cellStyle name="Cálculo 18 5 3 2" xfId="5769" xr:uid="{D6AB5D88-4705-4877-AFED-2B70E919CE49}"/>
    <cellStyle name="Cálculo 18 5 3 2 2" xfId="12080" xr:uid="{F7B13D1A-9C23-4E46-A9C7-0544B1C8F4F6}"/>
    <cellStyle name="Cálculo 18 5 3 2 2 2" xfId="27188" xr:uid="{F3B24EAD-4159-4530-BC57-0B44A291895A}"/>
    <cellStyle name="Cálculo 18 5 3 2 3" xfId="7580" xr:uid="{8B3C9DF2-A147-4AEC-BBF1-61E191092CA9}"/>
    <cellStyle name="Cálculo 18 5 3 2 3 2" xfId="22688" xr:uid="{18393B8D-FFD9-43D3-937A-427C0D305007}"/>
    <cellStyle name="Cálculo 18 5 3 2 4" xfId="20877" xr:uid="{84F2B98B-5C85-4C46-9065-7375A625456E}"/>
    <cellStyle name="Cálculo 18 5 3 3" xfId="9514" xr:uid="{54F1E1B9-BFD2-4DB5-AE1A-111347EB994D}"/>
    <cellStyle name="Cálculo 18 5 3 3 2" xfId="24622" xr:uid="{F04305BD-3E72-489B-AFD9-83EBBC18C1D5}"/>
    <cellStyle name="Cálculo 18 5 3 4" xfId="13891" xr:uid="{166116B2-DA7D-4EB7-B208-9362DCB5B415}"/>
    <cellStyle name="Cálculo 18 5 3 4 2" xfId="28999" xr:uid="{77A96F48-7989-41FF-B07C-DB13B36494DD}"/>
    <cellStyle name="Cálculo 18 5 3 5" xfId="18240" xr:uid="{D58C6ED7-38E7-4EFC-B4AA-43166CF8B36B}"/>
    <cellStyle name="Cálculo 18 5 4" xfId="3458" xr:uid="{D27553FD-5211-44A1-B114-5E4BC30F478C}"/>
    <cellStyle name="Cálculo 18 5 4 2" xfId="6095" xr:uid="{14363363-FCC1-410B-927C-320F97B9FEAA}"/>
    <cellStyle name="Cálculo 18 5 4 2 2" xfId="12406" xr:uid="{F62B5AF5-C9FD-4E93-B7C8-99A49141285F}"/>
    <cellStyle name="Cálculo 18 5 4 2 2 2" xfId="27514" xr:uid="{F237E728-5F8A-456D-BCD5-9076304A82FC}"/>
    <cellStyle name="Cálculo 18 5 4 2 3" xfId="7484" xr:uid="{99A75D64-882E-491A-A955-22134E364DDA}"/>
    <cellStyle name="Cálculo 18 5 4 2 3 2" xfId="22592" xr:uid="{62F7BCA9-5072-42EE-9D4A-B5302888C1EF}"/>
    <cellStyle name="Cálculo 18 5 4 2 4" xfId="21203" xr:uid="{BC859BC3-3575-4D28-B102-F29E042EDDC1}"/>
    <cellStyle name="Cálculo 18 5 4 3" xfId="9840" xr:uid="{A7FE4A38-9B65-45CF-98D1-8AF9EFCC037D}"/>
    <cellStyle name="Cálculo 18 5 4 3 2" xfId="24948" xr:uid="{201569E9-E06B-4B80-B3DF-EA7F319244E1}"/>
    <cellStyle name="Cálculo 18 5 4 4" xfId="7768" xr:uid="{9AA5D52C-1031-47FA-9062-2027BB5238AC}"/>
    <cellStyle name="Cálculo 18 5 4 4 2" xfId="22876" xr:uid="{BCBE6F34-245C-4BC6-AECE-31EB4E671ADF}"/>
    <cellStyle name="Cálculo 18 5 4 5" xfId="18566" xr:uid="{5F0ED820-3024-407E-9510-7970D13C6D89}"/>
    <cellStyle name="Cálculo 18 5 5" xfId="3764" xr:uid="{E0DEF44F-8108-45E0-86B3-8A9105D19B60}"/>
    <cellStyle name="Cálculo 18 5 5 2" xfId="6401" xr:uid="{2EC707DF-0974-41E9-A756-3D667C73F851}"/>
    <cellStyle name="Cálculo 18 5 5 2 2" xfId="12712" xr:uid="{E2DDCD58-7681-4A4C-B868-3E3B44E7FA49}"/>
    <cellStyle name="Cálculo 18 5 5 2 2 2" xfId="27820" xr:uid="{68709614-99BE-4EA8-9514-BCB1CC9CD191}"/>
    <cellStyle name="Cálculo 18 5 5 2 3" xfId="11242" xr:uid="{5E1F1385-7A41-405B-8B28-92CB7938B655}"/>
    <cellStyle name="Cálculo 18 5 5 2 3 2" xfId="26350" xr:uid="{DC4499F3-B0AD-4B19-85CC-27533BAD03DD}"/>
    <cellStyle name="Cálculo 18 5 5 2 4" xfId="21509" xr:uid="{78D86668-4366-4D56-B05E-B0D07D129A5D}"/>
    <cellStyle name="Cálculo 18 5 5 3" xfId="10146" xr:uid="{68FFF98E-4DE1-42DF-97EE-3BC5C85F5668}"/>
    <cellStyle name="Cálculo 18 5 5 3 2" xfId="25254" xr:uid="{C64DB990-7F98-4301-AC97-B0CEFB2587AE}"/>
    <cellStyle name="Cálculo 18 5 5 4" xfId="15245" xr:uid="{3B426B53-7550-4C37-91DF-AF2E682212DB}"/>
    <cellStyle name="Cálculo 18 5 5 4 2" xfId="30353" xr:uid="{63D04D5E-6912-462C-B0D6-FBD44DF01071}"/>
    <cellStyle name="Cálculo 18 5 5 5" xfId="18872" xr:uid="{A8BCCBC9-0920-4BD9-B826-D49131979391}"/>
    <cellStyle name="Cálculo 18 5 6" xfId="4141" xr:uid="{1CEABEDF-DCED-4708-B8B3-94740559B607}"/>
    <cellStyle name="Cálculo 18 5 6 2" xfId="6778" xr:uid="{D3164170-E0AA-40AE-8C09-3C40EE69B14E}"/>
    <cellStyle name="Cálculo 18 5 6 2 2" xfId="13089" xr:uid="{3B8BE74F-DA2F-456F-86CA-A4AD6CC7479E}"/>
    <cellStyle name="Cálculo 18 5 6 2 2 2" xfId="28197" xr:uid="{E8700D6A-ECEF-4D0D-9091-7647C9F26C2A}"/>
    <cellStyle name="Cálculo 18 5 6 2 3" xfId="16763" xr:uid="{8B561646-0238-4022-B674-44987161B88D}"/>
    <cellStyle name="Cálculo 18 5 6 2 3 2" xfId="31871" xr:uid="{E635EB40-0550-432A-9BAF-87B4CB912B0E}"/>
    <cellStyle name="Cálculo 18 5 6 2 4" xfId="21886" xr:uid="{1D606477-151D-4907-9E8D-0D028E82FA02}"/>
    <cellStyle name="Cálculo 18 5 6 3" xfId="10523" xr:uid="{F4C80C97-6FA4-4BF8-B191-8C0BFF6CF6BA}"/>
    <cellStyle name="Cálculo 18 5 6 3 2" xfId="25631" xr:uid="{542F8A2B-8283-4997-94DF-1662740151B9}"/>
    <cellStyle name="Cálculo 18 5 6 4" xfId="15870" xr:uid="{45E4E06D-EDE4-415D-A623-99470524A173}"/>
    <cellStyle name="Cálculo 18 5 6 4 2" xfId="30978" xr:uid="{7E9A7382-0869-4CB6-86A3-F2566558C534}"/>
    <cellStyle name="Cálculo 18 5 6 5" xfId="19249" xr:uid="{5D8650A0-D5D8-43B7-8C7B-7C042B4C55D6}"/>
    <cellStyle name="Cálculo 18 5 7" xfId="4706" xr:uid="{D36828D4-177C-47C0-8DD9-EAD403B00F88}"/>
    <cellStyle name="Cálculo 18 5 7 2" xfId="11088" xr:uid="{EB14F467-731E-4A60-B572-1C10236E1C23}"/>
    <cellStyle name="Cálculo 18 5 7 2 2" xfId="26196" xr:uid="{67C32FF2-BE4B-43D5-B195-AF62B8236ECE}"/>
    <cellStyle name="Cálculo 18 5 7 3" xfId="7820" xr:uid="{352E7B34-2A6A-495C-BDC1-1CD6645ECD0E}"/>
    <cellStyle name="Cálculo 18 5 7 3 2" xfId="22928" xr:uid="{8C53E8C9-2DEF-41F6-B5A4-D27BFC0CC98A}"/>
    <cellStyle name="Cálculo 18 5 7 4" xfId="19814" xr:uid="{8CBA593D-3802-4BD0-A023-CCE0351FD4DE}"/>
    <cellStyle name="Cálculo 18 5 8" xfId="8567" xr:uid="{43656C29-C367-4AC6-8FAD-2B7B5565FF35}"/>
    <cellStyle name="Cálculo 18 5 8 2" xfId="23675" xr:uid="{A06FC6E0-6E44-4579-B5B6-82BB50845CF3}"/>
    <cellStyle name="Cálculo 18 5 9" xfId="15328" xr:uid="{D1C71ACE-1CA8-432F-89CD-2A47A5B4C1A4}"/>
    <cellStyle name="Cálculo 18 5 9 2" xfId="30436" xr:uid="{47B4D8A1-BF02-473B-BECA-E8E4103C1AC6}"/>
    <cellStyle name="Cálculo 2" xfId="759" xr:uid="{00000000-0005-0000-0000-0000F7020000}"/>
    <cellStyle name="Cálculo 2 2" xfId="1833" xr:uid="{FF5F3CB8-22A5-46C3-A522-B165E046484B}"/>
    <cellStyle name="Cálculo 2 2 10" xfId="8334" xr:uid="{D6CF1A09-C1B4-45C0-9890-E62745B95A89}"/>
    <cellStyle name="Cálculo 2 2 10 2" xfId="23442" xr:uid="{55655A13-9658-4600-9000-344930A8F479}"/>
    <cellStyle name="Cálculo 2 2 11" xfId="7127" xr:uid="{C6DCDE28-23D5-4961-9AB2-4D86C2A87E8D}"/>
    <cellStyle name="Cálculo 2 2 11 2" xfId="22235" xr:uid="{83CB7B15-2733-4A9C-9579-AABBCC26C2EE}"/>
    <cellStyle name="Cálculo 2 2 12" xfId="15851" xr:uid="{21CC094C-E645-43DB-9DAA-4810670595B7}"/>
    <cellStyle name="Cálculo 2 2 12 2" xfId="30959" xr:uid="{9001EAFD-C5DC-4AC2-AB1A-AB97F3EAAAE8}"/>
    <cellStyle name="Cálculo 2 2 13" xfId="17058" xr:uid="{181DECCC-1D17-4319-BEA8-2522518B03AB}"/>
    <cellStyle name="Cálculo 2 2 2" xfId="2393" xr:uid="{D7AE0155-BFFD-45DE-AB63-9F5A94AEC0FD}"/>
    <cellStyle name="Cálculo 2 2 2 2" xfId="5030" xr:uid="{5CEA3D9C-ADE3-4582-AFCF-FB9732173AB2}"/>
    <cellStyle name="Cálculo 2 2 2 2 2" xfId="11394" xr:uid="{3851F88A-B5C8-4BD6-A0EE-BBE112C40CDC}"/>
    <cellStyle name="Cálculo 2 2 2 2 2 2" xfId="26502" xr:uid="{3A452617-6F4A-4FE4-ABCA-ADC9ED81C536}"/>
    <cellStyle name="Cálculo 2 2 2 2 3" xfId="7467" xr:uid="{BD66B1FC-8345-478B-9B54-514960289FE6}"/>
    <cellStyle name="Cálculo 2 2 2 2 3 2" xfId="22575" xr:uid="{67EFCB9C-25A8-476A-A507-92CBDA54E12D}"/>
    <cellStyle name="Cálculo 2 2 2 2 4" xfId="20138" xr:uid="{E9C46E9D-A9A4-4D4A-A735-9C318CCC5B30}"/>
    <cellStyle name="Cálculo 2 2 2 3" xfId="8860" xr:uid="{28C79BA8-D274-4728-9046-7C0AD9176CA3}"/>
    <cellStyle name="Cálculo 2 2 2 3 2" xfId="23968" xr:uid="{9CD58C58-6A86-48D3-BB1E-CF3A8A6C53E8}"/>
    <cellStyle name="Cálculo 2 2 3" xfId="2227" xr:uid="{4B93C646-454C-43D9-800E-9F6C54C259AB}"/>
    <cellStyle name="Cálculo 2 2 3 2" xfId="4864" xr:uid="{5F44A9D8-E57F-43F3-90D8-257090072ADF}"/>
    <cellStyle name="Cálculo 2 2 3 2 2" xfId="16185" xr:uid="{A1310B65-6773-41E5-B089-4085BF10C8B2}"/>
    <cellStyle name="Cálculo 2 2 3 2 2 2" xfId="31293" xr:uid="{7F553872-D539-4E9E-A39F-E8D973A06C7E}"/>
    <cellStyle name="Cálculo 2 2 3 2 3" xfId="19972" xr:uid="{BAE10174-4015-44B3-9509-EC9860552369}"/>
    <cellStyle name="Cálculo 2 2 3 3" xfId="13656" xr:uid="{4DDA631E-2A5B-4D34-B693-9146043D04C4}"/>
    <cellStyle name="Cálculo 2 2 3 3 2" xfId="28764" xr:uid="{05FD2B8D-97CD-4952-8688-4F917FA79E53}"/>
    <cellStyle name="Cálculo 2 2 3 4" xfId="17452" xr:uid="{1064AD51-566D-47F8-B573-73AA8FD40DFD}"/>
    <cellStyle name="Cálculo 2 2 4" xfId="2927" xr:uid="{2CF641C3-8CF5-433C-A79F-13A331A3DF94}"/>
    <cellStyle name="Cálculo 2 2 4 2" xfId="5564" xr:uid="{461CC36E-C111-470B-8263-F5FFF910FB19}"/>
    <cellStyle name="Cálculo 2 2 4 2 2" xfId="11875" xr:uid="{4A8EFD11-80B0-42E6-86DB-55B41A506525}"/>
    <cellStyle name="Cálculo 2 2 4 2 2 2" xfId="26983" xr:uid="{0FA51B26-A2B8-48E2-8FA8-2824D1000C0C}"/>
    <cellStyle name="Cálculo 2 2 4 2 3" xfId="14836" xr:uid="{D1A4A0CF-2CE0-4010-85B3-E9540FE847FB}"/>
    <cellStyle name="Cálculo 2 2 4 2 3 2" xfId="29944" xr:uid="{E12B97E1-3425-4E6F-A323-07F25487F631}"/>
    <cellStyle name="Cálculo 2 2 4 2 4" xfId="20672" xr:uid="{7B2FE61C-3028-42C6-9900-CD0316CC42AB}"/>
    <cellStyle name="Cálculo 2 2 4 3" xfId="9309" xr:uid="{C8ED1DBB-6439-4669-B7AB-D547A211122A}"/>
    <cellStyle name="Cálculo 2 2 4 3 2" xfId="24417" xr:uid="{AE104D87-9428-4C98-8794-69173CB7E2D5}"/>
    <cellStyle name="Cálculo 2 2 4 4" xfId="16559" xr:uid="{77B493C9-E953-4D59-A428-D218E05B8F0A}"/>
    <cellStyle name="Cálculo 2 2 4 4 2" xfId="31667" xr:uid="{61CA606D-A97E-4A87-9F7C-5CD84B683F71}"/>
    <cellStyle name="Cálculo 2 2 4 5" xfId="18035" xr:uid="{31C8439B-DCA1-4D26-875B-188FAD18846B}"/>
    <cellStyle name="Cálculo 2 2 5" xfId="3253" xr:uid="{5F976938-6C62-44C2-8D89-3470EC624D58}"/>
    <cellStyle name="Cálculo 2 2 5 2" xfId="5890" xr:uid="{629D6232-1689-455F-B6AC-6A140BC58E23}"/>
    <cellStyle name="Cálculo 2 2 5 2 2" xfId="12201" xr:uid="{8D507678-DB19-4081-A0F8-6E2974E60875}"/>
    <cellStyle name="Cálculo 2 2 5 2 2 2" xfId="27309" xr:uid="{C481703C-AB33-44CD-BCC1-8668F61DDA18}"/>
    <cellStyle name="Cálculo 2 2 5 2 3" xfId="15893" xr:uid="{91967DEA-DE69-49F1-BD6C-C8BD3B10309E}"/>
    <cellStyle name="Cálculo 2 2 5 2 3 2" xfId="31001" xr:uid="{E7824957-BC53-44AF-A072-2EB5BBADC57E}"/>
    <cellStyle name="Cálculo 2 2 5 2 4" xfId="20998" xr:uid="{38EBA147-9303-41DC-AC0A-EA1CC984A5BB}"/>
    <cellStyle name="Cálculo 2 2 5 3" xfId="9635" xr:uid="{46BEDD05-1C22-4094-8611-6C9F7F1E29E5}"/>
    <cellStyle name="Cálculo 2 2 5 3 2" xfId="24743" xr:uid="{5D888F3D-7F82-441E-A72B-9B983B09880E}"/>
    <cellStyle name="Cálculo 2 2 5 4" xfId="16220" xr:uid="{6E9FC737-3999-4DF9-9C99-1884DEC27721}"/>
    <cellStyle name="Cálculo 2 2 5 4 2" xfId="31328" xr:uid="{AFB078BD-634D-4158-979C-F328DF08A83D}"/>
    <cellStyle name="Cálculo 2 2 5 5" xfId="18361" xr:uid="{6C274100-9AE2-4C42-8941-FF6D9CE66911}"/>
    <cellStyle name="Cálculo 2 2 6" xfId="3559" xr:uid="{7677F098-6BD8-4BE1-B00B-5D3AAA567E8C}"/>
    <cellStyle name="Cálculo 2 2 6 2" xfId="6196" xr:uid="{83DA0E02-C2E8-4161-89FA-820C1C0F4B9C}"/>
    <cellStyle name="Cálculo 2 2 6 2 2" xfId="12507" xr:uid="{B7F6660D-0EC3-487B-AACE-D126FB8A9B1E}"/>
    <cellStyle name="Cálculo 2 2 6 2 2 2" xfId="27615" xr:uid="{A7AA9AD5-C9B0-4719-9F3A-340E9A2EF699}"/>
    <cellStyle name="Cálculo 2 2 6 2 3" xfId="14636" xr:uid="{68A47318-31FE-4F58-B6B3-CC006B26F259}"/>
    <cellStyle name="Cálculo 2 2 6 2 3 2" xfId="29744" xr:uid="{B4138DAF-ADDE-4668-9CFE-A8E5E80CFF6B}"/>
    <cellStyle name="Cálculo 2 2 6 2 4" xfId="21304" xr:uid="{088F8F3B-B869-4D36-B8B7-C63EFD41D2AA}"/>
    <cellStyle name="Cálculo 2 2 6 3" xfId="9941" xr:uid="{CA3A2D55-E4CF-4F74-A38A-7C367265FC6C}"/>
    <cellStyle name="Cálculo 2 2 6 3 2" xfId="25049" xr:uid="{947AB1E9-8F58-4A1A-8215-08DE0053B09C}"/>
    <cellStyle name="Cálculo 2 2 6 4" xfId="15702" xr:uid="{DFB23299-36F4-4F82-AED5-385C9D7CEC04}"/>
    <cellStyle name="Cálculo 2 2 6 4 2" xfId="30810" xr:uid="{BDB938AD-A843-491F-AA6F-4BC8D8D412C2}"/>
    <cellStyle name="Cálculo 2 2 6 5" xfId="18667" xr:uid="{79614E4E-F8D3-473C-89A6-B9420EF2A98D}"/>
    <cellStyle name="Cálculo 2 2 7" xfId="3905" xr:uid="{4E6C7F31-68E8-4854-9E69-DD6DAB4D8244}"/>
    <cellStyle name="Cálculo 2 2 7 2" xfId="6542" xr:uid="{7AF1C676-A58D-41E1-B45A-7ACE6868CC89}"/>
    <cellStyle name="Cálculo 2 2 7 2 2" xfId="12853" xr:uid="{37C07A4B-F56E-4752-B04E-4C85B668779E}"/>
    <cellStyle name="Cálculo 2 2 7 2 2 2" xfId="27961" xr:uid="{33286D9C-5EF8-4F63-B750-6845A44BF431}"/>
    <cellStyle name="Cálculo 2 2 7 2 3" xfId="7110" xr:uid="{0B74F963-C8FE-4599-A8F9-144A2E3E2AF1}"/>
    <cellStyle name="Cálculo 2 2 7 2 3 2" xfId="22218" xr:uid="{0820A24C-76DB-46A7-8982-FA0D0AB4B378}"/>
    <cellStyle name="Cálculo 2 2 7 2 4" xfId="21650" xr:uid="{F514CC72-6084-4BA6-AC58-72196ED04DFE}"/>
    <cellStyle name="Cálculo 2 2 7 3" xfId="10287" xr:uid="{65A2F026-A4FC-4F71-AD14-4BEFF74AAAD1}"/>
    <cellStyle name="Cálculo 2 2 7 3 2" xfId="25395" xr:uid="{A3C34965-7EEF-443C-82E0-AE7B75CAFE4B}"/>
    <cellStyle name="Cálculo 2 2 7 4" xfId="7414" xr:uid="{8BC2DA7A-F1BC-4DA6-A48F-31BA5F34E607}"/>
    <cellStyle name="Cálculo 2 2 7 4 2" xfId="22522" xr:uid="{6CA6BBBF-0C88-4389-8DB4-53EA1D32E521}"/>
    <cellStyle name="Cálculo 2 2 7 5" xfId="19013" xr:uid="{F42891E3-0FAA-4647-8D47-42A796E89F23}"/>
    <cellStyle name="Cálculo 2 2 8" xfId="4269" xr:uid="{258359F2-1DDA-4B83-A2F2-EA834F19AD42}"/>
    <cellStyle name="Cálculo 2 2 8 2" xfId="6906" xr:uid="{7136A280-F8E1-47BD-9FD8-835CE3D087A1}"/>
    <cellStyle name="Cálculo 2 2 8 2 2" xfId="13217" xr:uid="{18058ECE-9130-430D-836F-269EFF0B8703}"/>
    <cellStyle name="Cálculo 2 2 8 2 2 2" xfId="28325" xr:uid="{D24878B7-F081-4AB3-BEE7-F0D051494FDB}"/>
    <cellStyle name="Cálculo 2 2 8 2 3" xfId="16881" xr:uid="{FF1D011E-D9BA-464F-88C8-A09E31D2ECD1}"/>
    <cellStyle name="Cálculo 2 2 8 2 3 2" xfId="31989" xr:uid="{CEDABFB0-4B3F-4870-A604-DEE380B980DB}"/>
    <cellStyle name="Cálculo 2 2 8 2 4" xfId="22014" xr:uid="{4DD252E4-9BA3-4805-B892-7C7279833BD0}"/>
    <cellStyle name="Cálculo 2 2 8 3" xfId="10651" xr:uid="{F11F2B7A-EA7F-4C4F-9137-1EB3EC1F23B1}"/>
    <cellStyle name="Cálculo 2 2 8 3 2" xfId="25759" xr:uid="{DB722E94-4B43-45D7-AF21-BE97CFCBAD84}"/>
    <cellStyle name="Cálculo 2 2 8 4" xfId="16119" xr:uid="{747F0E5C-C428-45F3-BC23-3A9F86098065}"/>
    <cellStyle name="Cálculo 2 2 8 4 2" xfId="31227" xr:uid="{6ACD6E7C-DFAE-408D-82B5-D804E8ADDB18}"/>
    <cellStyle name="Cálculo 2 2 8 5" xfId="19377" xr:uid="{3F27DF78-0872-450D-9A29-E17B99572696}"/>
    <cellStyle name="Cálculo 2 2 9" xfId="4470" xr:uid="{F1595400-25D6-4D13-A6DA-59D2566B8C1D}"/>
    <cellStyle name="Cálculo 2 2 9 2" xfId="10852" xr:uid="{71AC1BD6-31B2-4D15-AF77-C0B6D96D0892}"/>
    <cellStyle name="Cálculo 2 2 9 2 2" xfId="25960" xr:uid="{201BFBC0-8CDB-4CE4-B666-2660B4D92E8A}"/>
    <cellStyle name="Cálculo 2 2 9 3" xfId="7559" xr:uid="{3594E5AF-BE60-4072-B3B6-6B864B0412EF}"/>
    <cellStyle name="Cálculo 2 2 9 3 2" xfId="22667" xr:uid="{DF4E559F-A70D-4E8D-8C2C-399901A2DCD2}"/>
    <cellStyle name="Cálculo 2 2 9 4" xfId="19578" xr:uid="{A97F9805-7203-4A32-849D-A16F31E79CF7}"/>
    <cellStyle name="Cálculo 2 3" xfId="1816" xr:uid="{47BAA620-13E7-45ED-89CE-FE9C3A56E521}"/>
    <cellStyle name="Cálculo 2 3 10" xfId="7408" xr:uid="{D318009E-2A69-4D23-91DE-90D1387142C8}"/>
    <cellStyle name="Cálculo 2 3 10 2" xfId="22516" xr:uid="{69AF99F5-5357-4C4F-AF75-BB814F2DC488}"/>
    <cellStyle name="Cálculo 2 3 11" xfId="13535" xr:uid="{E3043F01-F980-4AA5-9A5B-A25AB7A1D947}"/>
    <cellStyle name="Cálculo 2 3 11 2" xfId="28643" xr:uid="{9037ACEE-B52E-4215-95FC-6FACD46A0745}"/>
    <cellStyle name="Cálculo 2 3 12" xfId="17041" xr:uid="{12945239-930A-4002-80D2-51851D9943AC}"/>
    <cellStyle name="Cálculo 2 3 2" xfId="2376" xr:uid="{B90FBA1F-7B6B-4CCA-BE2E-985BDD2771C3}"/>
    <cellStyle name="Cálculo 2 3 2 2" xfId="5013" xr:uid="{03C3CD91-14E4-43D4-B030-576F12B2D69B}"/>
    <cellStyle name="Cálculo 2 3 2 2 2" xfId="11377" xr:uid="{CB23798D-0D6E-4F00-AA88-BEE858068E3E}"/>
    <cellStyle name="Cálculo 2 3 2 2 2 2" xfId="26485" xr:uid="{EB9B7CEF-3480-43C4-B598-1A7ECFFAD85F}"/>
    <cellStyle name="Cálculo 2 3 2 2 3" xfId="7206" xr:uid="{42FB384D-8FB6-413F-A334-F5FE4FBF5B67}"/>
    <cellStyle name="Cálculo 2 3 2 2 3 2" xfId="22314" xr:uid="{6A723608-B6B6-44B3-9D40-AD8E44CB9989}"/>
    <cellStyle name="Cálculo 2 3 2 2 4" xfId="20121" xr:uid="{1A3A5F40-4300-4DA1-8244-A8D4EF25D6C2}"/>
    <cellStyle name="Cálculo 2 3 2 3" xfId="8843" xr:uid="{FB1A294A-37EC-4F71-B3DC-7398180C4750}"/>
    <cellStyle name="Cálculo 2 3 2 3 2" xfId="23951" xr:uid="{F7F2141E-C842-484D-A74D-72603F302D06}"/>
    <cellStyle name="Cálculo 2 3 2 4" xfId="7054" xr:uid="{FDA1BE03-6B26-44D9-A453-B4BBCD3A6103}"/>
    <cellStyle name="Cálculo 2 3 2 4 2" xfId="22162" xr:uid="{811E0864-F497-443E-B673-B2A9C04ACAE2}"/>
    <cellStyle name="Cálculo 2 3 2 5" xfId="7789" xr:uid="{DCA7D4A2-5BCD-405C-B40D-9B10AB9D7F09}"/>
    <cellStyle name="Cálculo 2 3 2 5 2" xfId="22897" xr:uid="{33F86AA7-005B-49E1-AA0D-CCA86B2314EF}"/>
    <cellStyle name="Cálculo 2 3 2 6" xfId="17584" xr:uid="{A25C3B38-D28F-441D-A7E0-E647B45DDF3B}"/>
    <cellStyle name="Cálculo 2 3 3" xfId="2244" xr:uid="{7C2D2623-67AE-4373-821B-EBC5D1FCD3C7}"/>
    <cellStyle name="Cálculo 2 3 3 2" xfId="4881" xr:uid="{09808DCC-8FC8-4A5D-A38A-A90D57EF8910}"/>
    <cellStyle name="Cálculo 2 3 3 2 2" xfId="14782" xr:uid="{8A8307C6-7B10-4340-A240-A6153337060F}"/>
    <cellStyle name="Cálculo 2 3 3 2 2 2" xfId="29890" xr:uid="{6C10D247-6193-401A-8F51-6FDB0403D85F}"/>
    <cellStyle name="Cálculo 2 3 3 2 3" xfId="19989" xr:uid="{70047006-7413-4BE9-B9B9-18BEFA82A3EB}"/>
    <cellStyle name="Cálculo 2 3 3 3" xfId="16104" xr:uid="{93391D87-CDC7-414A-889E-F0BBB2206939}"/>
    <cellStyle name="Cálculo 2 3 3 3 2" xfId="31212" xr:uid="{9BAB834E-6F25-4158-83C7-DEC0A2FFDB08}"/>
    <cellStyle name="Cálculo 2 3 3 4" xfId="17469" xr:uid="{F5C14F9E-005D-44EA-98C1-94840489C40F}"/>
    <cellStyle name="Cálculo 2 3 4" xfId="2343" xr:uid="{78D0D821-9467-4D48-994B-D689ADCC5CD2}"/>
    <cellStyle name="Cálculo 2 3 4 2" xfId="4980" xr:uid="{8C341D92-6ADA-4734-97FC-4C3009FA320B}"/>
    <cellStyle name="Cálculo 2 3 4 2 2" xfId="11344" xr:uid="{A03E076D-AD63-45C6-97F3-CDCAAE100B53}"/>
    <cellStyle name="Cálculo 2 3 4 2 2 2" xfId="26452" xr:uid="{AC420C0F-01A5-4319-8C01-4F2F35D967F3}"/>
    <cellStyle name="Cálculo 2 3 4 2 3" xfId="8051" xr:uid="{39405B4A-9F28-4FBC-910F-30E282101099}"/>
    <cellStyle name="Cálculo 2 3 4 2 3 2" xfId="23159" xr:uid="{6A274788-B987-4E1C-99D9-BF4726E8CF99}"/>
    <cellStyle name="Cálculo 2 3 4 2 4" xfId="20088" xr:uid="{61074D62-3C7D-4E2C-A9E4-D576EC149CE8}"/>
    <cellStyle name="Cálculo 2 3 4 3" xfId="8810" xr:uid="{795CF57E-771F-47A1-B3E5-80E378EC7F42}"/>
    <cellStyle name="Cálculo 2 3 4 3 2" xfId="23918" xr:uid="{4F1EC3B2-8F79-4675-92AF-19987EB87A23}"/>
    <cellStyle name="Cálculo 2 3 4 4" xfId="13496" xr:uid="{DF196DBD-4B5E-45B9-B03C-B3E055A7D37C}"/>
    <cellStyle name="Cálculo 2 3 4 4 2" xfId="28604" xr:uid="{14418FCA-8697-4E43-AE56-CFEED35E997C}"/>
    <cellStyle name="Cálculo 2 3 4 5" xfId="17568" xr:uid="{3C0781D2-653D-4602-A61C-04E1D6AD1373}"/>
    <cellStyle name="Cálculo 2 3 5" xfId="3236" xr:uid="{6A210C00-C703-4679-B0FF-8B6F75FDC354}"/>
    <cellStyle name="Cálculo 2 3 5 2" xfId="5873" xr:uid="{CE487E03-A2EB-4B81-891C-6C1B24C656EF}"/>
    <cellStyle name="Cálculo 2 3 5 2 2" xfId="12184" xr:uid="{C2E000FC-04AF-4C7D-A732-A372F3B8A446}"/>
    <cellStyle name="Cálculo 2 3 5 2 2 2" xfId="27292" xr:uid="{790B62A4-70B9-474D-A2C5-0CF910DCF665}"/>
    <cellStyle name="Cálculo 2 3 5 2 3" xfId="11814" xr:uid="{64A21294-6A19-4F2F-BD58-4B812A53F97F}"/>
    <cellStyle name="Cálculo 2 3 5 2 3 2" xfId="26922" xr:uid="{9C41ED80-46D5-4F83-AA3C-58CBC416DA52}"/>
    <cellStyle name="Cálculo 2 3 5 2 4" xfId="20981" xr:uid="{680BBCDE-CCF3-4938-9E3E-A2892CD90912}"/>
    <cellStyle name="Cálculo 2 3 5 3" xfId="9618" xr:uid="{F6C061E9-B1AA-4232-8ED1-555CE0080558}"/>
    <cellStyle name="Cálculo 2 3 5 3 2" xfId="24726" xr:uid="{0ABC4AE3-B563-44C9-9D73-9C55C6136AA6}"/>
    <cellStyle name="Cálculo 2 3 5 4" xfId="16539" xr:uid="{CC488529-3E5C-481F-8699-B76FDA851BE1}"/>
    <cellStyle name="Cálculo 2 3 5 4 2" xfId="31647" xr:uid="{18D59218-CF22-4BD1-922F-BC0648F320A2}"/>
    <cellStyle name="Cálculo 2 3 5 5" xfId="18344" xr:uid="{E62E3E95-F9AE-4CFB-B467-D156FB90D4B5}"/>
    <cellStyle name="Cálculo 2 3 6" xfId="2318" xr:uid="{8BD7CD0B-DC0B-4A72-992E-FD69932FA8BB}"/>
    <cellStyle name="Cálculo 2 3 6 2" xfId="4955" xr:uid="{BE133A26-28FC-4616-B059-7EA8A38B017E}"/>
    <cellStyle name="Cálculo 2 3 6 2 2" xfId="11319" xr:uid="{74DEDFF5-1C29-4DA6-8609-29C50C1343B9}"/>
    <cellStyle name="Cálculo 2 3 6 2 2 2" xfId="26427" xr:uid="{4AB2604B-44AA-44CE-8000-8679658FFBBF}"/>
    <cellStyle name="Cálculo 2 3 6 2 3" xfId="8209" xr:uid="{12617344-46BF-42E0-9058-D55B9FE5535A}"/>
    <cellStyle name="Cálculo 2 3 6 2 3 2" xfId="23317" xr:uid="{823A4FCA-B2AC-4474-84B9-A9C241A98894}"/>
    <cellStyle name="Cálculo 2 3 6 2 4" xfId="20063" xr:uid="{A251AA30-B757-4128-B589-28A7492C1297}"/>
    <cellStyle name="Cálculo 2 3 6 3" xfId="8785" xr:uid="{2DAC98AB-79DE-431A-A8D9-F83EC2BCA1BA}"/>
    <cellStyle name="Cálculo 2 3 6 3 2" xfId="23893" xr:uid="{FA5C4F2A-A261-402F-89DF-84BFA5C25EB5}"/>
    <cellStyle name="Cálculo 2 3 6 4" xfId="8693" xr:uid="{B8B95412-DD5C-47B5-A3C2-61E89E57FC79}"/>
    <cellStyle name="Cálculo 2 3 6 4 2" xfId="23801" xr:uid="{E730CA13-1145-4EE2-B92C-5C6324AA0353}"/>
    <cellStyle name="Cálculo 2 3 6 5" xfId="17543" xr:uid="{8D308FA6-7A5A-495A-9FAC-15084C4A9089}"/>
    <cellStyle name="Cálculo 2 3 7" xfId="3888" xr:uid="{ECDA3F59-9F27-4EEC-9E37-4F4E9BE7CB86}"/>
    <cellStyle name="Cálculo 2 3 7 2" xfId="6525" xr:uid="{853D4AFC-8023-477D-82CD-945FB72570D7}"/>
    <cellStyle name="Cálculo 2 3 7 2 2" xfId="12836" xr:uid="{13C2F0AE-A2BE-43FC-ADCC-AE3BB55D9459}"/>
    <cellStyle name="Cálculo 2 3 7 2 2 2" xfId="27944" xr:uid="{E0C3961D-6402-4FDC-901F-020EAA41511A}"/>
    <cellStyle name="Cálculo 2 3 7 2 3" xfId="7836" xr:uid="{AD16FA24-E8E8-4F65-9F7F-76481880D2E2}"/>
    <cellStyle name="Cálculo 2 3 7 2 3 2" xfId="22944" xr:uid="{42D74E56-616C-42EA-81CA-B838DA54EB3E}"/>
    <cellStyle name="Cálculo 2 3 7 2 4" xfId="21633" xr:uid="{46C77044-1064-40A1-A396-CCB4AC0A57D6}"/>
    <cellStyle name="Cálculo 2 3 7 3" xfId="10270" xr:uid="{8ABFB3C8-45D3-4690-B9EC-476B2CFD4A81}"/>
    <cellStyle name="Cálculo 2 3 7 3 2" xfId="25378" xr:uid="{AA43CDDF-B02D-4A25-8DB8-1FADE79CB757}"/>
    <cellStyle name="Cálculo 2 3 7 4" xfId="9187" xr:uid="{4229AEA8-4154-4B80-A271-DB3B4B5AEF24}"/>
    <cellStyle name="Cálculo 2 3 7 4 2" xfId="24295" xr:uid="{EB01115D-9B45-49DC-A6A0-42D5D256E05E}"/>
    <cellStyle name="Cálculo 2 3 7 5" xfId="18996" xr:uid="{7D30C8C7-22C2-4750-B176-D1E805BBF58E}"/>
    <cellStyle name="Cálculo 2 3 8" xfId="4453" xr:uid="{9FB0EB05-1701-4AAC-AE7B-1D40B33DB876}"/>
    <cellStyle name="Cálculo 2 3 8 2" xfId="10835" xr:uid="{613116C6-C290-4E7C-AE8E-D4D41D30DF26}"/>
    <cellStyle name="Cálculo 2 3 8 2 2" xfId="25943" xr:uid="{49D70AA1-25AE-4C03-85D9-92196E5AE272}"/>
    <cellStyle name="Cálculo 2 3 8 3" xfId="7056" xr:uid="{24C0CF1A-1251-47E3-A2B5-ABC9744418A3}"/>
    <cellStyle name="Cálculo 2 3 8 3 2" xfId="22164" xr:uid="{50E1843E-1BBF-4950-B35E-D77F5C93BEBB}"/>
    <cellStyle name="Cálculo 2 3 8 4" xfId="19561" xr:uid="{0146F4DB-803D-4C16-89DA-FAD4B89E858A}"/>
    <cellStyle name="Cálculo 2 3 9" xfId="8317" xr:uid="{FF8CE69F-7F42-4749-9EF8-370D7C25078F}"/>
    <cellStyle name="Cálculo 2 3 9 2" xfId="23425" xr:uid="{D84A208E-6D26-4CC3-ABC3-83557BBD860F}"/>
    <cellStyle name="Cálculo 2 4" xfId="2053" xr:uid="{332A6BA4-C9B3-4F9E-A12B-42EB47433073}"/>
    <cellStyle name="Cálculo 2 4 10" xfId="15033" xr:uid="{C897C2B7-EC0A-42A7-A216-3661BDE45523}"/>
    <cellStyle name="Cálculo 2 4 10 2" xfId="30141" xr:uid="{2279AC77-FC5A-46C0-ACA3-C43EBCA0599B}"/>
    <cellStyle name="Cálculo 2 4 11" xfId="14518" xr:uid="{57555511-CA53-4CEF-8DD7-5F33671F4877}"/>
    <cellStyle name="Cálculo 2 4 11 2" xfId="29626" xr:uid="{63EB057D-D844-4F99-A3B5-E26CF033D1CE}"/>
    <cellStyle name="Cálculo 2 4 12" xfId="17278" xr:uid="{A1D887BF-1BAC-4C53-91A4-49D2E3C640AD}"/>
    <cellStyle name="Cálculo 2 4 2" xfId="2560" xr:uid="{AF905028-403B-4F12-B573-FCE637779397}"/>
    <cellStyle name="Cálculo 2 4 2 2" xfId="5197" xr:uid="{29C65D69-C738-4D9F-8630-D2FB2E1FA732}"/>
    <cellStyle name="Cálculo 2 4 2 2 2" xfId="11561" xr:uid="{6BA66BD3-954A-4219-A07F-B9DAF5CC0875}"/>
    <cellStyle name="Cálculo 2 4 2 2 2 2" xfId="26669" xr:uid="{AC80D63E-44F3-4A52-98CD-2B3A6238A7C0}"/>
    <cellStyle name="Cálculo 2 4 2 2 3" xfId="16219" xr:uid="{C00C75F4-3CF5-4C26-A1CA-1BB7329232B5}"/>
    <cellStyle name="Cálculo 2 4 2 2 3 2" xfId="31327" xr:uid="{1A4405E7-071C-4B75-90DC-9F5487C2AAEF}"/>
    <cellStyle name="Cálculo 2 4 2 2 4" xfId="20305" xr:uid="{99C7DD7A-BE2A-41C5-8E92-9021F8E7B7F1}"/>
    <cellStyle name="Cálculo 2 4 2 3" xfId="9027" xr:uid="{C69E6F66-AB0D-442F-8C61-A6E598184BD2}"/>
    <cellStyle name="Cálculo 2 4 2 3 2" xfId="24135" xr:uid="{C60A5A69-BED2-446B-8EE4-3CE3B865112E}"/>
    <cellStyle name="Cálculo 2 4 2 4" xfId="13655" xr:uid="{BE4392A4-9584-4658-9302-2309FA8D11FC}"/>
    <cellStyle name="Cálculo 2 4 2 4 2" xfId="28763" xr:uid="{737945A8-E8D7-45AA-959A-96CE0077A3A6}"/>
    <cellStyle name="Cálculo 2 4 2 5" xfId="7202" xr:uid="{A4EB19BF-9944-4DC4-85FD-4AE9C140C9C5}"/>
    <cellStyle name="Cálculo 2 4 2 5 2" xfId="22310" xr:uid="{D0B83619-6ABC-45F1-A257-0A8EE962B5BC}"/>
    <cellStyle name="Cálculo 2 4 2 6" xfId="17668" xr:uid="{5609A4AA-FDF3-4F7F-9550-5D13E5DA8499}"/>
    <cellStyle name="Cálculo 2 4 3" xfId="2813" xr:uid="{08E1E5DE-40E4-4B26-B1F6-71BC4D8D1E5C}"/>
    <cellStyle name="Cálculo 2 4 3 2" xfId="5450" xr:uid="{58A2D931-2B4F-464C-BFED-3A1D3EB44FD2}"/>
    <cellStyle name="Cálculo 2 4 3 2 2" xfId="7565" xr:uid="{7BD37698-8A44-4A62-AB27-E9BCBC07142C}"/>
    <cellStyle name="Cálculo 2 4 3 2 2 2" xfId="22673" xr:uid="{07C17ACE-D3B4-4471-86BC-135CC030CFB7}"/>
    <cellStyle name="Cálculo 2 4 3 2 3" xfId="20558" xr:uid="{50E4C0FE-A15F-4770-8F8D-F828EB3B36A9}"/>
    <cellStyle name="Cálculo 2 4 3 3" xfId="15923" xr:uid="{5DD6C0B7-1B64-41BC-AF94-ABA0427694B2}"/>
    <cellStyle name="Cálculo 2 4 3 3 2" xfId="31031" xr:uid="{1E62A021-C3CF-4FD7-8278-FDF0D4039853}"/>
    <cellStyle name="Cálculo 2 4 3 4" xfId="17921" xr:uid="{17AEBE33-EC8E-4776-9E87-B8FF9ADDE2B4}"/>
    <cellStyle name="Cálculo 2 4 4" xfId="3116" xr:uid="{AB39AE7A-ED3D-45AB-8C58-2AF85F2FACF7}"/>
    <cellStyle name="Cálculo 2 4 4 2" xfId="5753" xr:uid="{FBFFF5B4-2AC0-4A0F-8A9A-EE8D638575CA}"/>
    <cellStyle name="Cálculo 2 4 4 2 2" xfId="12064" xr:uid="{DFD7F429-DE96-459E-BF29-1563EA6923D5}"/>
    <cellStyle name="Cálculo 2 4 4 2 2 2" xfId="27172" xr:uid="{3F178451-B101-4F22-A815-6FB2E0526AF8}"/>
    <cellStyle name="Cálculo 2 4 4 2 3" xfId="14605" xr:uid="{BB8C8681-840A-4046-A2BE-4D556FDCDB4F}"/>
    <cellStyle name="Cálculo 2 4 4 2 3 2" xfId="29713" xr:uid="{995E2055-4D61-4C10-BF71-B68045E43E5E}"/>
    <cellStyle name="Cálculo 2 4 4 2 4" xfId="20861" xr:uid="{7C13BAE3-F90F-4364-A60B-B125D3F0A727}"/>
    <cellStyle name="Cálculo 2 4 4 3" xfId="9498" xr:uid="{E72FF89B-CF3E-400C-ADB0-F7EB5A289089}"/>
    <cellStyle name="Cálculo 2 4 4 3 2" xfId="24606" xr:uid="{3D05285F-3E45-438F-AE9C-D71CAC8FCDA5}"/>
    <cellStyle name="Cálculo 2 4 4 4" xfId="15061" xr:uid="{EC7C4D74-A80D-47DC-A3AB-5BCDF9F68D19}"/>
    <cellStyle name="Cálculo 2 4 4 4 2" xfId="30169" xr:uid="{569FBD5C-A9E7-4BAB-9445-00A68929B6C5}"/>
    <cellStyle name="Cálculo 2 4 4 5" xfId="18224" xr:uid="{2AA3FD75-E6EB-4501-9252-5AB4D0C908E2}"/>
    <cellStyle name="Cálculo 2 4 5" xfId="3442" xr:uid="{2EEC329B-641C-482E-B767-AD4254F1D982}"/>
    <cellStyle name="Cálculo 2 4 5 2" xfId="6079" xr:uid="{4B3E774B-A17F-45CB-A70D-0B63665205F8}"/>
    <cellStyle name="Cálculo 2 4 5 2 2" xfId="12390" xr:uid="{DAAF096F-976D-45CF-9A5B-504BF7DEDCF8}"/>
    <cellStyle name="Cálculo 2 4 5 2 2 2" xfId="27498" xr:uid="{BCE588EA-6D53-4B6F-816B-4F8128CF0F27}"/>
    <cellStyle name="Cálculo 2 4 5 2 3" xfId="16375" xr:uid="{AD9D8E5A-B933-4165-93DE-4D2DC43348BD}"/>
    <cellStyle name="Cálculo 2 4 5 2 3 2" xfId="31483" xr:uid="{2A5D11D9-52C2-4618-9AAC-9777AF4F90F8}"/>
    <cellStyle name="Cálculo 2 4 5 2 4" xfId="21187" xr:uid="{0C3205A0-ED6B-4757-9629-29A823DDE10B}"/>
    <cellStyle name="Cálculo 2 4 5 3" xfId="9824" xr:uid="{D123CE07-417B-47EF-B44C-EA83A6562578}"/>
    <cellStyle name="Cálculo 2 4 5 3 2" xfId="24932" xr:uid="{055355F1-8E3A-4205-9D1B-8568A5AC566D}"/>
    <cellStyle name="Cálculo 2 4 5 4" xfId="16030" xr:uid="{62709C9C-A111-4B6F-A96D-45BADA81150D}"/>
    <cellStyle name="Cálculo 2 4 5 4 2" xfId="31138" xr:uid="{03197EA0-6E58-45AC-8A33-C69B5774CDBE}"/>
    <cellStyle name="Cálculo 2 4 5 5" xfId="18550" xr:uid="{FBC4DE5E-1680-4C2A-8CAF-9E0CE0BDD1C7}"/>
    <cellStyle name="Cálculo 2 4 6" xfId="3748" xr:uid="{5E96C62E-7FFD-41AB-8F24-C2D98DB5DA0B}"/>
    <cellStyle name="Cálculo 2 4 6 2" xfId="6385" xr:uid="{2999D08E-3446-4007-80C9-30853C2EBB98}"/>
    <cellStyle name="Cálculo 2 4 6 2 2" xfId="12696" xr:uid="{54226551-8D39-4041-ADF9-171E9DA18A4C}"/>
    <cellStyle name="Cálculo 2 4 6 2 2 2" xfId="27804" xr:uid="{CAD5F130-A120-4F05-9715-3A4B41BFDEF0}"/>
    <cellStyle name="Cálculo 2 4 6 2 3" xfId="15267" xr:uid="{FADBB077-B8F0-4CEE-91BF-C266197F1BC1}"/>
    <cellStyle name="Cálculo 2 4 6 2 3 2" xfId="30375" xr:uid="{49301D25-84EE-4079-B6A9-3AB161E9E702}"/>
    <cellStyle name="Cálculo 2 4 6 2 4" xfId="21493" xr:uid="{F0EDCDDD-3278-4A6E-AC09-A84F125218E2}"/>
    <cellStyle name="Cálculo 2 4 6 3" xfId="10130" xr:uid="{488B9A40-16AA-4C20-8503-E75752CD8968}"/>
    <cellStyle name="Cálculo 2 4 6 3 2" xfId="25238" xr:uid="{7C60B9CB-B888-4DAB-B1F8-E5E6203FD689}"/>
    <cellStyle name="Cálculo 2 4 6 4" xfId="11669" xr:uid="{06F1A9EE-4F26-4424-AC09-536A86CF497D}"/>
    <cellStyle name="Cálculo 2 4 6 4 2" xfId="26777" xr:uid="{4F616632-A4FE-43BB-A6A2-E202839ED22C}"/>
    <cellStyle name="Cálculo 2 4 6 5" xfId="18856" xr:uid="{32FB202B-91F8-4602-B22B-3F205BA2AA5B}"/>
    <cellStyle name="Cálculo 2 4 7" xfId="4125" xr:uid="{8F4F1D9B-0C5A-4805-924A-82F7DD3A2605}"/>
    <cellStyle name="Cálculo 2 4 7 2" xfId="6762" xr:uid="{4A195749-989A-47DA-8AFA-B8C9FD751325}"/>
    <cellStyle name="Cálculo 2 4 7 2 2" xfId="13073" xr:uid="{7FD39316-D9A7-4ABF-9378-8C781CD989FA}"/>
    <cellStyle name="Cálculo 2 4 7 2 2 2" xfId="28181" xr:uid="{A53A47A2-074D-4066-9DEA-6BE6394E251C}"/>
    <cellStyle name="Cálculo 2 4 7 2 3" xfId="16747" xr:uid="{E03E997F-FC52-4CAD-B866-D6AE7165875E}"/>
    <cellStyle name="Cálculo 2 4 7 2 3 2" xfId="31855" xr:uid="{9CFEB45A-A7D7-43FC-9CED-05E3F7E571E3}"/>
    <cellStyle name="Cálculo 2 4 7 2 4" xfId="21870" xr:uid="{FAF045DA-2542-4BF0-A53B-60D338EC8C7D}"/>
    <cellStyle name="Cálculo 2 4 7 3" xfId="10507" xr:uid="{F0C93475-78D4-46C6-9111-FDF948461F08}"/>
    <cellStyle name="Cálculo 2 4 7 3 2" xfId="25615" xr:uid="{486BE143-5F0F-48D7-AB4B-341721DB84E2}"/>
    <cellStyle name="Cálculo 2 4 7 4" xfId="14998" xr:uid="{C871886F-4EAC-46A9-AFF7-E330E7DFF1FF}"/>
    <cellStyle name="Cálculo 2 4 7 4 2" xfId="30106" xr:uid="{3F3CD2AD-2B24-43F8-9F38-F1FBE0AAF48C}"/>
    <cellStyle name="Cálculo 2 4 7 5" xfId="19233" xr:uid="{8B283806-7CAF-44A9-87D7-93749201B8E8}"/>
    <cellStyle name="Cálculo 2 4 8" xfId="4690" xr:uid="{012281BC-6539-463C-A56E-8D9587D5EBEE}"/>
    <cellStyle name="Cálculo 2 4 8 2" xfId="11072" xr:uid="{AA01C8C9-32EA-46A1-9745-C14400BC331E}"/>
    <cellStyle name="Cálculo 2 4 8 2 2" xfId="26180" xr:uid="{A74C4B9F-D5C2-4C37-BB53-75F3FA434438}"/>
    <cellStyle name="Cálculo 2 4 8 3" xfId="7907" xr:uid="{A5FDBB33-1CA4-4C75-B38C-E9985A0C100D}"/>
    <cellStyle name="Cálculo 2 4 8 3 2" xfId="23015" xr:uid="{FA558AA1-ED89-44F6-8685-0A9D4E43BE96}"/>
    <cellStyle name="Cálculo 2 4 8 4" xfId="19798" xr:uid="{CEF51A86-733E-4BB8-9F89-9819771A1F91}"/>
    <cellStyle name="Cálculo 2 4 9" xfId="8551" xr:uid="{E3907670-80D1-44AE-AA1D-36AD756DDD8C}"/>
    <cellStyle name="Cálculo 2 4 9 2" xfId="23659" xr:uid="{50270555-A95C-4376-AF64-A6BB874E9737}"/>
    <cellStyle name="Cálculo 2 5" xfId="2068" xr:uid="{24005750-8F46-4DBA-8335-BF4AE8D7D64C}"/>
    <cellStyle name="Cálculo 2 5 10" xfId="8148" xr:uid="{D182A4D3-9EFB-4CA1-B942-6EDC75B45E61}"/>
    <cellStyle name="Cálculo 2 5 10 2" xfId="23256" xr:uid="{D7EE95E1-ABE0-4589-94C3-A4CB2175CF06}"/>
    <cellStyle name="Cálculo 2 5 11" xfId="17293" xr:uid="{0441E599-AE9D-41EA-AE26-D50EDCD458A5}"/>
    <cellStyle name="Cálculo 2 5 2" xfId="2828" xr:uid="{37E96D5F-B3A9-430B-A51F-4C9AD1220865}"/>
    <cellStyle name="Cálculo 2 5 2 2" xfId="5465" xr:uid="{E5B1709D-4590-4F85-9ACF-050C7366FFCA}"/>
    <cellStyle name="Cálculo 2 5 2 2 2" xfId="16391" xr:uid="{35028493-7AE8-4F83-9259-EB6C36173A9F}"/>
    <cellStyle name="Cálculo 2 5 2 2 2 2" xfId="31499" xr:uid="{937AAAD5-ABF7-43E4-AB83-54E36FEDC93A}"/>
    <cellStyle name="Cálculo 2 5 2 2 3" xfId="20573" xr:uid="{80B00B2D-D9CF-45F7-B23A-429EEEC0C6B4}"/>
    <cellStyle name="Cálculo 2 5 2 3" xfId="14217" xr:uid="{C72E9C63-DB10-4ADE-A92C-AD8F7EDA4D65}"/>
    <cellStyle name="Cálculo 2 5 2 3 2" xfId="29325" xr:uid="{5605AB58-569F-41E1-878C-AC64D399D747}"/>
    <cellStyle name="Cálculo 2 5 2 4" xfId="17936" xr:uid="{669FA320-1265-4E97-B8CC-737A02FE9220}"/>
    <cellStyle name="Cálculo 2 5 3" xfId="3131" xr:uid="{86C4BA56-9E5A-4167-A69C-22F649BEFEFD}"/>
    <cellStyle name="Cálculo 2 5 3 2" xfId="5768" xr:uid="{FD14D3E3-7F1C-40B9-BC28-778A4AD98F4C}"/>
    <cellStyle name="Cálculo 2 5 3 2 2" xfId="12079" xr:uid="{9BA219F2-AE03-417A-8410-F69D01D59FC8}"/>
    <cellStyle name="Cálculo 2 5 3 2 2 2" xfId="27187" xr:uid="{9D285F81-338B-4378-BF44-023E18756A4A}"/>
    <cellStyle name="Cálculo 2 5 3 2 3" xfId="14090" xr:uid="{EB112935-0EFC-4FAC-BB65-FF9AE8BA6E18}"/>
    <cellStyle name="Cálculo 2 5 3 2 3 2" xfId="29198" xr:uid="{0C0D6C9C-8999-4569-947E-5E89FF3F9390}"/>
    <cellStyle name="Cálculo 2 5 3 2 4" xfId="20876" xr:uid="{5EE92BDB-D044-49E5-BD66-1E0CAE6896D1}"/>
    <cellStyle name="Cálculo 2 5 3 3" xfId="9513" xr:uid="{82387281-A3BC-4030-BBF0-D096BE9CB8D6}"/>
    <cellStyle name="Cálculo 2 5 3 3 2" xfId="24621" xr:uid="{97E2BFD8-E4AF-45AA-903C-65508FD7E243}"/>
    <cellStyle name="Cálculo 2 5 3 4" xfId="15002" xr:uid="{F1A43FD7-67B5-4DEB-853C-A60C2EC435C1}"/>
    <cellStyle name="Cálculo 2 5 3 4 2" xfId="30110" xr:uid="{FC5AD15E-AA62-481E-ACDD-593B2AE44B0D}"/>
    <cellStyle name="Cálculo 2 5 3 5" xfId="18239" xr:uid="{89121F9D-C7A4-4A05-B14E-0E100D4DDF59}"/>
    <cellStyle name="Cálculo 2 5 4" xfId="3457" xr:uid="{EBB0EE29-9025-44B3-91F3-636883BDD985}"/>
    <cellStyle name="Cálculo 2 5 4 2" xfId="6094" xr:uid="{773132DA-B066-4A04-BDB2-73A42FB33E8F}"/>
    <cellStyle name="Cálculo 2 5 4 2 2" xfId="12405" xr:uid="{AC401E7C-26BD-40EC-986A-8EF24534AE4C}"/>
    <cellStyle name="Cálculo 2 5 4 2 2 2" xfId="27513" xr:uid="{4A3AF8F3-3864-429C-9EC8-659BC930A410}"/>
    <cellStyle name="Cálculo 2 5 4 2 3" xfId="7575" xr:uid="{FCC8A8D8-7F0F-411B-B9DC-2A764494F8F7}"/>
    <cellStyle name="Cálculo 2 5 4 2 3 2" xfId="22683" xr:uid="{B1063BED-9C82-4A38-810C-8E58EC63D902}"/>
    <cellStyle name="Cálculo 2 5 4 2 4" xfId="21202" xr:uid="{D944E8E7-F542-41AB-B279-E498FBDB3056}"/>
    <cellStyle name="Cálculo 2 5 4 3" xfId="9839" xr:uid="{080D356A-4018-43C8-A6E8-19248D9DA198}"/>
    <cellStyle name="Cálculo 2 5 4 3 2" xfId="24947" xr:uid="{6B6F3C70-B935-442D-9DCC-4EDD8820343D}"/>
    <cellStyle name="Cálculo 2 5 4 4" xfId="7413" xr:uid="{72BC69BA-A548-41EE-9B12-FE1AF8A9DAFD}"/>
    <cellStyle name="Cálculo 2 5 4 4 2" xfId="22521" xr:uid="{F8C9166A-17C8-4423-9769-6E57445E24AD}"/>
    <cellStyle name="Cálculo 2 5 4 5" xfId="18565" xr:uid="{E3A88EEC-50E7-4D5E-B348-AFCD894E9A9F}"/>
    <cellStyle name="Cálculo 2 5 5" xfId="3763" xr:uid="{CEBB34D0-7EF9-4119-95B8-A900C4D8B575}"/>
    <cellStyle name="Cálculo 2 5 5 2" xfId="6400" xr:uid="{F38F7C2C-024F-4B2F-A38C-BD350CCDC126}"/>
    <cellStyle name="Cálculo 2 5 5 2 2" xfId="12711" xr:uid="{9CCF3853-6E83-411E-8B77-44B31195BC15}"/>
    <cellStyle name="Cálculo 2 5 5 2 2 2" xfId="27819" xr:uid="{C2349676-400F-4795-88A7-DEA6BF689019}"/>
    <cellStyle name="Cálculo 2 5 5 2 3" xfId="13555" xr:uid="{5C41A20F-EB85-4E5C-BF5C-D5B1C13E155A}"/>
    <cellStyle name="Cálculo 2 5 5 2 3 2" xfId="28663" xr:uid="{22CB8D29-0FA0-4680-BC38-453E3ED76F79}"/>
    <cellStyle name="Cálculo 2 5 5 2 4" xfId="21508" xr:uid="{82F4103C-D58A-41AB-BEB7-164A254858F6}"/>
    <cellStyle name="Cálculo 2 5 5 3" xfId="10145" xr:uid="{85DE50DA-396D-41A5-9E50-0502B54E6960}"/>
    <cellStyle name="Cálculo 2 5 5 3 2" xfId="25253" xr:uid="{0B550C37-3508-40C9-9E48-B9E9BDC79DF0}"/>
    <cellStyle name="Cálculo 2 5 5 4" xfId="14929" xr:uid="{FE247092-9E6D-4C1B-8B11-9EAA66C0E6E2}"/>
    <cellStyle name="Cálculo 2 5 5 4 2" xfId="30037" xr:uid="{A63B8F66-1F81-4F7C-B844-B326185469C2}"/>
    <cellStyle name="Cálculo 2 5 5 5" xfId="18871" xr:uid="{CFA79550-62D9-4DE7-AF84-CF9CA72FD265}"/>
    <cellStyle name="Cálculo 2 5 6" xfId="4140" xr:uid="{12A944C8-514E-40AC-B269-A33D911BBDE6}"/>
    <cellStyle name="Cálculo 2 5 6 2" xfId="6777" xr:uid="{30C019AB-9477-4BE2-9F4A-A0BFFB766010}"/>
    <cellStyle name="Cálculo 2 5 6 2 2" xfId="13088" xr:uid="{E67CC416-D67A-4A73-8961-3CC32AF69975}"/>
    <cellStyle name="Cálculo 2 5 6 2 2 2" xfId="28196" xr:uid="{4E9DDBE9-3ADA-4DE2-883D-54049B65F755}"/>
    <cellStyle name="Cálculo 2 5 6 2 3" xfId="16762" xr:uid="{F1D7984C-9C0D-4D50-BE44-E15E91DF973F}"/>
    <cellStyle name="Cálculo 2 5 6 2 3 2" xfId="31870" xr:uid="{E5D52A88-7CCA-4155-BAE7-8599EBC249E3}"/>
    <cellStyle name="Cálculo 2 5 6 2 4" xfId="21885" xr:uid="{72837A43-6C57-4FA9-B143-76C13E3C3E87}"/>
    <cellStyle name="Cálculo 2 5 6 3" xfId="10522" xr:uid="{A0372327-68E9-499B-9003-FC0580FB7A40}"/>
    <cellStyle name="Cálculo 2 5 6 3 2" xfId="25630" xr:uid="{FF279EC2-356A-411F-829D-E27B304D5A41}"/>
    <cellStyle name="Cálculo 2 5 6 4" xfId="13970" xr:uid="{2ECA7420-7E31-49DD-B847-3F6DFE3D6945}"/>
    <cellStyle name="Cálculo 2 5 6 4 2" xfId="29078" xr:uid="{56B37F5E-CE9C-4110-AC6F-8D4A92812D12}"/>
    <cellStyle name="Cálculo 2 5 6 5" xfId="19248" xr:uid="{E63665CA-6AD7-459E-BB7C-201B8DAEF777}"/>
    <cellStyle name="Cálculo 2 5 7" xfId="4705" xr:uid="{37C593CD-2FFE-4B9D-92B6-0726D3877203}"/>
    <cellStyle name="Cálculo 2 5 7 2" xfId="11087" xr:uid="{F357B923-2698-4FFA-B4C1-34E7D98728B8}"/>
    <cellStyle name="Cálculo 2 5 7 2 2" xfId="26195" xr:uid="{19FD5BAB-EE9B-4185-8178-D8F85F43C6E6}"/>
    <cellStyle name="Cálculo 2 5 7 3" xfId="14027" xr:uid="{07385445-3CB1-4600-8A67-30571CF7B881}"/>
    <cellStyle name="Cálculo 2 5 7 3 2" xfId="29135" xr:uid="{0B008161-79F2-46B6-8447-DFD2FCD36483}"/>
    <cellStyle name="Cálculo 2 5 7 4" xfId="19813" xr:uid="{DDB4848A-D0B0-4197-89F0-6D61665D8659}"/>
    <cellStyle name="Cálculo 2 5 8" xfId="8566" xr:uid="{9BCAB6C8-C22C-4C86-933B-C4DD376940FA}"/>
    <cellStyle name="Cálculo 2 5 8 2" xfId="23674" xr:uid="{61C4AC40-0974-4F99-80F8-F8C53E63ACE1}"/>
    <cellStyle name="Cálculo 2 5 9" xfId="13682" xr:uid="{3F6C7D4D-1A6D-4EA4-92F6-63635E99B25A}"/>
    <cellStyle name="Cálculo 2 5 9 2" xfId="28790" xr:uid="{7C367F6D-DE31-40EF-8898-0DF01630D1D8}"/>
    <cellStyle name="Cálculo 3" xfId="760" xr:uid="{00000000-0005-0000-0000-0000F8020000}"/>
    <cellStyle name="Cálculo 3 2" xfId="1834" xr:uid="{E965FAAA-E260-454C-80EE-90F05FA9DC4A}"/>
    <cellStyle name="Cálculo 3 2 10" xfId="8335" xr:uid="{95DE2955-C6A9-46E9-B515-1A768AD7ACBC}"/>
    <cellStyle name="Cálculo 3 2 10 2" xfId="23443" xr:uid="{6BD17574-A9BC-4821-B2CD-DC8BFABDA4C4}"/>
    <cellStyle name="Cálculo 3 2 11" xfId="16364" xr:uid="{57FDF509-197F-4127-A7DC-6D9AB011D55B}"/>
    <cellStyle name="Cálculo 3 2 11 2" xfId="31472" xr:uid="{34C90AA2-BDA3-4CF9-9F26-A892699C2973}"/>
    <cellStyle name="Cálculo 3 2 12" xfId="14341" xr:uid="{A575627C-A5EA-4BD9-A28C-E46CFA5C57F2}"/>
    <cellStyle name="Cálculo 3 2 12 2" xfId="29449" xr:uid="{68B83D60-189A-4A18-B3EF-451AA74FABEB}"/>
    <cellStyle name="Cálculo 3 2 13" xfId="17059" xr:uid="{D3E12E49-561C-4CE6-BE9F-0576E17509E4}"/>
    <cellStyle name="Cálculo 3 2 2" xfId="2394" xr:uid="{D8B3B3AB-1AC5-4B9B-9F52-CBC1D40FF19E}"/>
    <cellStyle name="Cálculo 3 2 2 2" xfId="5031" xr:uid="{FD372B06-15CE-44CE-8DC1-F38FE7D5F064}"/>
    <cellStyle name="Cálculo 3 2 2 2 2" xfId="11395" xr:uid="{F4BCA073-78F0-477E-A1D3-BDD09CBA8CD8}"/>
    <cellStyle name="Cálculo 3 2 2 2 2 2" xfId="26503" xr:uid="{9C875157-3C1A-4D33-9FE6-3C0A1601550E}"/>
    <cellStyle name="Cálculo 3 2 2 2 3" xfId="16479" xr:uid="{36E8C48C-6D02-422E-BC7B-B55C7509892E}"/>
    <cellStyle name="Cálculo 3 2 2 2 3 2" xfId="31587" xr:uid="{DA9F7BCA-A690-487B-9C00-7105E5AF8307}"/>
    <cellStyle name="Cálculo 3 2 2 2 4" xfId="20139" xr:uid="{B04E97BB-0A3B-410B-8E46-BFAC08EC322C}"/>
    <cellStyle name="Cálculo 3 2 2 3" xfId="8861" xr:uid="{C553202B-9932-4C7D-886D-533583EF2767}"/>
    <cellStyle name="Cálculo 3 2 2 3 2" xfId="23969" xr:uid="{77F26E3B-B21C-4D2F-81A3-D91F2A93EB19}"/>
    <cellStyle name="Cálculo 3 2 3" xfId="2226" xr:uid="{1602A07C-C273-4500-A666-4D0C42A70500}"/>
    <cellStyle name="Cálculo 3 2 3 2" xfId="4863" xr:uid="{3703A956-6231-42DD-9BFD-6909BDD5859A}"/>
    <cellStyle name="Cálculo 3 2 3 2 2" xfId="16125" xr:uid="{83134FEA-49FA-4CF9-873F-5270D9905FA1}"/>
    <cellStyle name="Cálculo 3 2 3 2 2 2" xfId="31233" xr:uid="{166E0137-C968-4026-9589-5D3898136901}"/>
    <cellStyle name="Cálculo 3 2 3 2 3" xfId="19971" xr:uid="{4595DCC1-2B1E-45A3-8A05-2230AD8D66E0}"/>
    <cellStyle name="Cálculo 3 2 3 3" xfId="16260" xr:uid="{8079B94C-5E49-4A8A-A828-DBA1B1A0AAE7}"/>
    <cellStyle name="Cálculo 3 2 3 3 2" xfId="31368" xr:uid="{0B5CCA7A-B384-4167-B40C-4137BE4EE335}"/>
    <cellStyle name="Cálculo 3 2 3 4" xfId="17451" xr:uid="{23B730F9-E746-4A35-8482-1C8A7B06585C}"/>
    <cellStyle name="Cálculo 3 2 4" xfId="2928" xr:uid="{6CB50FC9-5C1E-4799-8AB4-3218678E836D}"/>
    <cellStyle name="Cálculo 3 2 4 2" xfId="5565" xr:uid="{DC902660-6BE1-42CC-AB0D-D71BE679FABB}"/>
    <cellStyle name="Cálculo 3 2 4 2 2" xfId="11876" xr:uid="{CCBB2101-9CEC-4626-86DF-BC6245B47DA1}"/>
    <cellStyle name="Cálculo 3 2 4 2 2 2" xfId="26984" xr:uid="{2544882C-62BD-45E2-8EBB-23517EEF04F1}"/>
    <cellStyle name="Cálculo 3 2 4 2 3" xfId="11235" xr:uid="{49AE0A77-AD7D-412E-8C2F-BA4A199F6B00}"/>
    <cellStyle name="Cálculo 3 2 4 2 3 2" xfId="26343" xr:uid="{BFC53289-6D65-4FE1-8F43-6A7B5380AEE4}"/>
    <cellStyle name="Cálculo 3 2 4 2 4" xfId="20673" xr:uid="{01A61B27-6B62-4F04-892B-BF89E7E759E9}"/>
    <cellStyle name="Cálculo 3 2 4 3" xfId="9310" xr:uid="{3316ED09-398B-41AA-919B-83BA049572CC}"/>
    <cellStyle name="Cálculo 3 2 4 3 2" xfId="24418" xr:uid="{AB52EBAB-A411-4102-877D-0CB96A4EC2E2}"/>
    <cellStyle name="Cálculo 3 2 4 4" xfId="13486" xr:uid="{1F6ABE48-87F9-46FF-8B02-98CBD8BE5317}"/>
    <cellStyle name="Cálculo 3 2 4 4 2" xfId="28594" xr:uid="{8E45174D-2802-4E0D-B2A0-E1F4C230F9EB}"/>
    <cellStyle name="Cálculo 3 2 4 5" xfId="18036" xr:uid="{42E103DD-69BA-491B-AF8B-D156EF265537}"/>
    <cellStyle name="Cálculo 3 2 5" xfId="3254" xr:uid="{AEE31CFD-498D-4C19-977C-65D56233A93C}"/>
    <cellStyle name="Cálculo 3 2 5 2" xfId="5891" xr:uid="{472D817F-94AC-4659-B530-7D24FD344FB4}"/>
    <cellStyle name="Cálculo 3 2 5 2 2" xfId="12202" xr:uid="{F65F254E-BC81-4695-9EF9-DA06911373C6}"/>
    <cellStyle name="Cálculo 3 2 5 2 2 2" xfId="27310" xr:uid="{EE1EE8CD-B9BC-47FA-8AC4-A0F1C531FB2A}"/>
    <cellStyle name="Cálculo 3 2 5 2 3" xfId="15015" xr:uid="{E677E789-6D0E-4B7B-9339-1876BFDA736F}"/>
    <cellStyle name="Cálculo 3 2 5 2 3 2" xfId="30123" xr:uid="{6D045B1C-4B20-445C-B2A4-40406F543B11}"/>
    <cellStyle name="Cálculo 3 2 5 2 4" xfId="20999" xr:uid="{C6CAB1AB-2A38-47F5-AA92-81DEB6428E4E}"/>
    <cellStyle name="Cálculo 3 2 5 3" xfId="9636" xr:uid="{8A07D9D8-6A5E-42D1-A100-7D2D16E1FF28}"/>
    <cellStyle name="Cálculo 3 2 5 3 2" xfId="24744" xr:uid="{A46B5680-6ECA-4684-930C-94F17A8A8F47}"/>
    <cellStyle name="Cálculo 3 2 5 4" xfId="7601" xr:uid="{AB39C99B-92A2-4E4C-B9CA-183E7F7FCBF7}"/>
    <cellStyle name="Cálculo 3 2 5 4 2" xfId="22709" xr:uid="{6E8B591C-9BBE-4BB2-B35A-E16DA381402F}"/>
    <cellStyle name="Cálculo 3 2 5 5" xfId="18362" xr:uid="{2D2F4879-243B-4F4E-91DD-888AFFAD8F17}"/>
    <cellStyle name="Cálculo 3 2 6" xfId="3560" xr:uid="{B7225D48-61E3-4F4E-82F1-24BEECB0F877}"/>
    <cellStyle name="Cálculo 3 2 6 2" xfId="6197" xr:uid="{7DA6622E-AFEF-4540-94FB-6CAF0C48D54C}"/>
    <cellStyle name="Cálculo 3 2 6 2 2" xfId="12508" xr:uid="{9836DD08-C1D1-418B-B94B-48D239DE473A}"/>
    <cellStyle name="Cálculo 3 2 6 2 2 2" xfId="27616" xr:uid="{9A0CB7B0-063B-4C57-8F94-E4792CC9AE40}"/>
    <cellStyle name="Cálculo 3 2 6 2 3" xfId="15127" xr:uid="{135904CA-D247-4456-88BB-7CC67D0B7759}"/>
    <cellStyle name="Cálculo 3 2 6 2 3 2" xfId="30235" xr:uid="{59CF99A8-5875-4AA9-BDE7-988EC6C70C68}"/>
    <cellStyle name="Cálculo 3 2 6 2 4" xfId="21305" xr:uid="{1276C4A5-E6A0-447C-A30B-04FF82F25EAF}"/>
    <cellStyle name="Cálculo 3 2 6 3" xfId="9942" xr:uid="{FAD2DF43-5AE3-49E5-8AEB-D73CBFD50536}"/>
    <cellStyle name="Cálculo 3 2 6 3 2" xfId="25050" xr:uid="{E463A0D5-47CA-4120-8285-649DB94A04C8}"/>
    <cellStyle name="Cálculo 3 2 6 4" xfId="15424" xr:uid="{918F0887-1DC5-4D43-8BCA-EA2D0EC50F44}"/>
    <cellStyle name="Cálculo 3 2 6 4 2" xfId="30532" xr:uid="{5D493496-01C4-4B4D-8B31-084CDE2ACDC6}"/>
    <cellStyle name="Cálculo 3 2 6 5" xfId="18668" xr:uid="{927E304A-0EFC-4F23-8078-FF3E44BCFB46}"/>
    <cellStyle name="Cálculo 3 2 7" xfId="3906" xr:uid="{46772790-BE46-4D88-8C8C-2EE4F6C89FA1}"/>
    <cellStyle name="Cálculo 3 2 7 2" xfId="6543" xr:uid="{9604680A-27B2-41DA-ACB0-C1434A0605BB}"/>
    <cellStyle name="Cálculo 3 2 7 2 2" xfId="12854" xr:uid="{9E27CBE9-6AE1-4440-BD6D-5AA7A38A4BD9}"/>
    <cellStyle name="Cálculo 3 2 7 2 2 2" xfId="27962" xr:uid="{3B59CCDC-F32F-4780-9986-3F6FB79F1B23}"/>
    <cellStyle name="Cálculo 3 2 7 2 3" xfId="7109" xr:uid="{89C3AE2E-B720-411E-9519-B99E438A7914}"/>
    <cellStyle name="Cálculo 3 2 7 2 3 2" xfId="22217" xr:uid="{094A5292-153D-407D-BCD9-D461299D169E}"/>
    <cellStyle name="Cálculo 3 2 7 2 4" xfId="21651" xr:uid="{BDE36881-44CB-405C-9381-D8DCB94D5565}"/>
    <cellStyle name="Cálculo 3 2 7 3" xfId="10288" xr:uid="{1D95E578-6635-4214-98F3-47B6BF762CD9}"/>
    <cellStyle name="Cálculo 3 2 7 3 2" xfId="25396" xr:uid="{8C5B3526-4AEE-40AC-BF8C-BE539052B67E}"/>
    <cellStyle name="Cálculo 3 2 7 4" xfId="15246" xr:uid="{64F793C8-4344-418F-9F15-EC85C99B001C}"/>
    <cellStyle name="Cálculo 3 2 7 4 2" xfId="30354" xr:uid="{190F5552-B9C1-48B7-89B7-0FB6834900A9}"/>
    <cellStyle name="Cálculo 3 2 7 5" xfId="19014" xr:uid="{0594EFCD-F1E5-450E-89E2-8406121701FC}"/>
    <cellStyle name="Cálculo 3 2 8" xfId="4270" xr:uid="{2AA21674-765C-4FB4-8836-82FECCEAA390}"/>
    <cellStyle name="Cálculo 3 2 8 2" xfId="6907" xr:uid="{670E2A9A-875E-4D87-9FEB-CCD93ED1E10A}"/>
    <cellStyle name="Cálculo 3 2 8 2 2" xfId="13218" xr:uid="{F792DA20-CBC2-4A56-9029-94D5783A7C69}"/>
    <cellStyle name="Cálculo 3 2 8 2 2 2" xfId="28326" xr:uid="{85F6FA9C-9EC6-499A-B200-60ABEDE020C7}"/>
    <cellStyle name="Cálculo 3 2 8 2 3" xfId="16882" xr:uid="{67E4E0BC-F458-4FDF-8AC3-0A7140A2EC2E}"/>
    <cellStyle name="Cálculo 3 2 8 2 3 2" xfId="31990" xr:uid="{B058DBE9-2D9D-4B8E-BEA1-D5070C39FCCD}"/>
    <cellStyle name="Cálculo 3 2 8 2 4" xfId="22015" xr:uid="{C15FA9BC-BD54-4519-9641-89CF40575D01}"/>
    <cellStyle name="Cálculo 3 2 8 3" xfId="10652" xr:uid="{A195E2B3-9774-4E74-A258-87B7A63BDDF7}"/>
    <cellStyle name="Cálculo 3 2 8 3 2" xfId="25760" xr:uid="{0B7B9D2B-D6BC-494C-A6F7-B5A20C34FFB8}"/>
    <cellStyle name="Cálculo 3 2 8 4" xfId="13421" xr:uid="{15927690-5E04-4E2E-B7C5-DF4388850277}"/>
    <cellStyle name="Cálculo 3 2 8 4 2" xfId="28529" xr:uid="{30D78F49-049C-4D84-A1B6-7464D20AA913}"/>
    <cellStyle name="Cálculo 3 2 8 5" xfId="19378" xr:uid="{1DF3EE54-6A02-4719-BC39-A982F4D64BE9}"/>
    <cellStyle name="Cálculo 3 2 9" xfId="4471" xr:uid="{3B8B7A95-C4B8-4AAE-BD18-3D9F0468E9A7}"/>
    <cellStyle name="Cálculo 3 2 9 2" xfId="10853" xr:uid="{B95BA345-8037-42ED-BF25-9DDEEA86B2E4}"/>
    <cellStyle name="Cálculo 3 2 9 2 2" xfId="25961" xr:uid="{9DC04165-26B1-405E-AF0F-A686E01B7721}"/>
    <cellStyle name="Cálculo 3 2 9 3" xfId="8041" xr:uid="{1D611346-CB27-4E1F-A923-12EE2EBA0FAB}"/>
    <cellStyle name="Cálculo 3 2 9 3 2" xfId="23149" xr:uid="{4FA6F8A0-1463-4744-9D61-0C709F883CEA}"/>
    <cellStyle name="Cálculo 3 2 9 4" xfId="19579" xr:uid="{34DBCAFB-7C01-4AAF-9E4C-670065EB8312}"/>
    <cellStyle name="Cálculo 3 3" xfId="1817" xr:uid="{03D50D86-D374-4A24-93FD-ADAB24E134C6}"/>
    <cellStyle name="Cálculo 3 3 10" xfId="15818" xr:uid="{C8850C10-3FD6-4510-BD37-AA8CD4076851}"/>
    <cellStyle name="Cálculo 3 3 10 2" xfId="30926" xr:uid="{36BD5A61-233F-49ED-9CA3-AD74295D0EEA}"/>
    <cellStyle name="Cálculo 3 3 11" xfId="13610" xr:uid="{C1C36773-EEE7-4F9C-AA9A-A4C149E4F2BA}"/>
    <cellStyle name="Cálculo 3 3 11 2" xfId="28718" xr:uid="{FC534F54-75A4-4551-B2BB-2928C11C7F77}"/>
    <cellStyle name="Cálculo 3 3 12" xfId="17042" xr:uid="{ADCE2162-BA9B-4BB1-9C6F-3E0C2C89E680}"/>
    <cellStyle name="Cálculo 3 3 2" xfId="2377" xr:uid="{7B88904F-ED7E-4558-B938-0AC639D38E1F}"/>
    <cellStyle name="Cálculo 3 3 2 2" xfId="5014" xr:uid="{493122CC-F24E-4487-A013-99A29EBB32C6}"/>
    <cellStyle name="Cálculo 3 3 2 2 2" xfId="11378" xr:uid="{C4638D9D-A26F-48C7-BE1A-658656EF8D54}"/>
    <cellStyle name="Cálculo 3 3 2 2 2 2" xfId="26486" xr:uid="{B4D15FDE-859F-45CB-BC6C-DB064D21D9D1}"/>
    <cellStyle name="Cálculo 3 3 2 2 3" xfId="7592" xr:uid="{24F161CC-DDD9-4ED9-9473-7E2764A3B404}"/>
    <cellStyle name="Cálculo 3 3 2 2 3 2" xfId="22700" xr:uid="{6671E089-5824-4537-BC0B-E45BB2EBEC3F}"/>
    <cellStyle name="Cálculo 3 3 2 2 4" xfId="20122" xr:uid="{648FE8BA-1D07-4D4C-9D4C-BB715E226EC3}"/>
    <cellStyle name="Cálculo 3 3 2 3" xfId="8844" xr:uid="{2E5E5ADB-4BD9-476D-A8D2-4C70CABB8157}"/>
    <cellStyle name="Cálculo 3 3 2 3 2" xfId="23952" xr:uid="{C180DC67-82DE-490C-86CF-00DC19110732}"/>
    <cellStyle name="Cálculo 3 3 2 4" xfId="16499" xr:uid="{731C6DDD-2251-4D63-9E81-FC299A95FBE3}"/>
    <cellStyle name="Cálculo 3 3 2 4 2" xfId="31607" xr:uid="{1F463946-AF62-4F93-8CD3-E7601ABEA841}"/>
    <cellStyle name="Cálculo 3 3 2 5" xfId="13462" xr:uid="{D37DF087-BB58-4293-9B26-DC7405E5B477}"/>
    <cellStyle name="Cálculo 3 3 2 5 2" xfId="28570" xr:uid="{E9F9E376-EA40-4303-838E-4B4B0E0BE640}"/>
    <cellStyle name="Cálculo 3 3 2 6" xfId="17585" xr:uid="{D944C6F8-EF06-41D2-B905-24ED0E3765E7}"/>
    <cellStyle name="Cálculo 3 3 3" xfId="2243" xr:uid="{2A22205C-C875-4F41-9A47-045CF24F0FBB}"/>
    <cellStyle name="Cálculo 3 3 3 2" xfId="4880" xr:uid="{BA43BDD8-5320-4532-96DC-F71614251307}"/>
    <cellStyle name="Cálculo 3 3 3 2 2" xfId="8115" xr:uid="{37A2365F-2EEB-4A4F-94FB-4FB6BE654919}"/>
    <cellStyle name="Cálculo 3 3 3 2 2 2" xfId="23223" xr:uid="{6BBB485F-6FDB-4A66-AD06-52A3BFC023A9}"/>
    <cellStyle name="Cálculo 3 3 3 2 3" xfId="19988" xr:uid="{9AD34F0E-C04E-478A-A754-F586A5E6D49C}"/>
    <cellStyle name="Cálculo 3 3 3 3" xfId="7959" xr:uid="{FE621C6A-002F-4D8A-ABDE-A3C1A05917EB}"/>
    <cellStyle name="Cálculo 3 3 3 3 2" xfId="23067" xr:uid="{1039CB85-1CBB-4D84-B2F3-B6AB23BA6A52}"/>
    <cellStyle name="Cálculo 3 3 3 4" xfId="17468" xr:uid="{850B8552-0264-4B8C-B360-0B846E72D704}"/>
    <cellStyle name="Cálculo 3 3 4" xfId="2650" xr:uid="{DBAAF4E8-2806-478A-B73F-C528F6353CAC}"/>
    <cellStyle name="Cálculo 3 3 4 2" xfId="5287" xr:uid="{0A4BF530-DB0C-42CA-AD75-BFCF96CDFD07}"/>
    <cellStyle name="Cálculo 3 3 4 2 2" xfId="11651" xr:uid="{719B13C6-287B-4A65-8AF5-B040E4976FB3}"/>
    <cellStyle name="Cálculo 3 3 4 2 2 2" xfId="26759" xr:uid="{38CC2198-DADE-48B8-B140-D0EBF23ACEA6}"/>
    <cellStyle name="Cálculo 3 3 4 2 3" xfId="14817" xr:uid="{DDD64EDA-55D6-4CFE-B9BB-0D3B201599F8}"/>
    <cellStyle name="Cálculo 3 3 4 2 3 2" xfId="29925" xr:uid="{4B0E3934-6A59-4B5E-AE3F-C7F1EE9198C5}"/>
    <cellStyle name="Cálculo 3 3 4 2 4" xfId="20395" xr:uid="{3B023A3B-C596-4464-B62C-40FBFD079271}"/>
    <cellStyle name="Cálculo 3 3 4 3" xfId="9117" xr:uid="{C786E5F1-77A5-488B-ABE1-0E52C0D6C1A2}"/>
    <cellStyle name="Cálculo 3 3 4 3 2" xfId="24225" xr:uid="{50D48363-9D97-4D19-A56A-9B1A97E38C21}"/>
    <cellStyle name="Cálculo 3 3 4 4" xfId="15849" xr:uid="{8A9E9DD7-C4E8-48C1-A852-BEB41C609CE2}"/>
    <cellStyle name="Cálculo 3 3 4 4 2" xfId="30957" xr:uid="{BA11C143-2722-400C-8F36-13C6CDD400E0}"/>
    <cellStyle name="Cálculo 3 3 4 5" xfId="17758" xr:uid="{6E017346-0D99-42E6-8F7D-A28A77DA5798}"/>
    <cellStyle name="Cálculo 3 3 5" xfId="3237" xr:uid="{0B1B497E-06F6-4FE5-9BF6-ED03718DE38C}"/>
    <cellStyle name="Cálculo 3 3 5 2" xfId="5874" xr:uid="{96824E45-651A-457C-81D1-2BA833D7612B}"/>
    <cellStyle name="Cálculo 3 3 5 2 2" xfId="12185" xr:uid="{E3B45E18-92F5-49F0-A6D9-37E85BC334D1}"/>
    <cellStyle name="Cálculo 3 3 5 2 2 2" xfId="27293" xr:uid="{CA635152-DEEB-4C9C-82A1-C2AAE55AC65B}"/>
    <cellStyle name="Cálculo 3 3 5 2 3" xfId="15309" xr:uid="{A7031D50-CBEA-4460-AB11-065D8A54A4EE}"/>
    <cellStyle name="Cálculo 3 3 5 2 3 2" xfId="30417" xr:uid="{8B037023-9EC0-483D-B9C2-93A2E2632EA2}"/>
    <cellStyle name="Cálculo 3 3 5 2 4" xfId="20982" xr:uid="{571DC2A7-8A5C-420B-BAC2-193315BD6891}"/>
    <cellStyle name="Cálculo 3 3 5 3" xfId="9619" xr:uid="{35C2AC3D-EB5E-4353-878C-AE0B1BDA24BE}"/>
    <cellStyle name="Cálculo 3 3 5 3 2" xfId="24727" xr:uid="{A009432F-F9A9-42CA-B8A1-805B37CB948D}"/>
    <cellStyle name="Cálculo 3 3 5 4" xfId="7553" xr:uid="{87EBA43B-A5E1-482B-BF56-F5484A89E79E}"/>
    <cellStyle name="Cálculo 3 3 5 4 2" xfId="22661" xr:uid="{253B24A5-1281-44BA-AE51-650D8BA996E4}"/>
    <cellStyle name="Cálculo 3 3 5 5" xfId="18345" xr:uid="{E94E3442-3375-46DD-B5C8-F7179B57068A}"/>
    <cellStyle name="Cálculo 3 3 6" xfId="2319" xr:uid="{B3132CCB-71A4-4B5A-9279-D50E1EFAC4CB}"/>
    <cellStyle name="Cálculo 3 3 6 2" xfId="4956" xr:uid="{E69610C8-A072-4E5C-896A-BDF119F046CD}"/>
    <cellStyle name="Cálculo 3 3 6 2 2" xfId="11320" xr:uid="{D1DAF85B-59F4-4598-9BB1-5BDACC9C23FA}"/>
    <cellStyle name="Cálculo 3 3 6 2 2 2" xfId="26428" xr:uid="{D7AE4238-C2C6-4CFB-8CD7-D30EC3B5474F}"/>
    <cellStyle name="Cálculo 3 3 6 2 3" xfId="14736" xr:uid="{F379831E-A667-4EEE-93FE-AC77D46C4141}"/>
    <cellStyle name="Cálculo 3 3 6 2 3 2" xfId="29844" xr:uid="{F934C999-AE45-4D47-9FCE-F39C77821CE7}"/>
    <cellStyle name="Cálculo 3 3 6 2 4" xfId="20064" xr:uid="{EDE522A3-BFEF-4E64-9F55-3B6620FDC527}"/>
    <cellStyle name="Cálculo 3 3 6 3" xfId="8786" xr:uid="{57080855-FB94-4104-A558-1B5D600B5A17}"/>
    <cellStyle name="Cálculo 3 3 6 3 2" xfId="23894" xr:uid="{7CD64947-3281-4A31-83A6-92E740F47C0B}"/>
    <cellStyle name="Cálculo 3 3 6 4" xfId="7825" xr:uid="{F80D4173-0900-40DF-A5B9-A8B7B2AF690C}"/>
    <cellStyle name="Cálculo 3 3 6 4 2" xfId="22933" xr:uid="{F420378D-897A-47D8-A016-1209D2FCCFA0}"/>
    <cellStyle name="Cálculo 3 3 6 5" xfId="17544" xr:uid="{C576FA51-CC25-46DD-BEE8-BADF1B108601}"/>
    <cellStyle name="Cálculo 3 3 7" xfId="3889" xr:uid="{22634FA0-F28B-4D22-994D-B112FB5A8BB7}"/>
    <cellStyle name="Cálculo 3 3 7 2" xfId="6526" xr:uid="{6FEA815A-7DCE-4174-AC50-F92AE9EBE8E1}"/>
    <cellStyle name="Cálculo 3 3 7 2 2" xfId="12837" xr:uid="{AD28948B-10FB-4D93-B4B5-E348F07DFD3E}"/>
    <cellStyle name="Cálculo 3 3 7 2 2 2" xfId="27945" xr:uid="{B9511A95-82EF-46DE-B54F-C4F09EDBC541}"/>
    <cellStyle name="Cálculo 3 3 7 2 3" xfId="13442" xr:uid="{49D18D1F-378D-4830-A164-6294CA40053E}"/>
    <cellStyle name="Cálculo 3 3 7 2 3 2" xfId="28550" xr:uid="{F785070B-556B-4647-A78D-91EB037BCC28}"/>
    <cellStyle name="Cálculo 3 3 7 2 4" xfId="21634" xr:uid="{7F17D83A-4EAB-460F-870F-02A2BBB24EAE}"/>
    <cellStyle name="Cálculo 3 3 7 3" xfId="10271" xr:uid="{9775D413-E14E-4433-9A00-8D39B805985D}"/>
    <cellStyle name="Cálculo 3 3 7 3 2" xfId="25379" xr:uid="{3AC66209-E9E9-4C21-AAAC-7BC3A5108EDE}"/>
    <cellStyle name="Cálculo 3 3 7 4" xfId="7627" xr:uid="{B34A0AD6-36DD-4A6C-900B-ACBCEEF7B7D4}"/>
    <cellStyle name="Cálculo 3 3 7 4 2" xfId="22735" xr:uid="{C5B51BC6-3452-444F-B37A-C17D8DE4D318}"/>
    <cellStyle name="Cálculo 3 3 7 5" xfId="18997" xr:uid="{E5FDB949-9CBC-4D27-BB39-32C34D99CE57}"/>
    <cellStyle name="Cálculo 3 3 8" xfId="4454" xr:uid="{C0814138-27E6-4960-8B16-88FF0F66E842}"/>
    <cellStyle name="Cálculo 3 3 8 2" xfId="10836" xr:uid="{FE1E1E91-3E63-493B-A347-963C2905129B}"/>
    <cellStyle name="Cálculo 3 3 8 2 2" xfId="25944" xr:uid="{A1EA390F-57FE-4AE6-84CD-92F30CB191E6}"/>
    <cellStyle name="Cálculo 3 3 8 3" xfId="7987" xr:uid="{FB0C0D0E-952C-4DAE-900A-FE9521EB2F5B}"/>
    <cellStyle name="Cálculo 3 3 8 3 2" xfId="23095" xr:uid="{A9B4A251-5915-4AEC-AB4F-137B0FDE504D}"/>
    <cellStyle name="Cálculo 3 3 8 4" xfId="19562" xr:uid="{DACA66AF-6234-46B8-A819-DA08344ABED6}"/>
    <cellStyle name="Cálculo 3 3 9" xfId="8318" xr:uid="{0CE36C51-8E9F-467D-8AAA-ACC46DF20C7B}"/>
    <cellStyle name="Cálculo 3 3 9 2" xfId="23426" xr:uid="{CB9A17E2-82A4-4A07-9F68-254413D11B2E}"/>
    <cellStyle name="Cálculo 3 4" xfId="2054" xr:uid="{461ECDD3-88D8-4690-94C6-F2FD66ECC09E}"/>
    <cellStyle name="Cálculo 3 4 10" xfId="15167" xr:uid="{341124EA-B8E2-4D4F-AC4C-47CD13EED506}"/>
    <cellStyle name="Cálculo 3 4 10 2" xfId="30275" xr:uid="{4725AE64-875D-4522-B4AE-9539A01C31B0}"/>
    <cellStyle name="Cálculo 3 4 11" xfId="15464" xr:uid="{81FC4B50-5BD2-4F59-BB37-062DF03AD49C}"/>
    <cellStyle name="Cálculo 3 4 11 2" xfId="30572" xr:uid="{E1A849AC-C85F-4844-A6F8-3241DB00DA84}"/>
    <cellStyle name="Cálculo 3 4 12" xfId="17279" xr:uid="{1CF406E6-DABE-4A5D-B243-5E7BB8997584}"/>
    <cellStyle name="Cálculo 3 4 2" xfId="2561" xr:uid="{D2691115-34BA-4F8C-BB5A-F723B2133052}"/>
    <cellStyle name="Cálculo 3 4 2 2" xfId="5198" xr:uid="{1660D33B-78BE-482A-A062-B7351E6DBF13}"/>
    <cellStyle name="Cálculo 3 4 2 2 2" xfId="11562" xr:uid="{94A3A4B0-AED1-4E38-8A5D-7958807BD551}"/>
    <cellStyle name="Cálculo 3 4 2 2 2 2" xfId="26670" xr:uid="{B7A505BB-3D1B-4E53-9AFD-DC26A90D3C4A}"/>
    <cellStyle name="Cálculo 3 4 2 2 3" xfId="14964" xr:uid="{110ABA0F-A3F1-492B-B309-5E5FCA73F2FA}"/>
    <cellStyle name="Cálculo 3 4 2 2 3 2" xfId="30072" xr:uid="{8207B3C4-4BC9-42D5-9C1E-A2B47D1F9946}"/>
    <cellStyle name="Cálculo 3 4 2 2 4" xfId="20306" xr:uid="{043AA6E9-F839-4CB2-A453-CADD20627A64}"/>
    <cellStyle name="Cálculo 3 4 2 3" xfId="9028" xr:uid="{1E2905B9-B1D8-449D-8056-C5CBC921AAE0}"/>
    <cellStyle name="Cálculo 3 4 2 3 2" xfId="24136" xr:uid="{4E0B22F4-4B54-4D2F-A6A3-B7EED167BB52}"/>
    <cellStyle name="Cálculo 3 4 2 4" xfId="14885" xr:uid="{B7B038EA-0B79-4E1E-9AA7-F62AC101C5CE}"/>
    <cellStyle name="Cálculo 3 4 2 4 2" xfId="29993" xr:uid="{97B89B0E-B20E-46EE-9D16-29CC5C3020FD}"/>
    <cellStyle name="Cálculo 3 4 2 5" xfId="13487" xr:uid="{92700B0C-6D25-4D18-98DD-3E845B163499}"/>
    <cellStyle name="Cálculo 3 4 2 5 2" xfId="28595" xr:uid="{7E7C0A11-7E0C-453E-91E5-3DF1ABF39741}"/>
    <cellStyle name="Cálculo 3 4 2 6" xfId="17669" xr:uid="{3F0FA593-5A44-42DA-A079-9B5A180D0156}"/>
    <cellStyle name="Cálculo 3 4 3" xfId="2814" xr:uid="{75287400-17C8-4343-AB97-09A6AB591F40}"/>
    <cellStyle name="Cálculo 3 4 3 2" xfId="5451" xr:uid="{BBC796F3-2F0C-4EBB-89BA-E4931C66CCE1}"/>
    <cellStyle name="Cálculo 3 4 3 2 2" xfId="13926" xr:uid="{9638AEF2-3CC5-44D2-B2AF-E882F7262CD6}"/>
    <cellStyle name="Cálculo 3 4 3 2 2 2" xfId="29034" xr:uid="{B034DB6C-189C-4627-82C1-64D3B83AA336}"/>
    <cellStyle name="Cálculo 3 4 3 2 3" xfId="20559" xr:uid="{C62952AE-6107-4454-8F53-B40BAF3B5332}"/>
    <cellStyle name="Cálculo 3 4 3 3" xfId="13738" xr:uid="{B8134677-9BC7-45DA-9BBB-A3519F050077}"/>
    <cellStyle name="Cálculo 3 4 3 3 2" xfId="28846" xr:uid="{25F9CA45-CD84-40FA-BB59-F0CAF0190A2B}"/>
    <cellStyle name="Cálculo 3 4 3 4" xfId="17922" xr:uid="{F2337896-624D-43FB-B862-327C0958A648}"/>
    <cellStyle name="Cálculo 3 4 4" xfId="3117" xr:uid="{44E89B81-B831-4D88-BF8A-B3D744D17300}"/>
    <cellStyle name="Cálculo 3 4 4 2" xfId="5754" xr:uid="{08D69BC6-0148-4C60-AAA2-9CAF0EA8866F}"/>
    <cellStyle name="Cálculo 3 4 4 2 2" xfId="12065" xr:uid="{6833792A-F494-47C0-B82B-163723C66BDB}"/>
    <cellStyle name="Cálculo 3 4 4 2 2 2" xfId="27173" xr:uid="{6039FD68-B7EF-499A-970F-C66F4C020506}"/>
    <cellStyle name="Cálculo 3 4 4 2 3" xfId="14989" xr:uid="{7CEB1E40-DC3D-43B9-B159-65AB2207BF83}"/>
    <cellStyle name="Cálculo 3 4 4 2 3 2" xfId="30097" xr:uid="{7006C972-B41A-424E-80BB-F4EEE77E68DA}"/>
    <cellStyle name="Cálculo 3 4 4 2 4" xfId="20862" xr:uid="{42A2E8A8-9979-434D-9EF2-E3952460EF14}"/>
    <cellStyle name="Cálculo 3 4 4 3" xfId="9499" xr:uid="{53C1DECA-B8FD-43F1-8ED8-05FD6A418D61}"/>
    <cellStyle name="Cálculo 3 4 4 3 2" xfId="24607" xr:uid="{E4A26C2E-68B0-4645-B71E-D946EDCA5B9E}"/>
    <cellStyle name="Cálculo 3 4 4 4" xfId="13436" xr:uid="{21EB5200-04B7-4287-807F-B5ADBFDF4EED}"/>
    <cellStyle name="Cálculo 3 4 4 4 2" xfId="28544" xr:uid="{17BC03DF-0995-4EF4-8E20-7FA6B0ED4504}"/>
    <cellStyle name="Cálculo 3 4 4 5" xfId="18225" xr:uid="{7F892C96-0988-4742-A330-121F0EF7E4D0}"/>
    <cellStyle name="Cálculo 3 4 5" xfId="3443" xr:uid="{AC2B611C-1BD3-4B41-9E33-D0AAB8EFECE3}"/>
    <cellStyle name="Cálculo 3 4 5 2" xfId="6080" xr:uid="{ED1FF738-21BB-412A-82D7-4564E98BBBFD}"/>
    <cellStyle name="Cálculo 3 4 5 2 2" xfId="12391" xr:uid="{325D2E22-CF8C-4913-80D9-4069EFFC8BCC}"/>
    <cellStyle name="Cálculo 3 4 5 2 2 2" xfId="27499" xr:uid="{5AE5C6D6-FF0F-49ED-9A48-7DFD3DC8ECFA}"/>
    <cellStyle name="Cálculo 3 4 5 2 3" xfId="16005" xr:uid="{50263767-C7E2-4624-B7F3-7F220445F99A}"/>
    <cellStyle name="Cálculo 3 4 5 2 3 2" xfId="31113" xr:uid="{4F516E71-FD0B-4BCC-BFD6-AEF45A0BD5B1}"/>
    <cellStyle name="Cálculo 3 4 5 2 4" xfId="21188" xr:uid="{2892D872-294D-41BF-9C3C-5CAB969ECADC}"/>
    <cellStyle name="Cálculo 3 4 5 3" xfId="9825" xr:uid="{EAB268A8-8B7F-4E39-A01F-20E2BDC2D5C2}"/>
    <cellStyle name="Cálculo 3 4 5 3 2" xfId="24933" xr:uid="{D496C008-351C-42BC-A0FC-7DFA8DD030FB}"/>
    <cellStyle name="Cálculo 3 4 5 4" xfId="7957" xr:uid="{BDF765B5-20B7-4CF5-9D48-762FF1792166}"/>
    <cellStyle name="Cálculo 3 4 5 4 2" xfId="23065" xr:uid="{EC1F8D90-0013-4295-846B-18C32C28B665}"/>
    <cellStyle name="Cálculo 3 4 5 5" xfId="18551" xr:uid="{695E0B36-E24F-48D0-9615-87BFB59DA929}"/>
    <cellStyle name="Cálculo 3 4 6" xfId="3749" xr:uid="{23592377-98A4-48E2-84E9-74C89BB597C8}"/>
    <cellStyle name="Cálculo 3 4 6 2" xfId="6386" xr:uid="{63BC7FA6-5D62-48B9-B6A4-B2D9D560EF9A}"/>
    <cellStyle name="Cálculo 3 4 6 2 2" xfId="12697" xr:uid="{507840A4-5F36-45D0-BBF7-238E91BCF6F3}"/>
    <cellStyle name="Cálculo 3 4 6 2 2 2" xfId="27805" xr:uid="{6F0E7B1A-6FEB-4AC9-B804-03166250D855}"/>
    <cellStyle name="Cálculo 3 4 6 2 3" xfId="13935" xr:uid="{284BE5FC-607F-42A3-A6DF-1308F20A5668}"/>
    <cellStyle name="Cálculo 3 4 6 2 3 2" xfId="29043" xr:uid="{BD5ECC83-68C2-40C7-9058-7B2B98E081F1}"/>
    <cellStyle name="Cálculo 3 4 6 2 4" xfId="21494" xr:uid="{C84FD493-346D-495B-9D60-79A57DBC77B6}"/>
    <cellStyle name="Cálculo 3 4 6 3" xfId="10131" xr:uid="{C5B0E9A2-1A12-44BB-8D70-8013FD50EC93}"/>
    <cellStyle name="Cálculo 3 4 6 3 2" xfId="25239" xr:uid="{B50FA292-0D5A-48D5-80FC-ABE81641EDD0}"/>
    <cellStyle name="Cálculo 3 4 6 4" xfId="7154" xr:uid="{09644B2C-A598-4ADF-AE9C-C2FF66A15D78}"/>
    <cellStyle name="Cálculo 3 4 6 4 2" xfId="22262" xr:uid="{2D3A0C10-A90B-46C3-A152-2241E8062782}"/>
    <cellStyle name="Cálculo 3 4 6 5" xfId="18857" xr:uid="{C7DCE51F-2AB2-40A5-B6FB-7BA180491898}"/>
    <cellStyle name="Cálculo 3 4 7" xfId="4126" xr:uid="{7EE693D4-3C14-4143-98A7-C1BEE264D5BD}"/>
    <cellStyle name="Cálculo 3 4 7 2" xfId="6763" xr:uid="{5A641027-082C-47F3-BB18-D3EB28C90C91}"/>
    <cellStyle name="Cálculo 3 4 7 2 2" xfId="13074" xr:uid="{DBCD51CD-45B0-49C1-8BC8-13879AAEC82B}"/>
    <cellStyle name="Cálculo 3 4 7 2 2 2" xfId="28182" xr:uid="{64366ADF-3464-445C-9E84-B254E95BBE86}"/>
    <cellStyle name="Cálculo 3 4 7 2 3" xfId="16748" xr:uid="{556F86F4-9D05-43B5-BAD1-159D797E05F0}"/>
    <cellStyle name="Cálculo 3 4 7 2 3 2" xfId="31856" xr:uid="{CA65C045-0A5A-49D2-A51A-0E2D2235661B}"/>
    <cellStyle name="Cálculo 3 4 7 2 4" xfId="21871" xr:uid="{78C8A106-DE61-43F4-9014-D68F1428C915}"/>
    <cellStyle name="Cálculo 3 4 7 3" xfId="10508" xr:uid="{AF9A41EB-091B-4D35-A8FC-2037A2E7A424}"/>
    <cellStyle name="Cálculo 3 4 7 3 2" xfId="25616" xr:uid="{6366B27F-1448-4A25-B7B4-2F5D41C7C48B}"/>
    <cellStyle name="Cálculo 3 4 7 4" xfId="15841" xr:uid="{D330172F-3390-4F46-AB82-F2409FE2D2EB}"/>
    <cellStyle name="Cálculo 3 4 7 4 2" xfId="30949" xr:uid="{4F3070AE-438E-451C-9E61-29185C71FCC2}"/>
    <cellStyle name="Cálculo 3 4 7 5" xfId="19234" xr:uid="{920FA7CA-F4B7-410F-8CB2-CB2D97912E9A}"/>
    <cellStyle name="Cálculo 3 4 8" xfId="4691" xr:uid="{E04D230F-3D0C-487D-A1B7-599D40EA2996}"/>
    <cellStyle name="Cálculo 3 4 8 2" xfId="11073" xr:uid="{07FDE1C8-B7D2-4B0A-8866-7F03060D56BD}"/>
    <cellStyle name="Cálculo 3 4 8 2 2" xfId="26181" xr:uid="{BF855DEC-CB3C-4BE7-86FC-982FFC23BAE1}"/>
    <cellStyle name="Cálculo 3 4 8 3" xfId="14013" xr:uid="{307AEA36-CE07-4B82-8DC3-21483FCB362E}"/>
    <cellStyle name="Cálculo 3 4 8 3 2" xfId="29121" xr:uid="{96C6E394-7DDD-4B50-B518-F98F0970D422}"/>
    <cellStyle name="Cálculo 3 4 8 4" xfId="19799" xr:uid="{5CF0DA8B-BC63-4E73-A378-D9F84183DF44}"/>
    <cellStyle name="Cálculo 3 4 9" xfId="8552" xr:uid="{71E09936-D56E-4BD5-B3FA-05CB5B388F59}"/>
    <cellStyle name="Cálculo 3 4 9 2" xfId="23660" xr:uid="{A47A3576-28DB-431F-BB64-8D0CD0A252F2}"/>
    <cellStyle name="Cálculo 3 5" xfId="2067" xr:uid="{EE41100F-C96A-4ECF-8B95-D62E1CE4749B}"/>
    <cellStyle name="Cálculo 3 5 10" xfId="14078" xr:uid="{DDA19876-FC53-4E74-BFAE-2795CA90F19B}"/>
    <cellStyle name="Cálculo 3 5 10 2" xfId="29186" xr:uid="{209DFB3B-180F-4EEC-9A1C-3519BCCCBF87}"/>
    <cellStyle name="Cálculo 3 5 11" xfId="17292" xr:uid="{EED08538-2D62-45E1-B7CE-A3DBAE0DF952}"/>
    <cellStyle name="Cálculo 3 5 2" xfId="2827" xr:uid="{17C99A4F-D1D3-49FE-ADE7-37E9EEEDD204}"/>
    <cellStyle name="Cálculo 3 5 2 2" xfId="5464" xr:uid="{C13007C4-8D6A-4B19-8251-C565F004A8DC}"/>
    <cellStyle name="Cálculo 3 5 2 2 2" xfId="14187" xr:uid="{09D199D4-B778-421D-A8D5-8B58DC4C8474}"/>
    <cellStyle name="Cálculo 3 5 2 2 2 2" xfId="29295" xr:uid="{79CCB4B3-020A-4C28-AE32-45EDEB40588A}"/>
    <cellStyle name="Cálculo 3 5 2 2 3" xfId="20572" xr:uid="{258BE49F-C0CE-42D1-99C8-D7DA53AC89BE}"/>
    <cellStyle name="Cálculo 3 5 2 3" xfId="9241" xr:uid="{6D3872F3-B5C6-4772-8080-6F105703942E}"/>
    <cellStyle name="Cálculo 3 5 2 3 2" xfId="24349" xr:uid="{648EC83A-FF98-40FB-8DA1-191713EE3C41}"/>
    <cellStyle name="Cálculo 3 5 2 4" xfId="17935" xr:uid="{64584286-8247-407E-8D39-91104AA30DD6}"/>
    <cellStyle name="Cálculo 3 5 3" xfId="3130" xr:uid="{7D862857-78C5-433C-B686-1D9D8553ABAC}"/>
    <cellStyle name="Cálculo 3 5 3 2" xfId="5767" xr:uid="{74ED0FF3-76CE-4451-B060-76A49D79A160}"/>
    <cellStyle name="Cálculo 3 5 3 2 2" xfId="12078" xr:uid="{0B75AB95-A9B4-413F-8CA8-4D48588B40D1}"/>
    <cellStyle name="Cálculo 3 5 3 2 2 2" xfId="27186" xr:uid="{16D76572-AC92-46F2-B90B-C7F699DA8514}"/>
    <cellStyle name="Cálculo 3 5 3 2 3" xfId="14565" xr:uid="{31DC5CAA-055D-4B42-A700-872D7C30BD6E}"/>
    <cellStyle name="Cálculo 3 5 3 2 3 2" xfId="29673" xr:uid="{6D1BC248-97CA-4EA3-8E81-B0C91AEAD446}"/>
    <cellStyle name="Cálculo 3 5 3 2 4" xfId="20875" xr:uid="{0026C233-7A12-43A2-9692-8873B885D1D4}"/>
    <cellStyle name="Cálculo 3 5 3 3" xfId="9512" xr:uid="{BC698173-A466-48B8-A372-E79A69DBC94F}"/>
    <cellStyle name="Cálculo 3 5 3 3 2" xfId="24620" xr:uid="{7B6E501F-1FC1-436C-A2F1-35098E2908FC}"/>
    <cellStyle name="Cálculo 3 5 3 4" xfId="8468" xr:uid="{D514FBED-E9EF-4B82-87D9-9A303CA518F1}"/>
    <cellStyle name="Cálculo 3 5 3 4 2" xfId="23576" xr:uid="{C8B86322-6786-44F5-B6CC-6F5D3D5786A1}"/>
    <cellStyle name="Cálculo 3 5 3 5" xfId="18238" xr:uid="{E414EB54-4C83-4925-A52D-5D4B1FEF2F07}"/>
    <cellStyle name="Cálculo 3 5 4" xfId="3456" xr:uid="{E0D0E6AE-E39A-4119-A9D8-768B7D570B4D}"/>
    <cellStyle name="Cálculo 3 5 4 2" xfId="6093" xr:uid="{C7445467-149F-4F24-A9C2-DB5018D512C7}"/>
    <cellStyle name="Cálculo 3 5 4 2 2" xfId="12404" xr:uid="{416DEF9A-ECBA-4F6B-BE4C-0BB0D4338A0B}"/>
    <cellStyle name="Cálculo 3 5 4 2 2 2" xfId="27512" xr:uid="{2A99C613-73B9-4A11-A5E3-A97DC7E69F39}"/>
    <cellStyle name="Cálculo 3 5 4 2 3" xfId="14765" xr:uid="{8738870E-7B7B-4C68-BBE7-90346FFBEFBD}"/>
    <cellStyle name="Cálculo 3 5 4 2 3 2" xfId="29873" xr:uid="{D74F91AF-CC46-496B-91F3-45CB89AC112A}"/>
    <cellStyle name="Cálculo 3 5 4 2 4" xfId="21201" xr:uid="{2254D4C6-02BF-4060-878E-E6A980D38D0F}"/>
    <cellStyle name="Cálculo 3 5 4 3" xfId="9838" xr:uid="{21D78013-2525-4580-A534-2CB406D11232}"/>
    <cellStyle name="Cálculo 3 5 4 3 2" xfId="24946" xr:uid="{EC95A7D8-9F9D-4A41-819F-6ED3B627C2FB}"/>
    <cellStyle name="Cálculo 3 5 4 4" xfId="9266" xr:uid="{40F35026-39CC-4357-8020-8C5B754797FC}"/>
    <cellStyle name="Cálculo 3 5 4 4 2" xfId="24374" xr:uid="{572ABB01-97F1-4141-A103-8E667DD8D907}"/>
    <cellStyle name="Cálculo 3 5 4 5" xfId="18564" xr:uid="{51A4D1EB-D5E0-42C8-8614-AB6F0D56D100}"/>
    <cellStyle name="Cálculo 3 5 5" xfId="3762" xr:uid="{500BE372-9276-45AE-AF10-8CEFFEBFAAE2}"/>
    <cellStyle name="Cálculo 3 5 5 2" xfId="6399" xr:uid="{A19C0D7A-5A01-4C89-9FB4-958B11770090}"/>
    <cellStyle name="Cálculo 3 5 5 2 2" xfId="12710" xr:uid="{94BAB750-8754-4AFD-9063-E6ABB56C5424}"/>
    <cellStyle name="Cálculo 3 5 5 2 2 2" xfId="27818" xr:uid="{A0CED3D8-9A80-458A-904B-7E8D2CF7E132}"/>
    <cellStyle name="Cálculo 3 5 5 2 3" xfId="8288" xr:uid="{2CB6D136-CBDF-4F5C-B32D-40DEAD524988}"/>
    <cellStyle name="Cálculo 3 5 5 2 3 2" xfId="23396" xr:uid="{9BADC90A-D2C9-4023-98D1-A7EAB51632E7}"/>
    <cellStyle name="Cálculo 3 5 5 2 4" xfId="21507" xr:uid="{28AD44B0-7469-44B2-8485-26781BECFF0E}"/>
    <cellStyle name="Cálculo 3 5 5 3" xfId="10144" xr:uid="{01F93502-3FBF-4650-9C23-E50813A00F76}"/>
    <cellStyle name="Cálculo 3 5 5 3 2" xfId="25252" xr:uid="{D1B2B288-258F-4C70-966D-FA4024335624}"/>
    <cellStyle name="Cálculo 3 5 5 4" xfId="15771" xr:uid="{FB98873F-2037-4A5C-A735-230DB06FC1F3}"/>
    <cellStyle name="Cálculo 3 5 5 4 2" xfId="30879" xr:uid="{FD1D67A2-4401-4621-B355-6E9EB991216D}"/>
    <cellStyle name="Cálculo 3 5 5 5" xfId="18870" xr:uid="{16F9BBD8-6799-45C7-8996-B89FB18FD914}"/>
    <cellStyle name="Cálculo 3 5 6" xfId="4139" xr:uid="{B4B017C2-1308-4D5D-BD51-9BE91E1333B7}"/>
    <cellStyle name="Cálculo 3 5 6 2" xfId="6776" xr:uid="{4692FDCE-350E-486B-8F54-8D20D8DE6855}"/>
    <cellStyle name="Cálculo 3 5 6 2 2" xfId="13087" xr:uid="{69193D6F-8C47-4B08-A242-AFA5D136CE6A}"/>
    <cellStyle name="Cálculo 3 5 6 2 2 2" xfId="28195" xr:uid="{D6AE0720-B590-429B-BA6B-A837A2BDAD5C}"/>
    <cellStyle name="Cálculo 3 5 6 2 3" xfId="16761" xr:uid="{0D7543D6-0DE9-46B3-A5FC-4FF6BE890686}"/>
    <cellStyle name="Cálculo 3 5 6 2 3 2" xfId="31869" xr:uid="{2AC1404F-57CB-459A-956D-78B5B30695D0}"/>
    <cellStyle name="Cálculo 3 5 6 2 4" xfId="21884" xr:uid="{7F599FAB-2E0D-46C5-A21B-1FD3463574BE}"/>
    <cellStyle name="Cálculo 3 5 6 3" xfId="10521" xr:uid="{D755AB75-3863-4E19-8ABA-DAD627290B95}"/>
    <cellStyle name="Cálculo 3 5 6 3 2" xfId="25629" xr:uid="{876FBEF6-366C-422C-A89A-AB6A512DB197}"/>
    <cellStyle name="Cálculo 3 5 6 4" xfId="8133" xr:uid="{5C8800AB-BF87-421D-B9E1-2338D9E16206}"/>
    <cellStyle name="Cálculo 3 5 6 4 2" xfId="23241" xr:uid="{5790535E-1D13-4791-AC39-74122BF948A8}"/>
    <cellStyle name="Cálculo 3 5 6 5" xfId="19247" xr:uid="{90D33E71-E1B2-4B1D-AFD9-A4840B3968B9}"/>
    <cellStyle name="Cálculo 3 5 7" xfId="4704" xr:uid="{30088220-1FC8-4B39-8DEF-023FD25455A9}"/>
    <cellStyle name="Cálculo 3 5 7 2" xfId="11086" xr:uid="{9D74A3E1-D22A-4B51-8A97-6BAD3F832343}"/>
    <cellStyle name="Cálculo 3 5 7 2 2" xfId="26194" xr:uid="{DF53A11F-1491-49FF-8C24-45419B4ED521}"/>
    <cellStyle name="Cálculo 3 5 7 3" xfId="14126" xr:uid="{00FE2A9A-AF08-4BD4-8592-2E2EAD25017F}"/>
    <cellStyle name="Cálculo 3 5 7 3 2" xfId="29234" xr:uid="{E7A619F5-C9FC-4E87-A3B4-379A1D711B46}"/>
    <cellStyle name="Cálculo 3 5 7 4" xfId="19812" xr:uid="{B922054B-F1B8-4DD1-8FBB-E74E34A8EDBF}"/>
    <cellStyle name="Cálculo 3 5 8" xfId="8565" xr:uid="{E1531CB3-1FEC-4FE5-A3AF-E155A88878A8}"/>
    <cellStyle name="Cálculo 3 5 8 2" xfId="23673" xr:uid="{17A69625-659E-401E-91F8-EBBCEE5EFE38}"/>
    <cellStyle name="Cálculo 3 5 9" xfId="15809" xr:uid="{5350D905-FF02-42FD-9E63-F04073E8AA47}"/>
    <cellStyle name="Cálculo 3 5 9 2" xfId="30917" xr:uid="{E94CAC27-F23D-46F5-A433-8BA7DCC8479A}"/>
    <cellStyle name="Cálculo 4" xfId="761" xr:uid="{00000000-0005-0000-0000-0000F9020000}"/>
    <cellStyle name="Cálculo 4 2" xfId="1835" xr:uid="{89382473-F070-4ACB-8ADD-AAA8D1A80917}"/>
    <cellStyle name="Cálculo 4 2 10" xfId="8336" xr:uid="{F954F944-09C5-4431-96B2-2CB240EE0589}"/>
    <cellStyle name="Cálculo 4 2 10 2" xfId="23444" xr:uid="{4D9A0387-C3A5-48E8-BAF6-1F4425355F23}"/>
    <cellStyle name="Cálculo 4 2 11" xfId="7498" xr:uid="{7C79A934-A204-4792-930D-E60DB243409A}"/>
    <cellStyle name="Cálculo 4 2 11 2" xfId="22606" xr:uid="{522547F1-54F7-48C7-8D10-CF052BB12C06}"/>
    <cellStyle name="Cálculo 4 2 12" xfId="14883" xr:uid="{69D5CEEF-9660-4B98-990E-C54820C9F7E2}"/>
    <cellStyle name="Cálculo 4 2 12 2" xfId="29991" xr:uid="{4875CD1B-2B97-439D-B63B-D030CD6953CA}"/>
    <cellStyle name="Cálculo 4 2 13" xfId="17060" xr:uid="{B7BA127F-E8DC-4A2B-911F-611C9D6C548E}"/>
    <cellStyle name="Cálculo 4 2 2" xfId="2395" xr:uid="{DC404FF3-A942-4858-939F-E8FB6FD9EC80}"/>
    <cellStyle name="Cálculo 4 2 2 2" xfId="5032" xr:uid="{C0F91DB2-06A3-4479-B066-35213947A31B}"/>
    <cellStyle name="Cálculo 4 2 2 2 2" xfId="11396" xr:uid="{78E6488E-BF09-4AA7-8798-646139E225AC}"/>
    <cellStyle name="Cálculo 4 2 2 2 2 2" xfId="26504" xr:uid="{E05D14CA-49D7-4542-A06A-27CD5449F4B2}"/>
    <cellStyle name="Cálculo 4 2 2 2 3" xfId="8015" xr:uid="{3B38AFF8-00DF-48EA-B7D3-B1DC54119042}"/>
    <cellStyle name="Cálculo 4 2 2 2 3 2" xfId="23123" xr:uid="{F1EC91A2-2296-442D-A190-2979FAB237C1}"/>
    <cellStyle name="Cálculo 4 2 2 2 4" xfId="20140" xr:uid="{099D0A45-63D8-4CF5-9FD6-1735BE627FEB}"/>
    <cellStyle name="Cálculo 4 2 2 3" xfId="8862" xr:uid="{81A8D9AD-8CA9-4440-90D0-6DFD7DF3A7B6}"/>
    <cellStyle name="Cálculo 4 2 2 3 2" xfId="23970" xr:uid="{C6F07FB7-5774-4400-9C8C-CA1E9147CCA4}"/>
    <cellStyle name="Cálculo 4 2 3" xfId="2225" xr:uid="{A0DF3B73-5BCF-4EB9-8F4E-1D67A31674A6}"/>
    <cellStyle name="Cálculo 4 2 3 2" xfId="4862" xr:uid="{BE093E26-5C75-49FB-9476-597EBF8D6CBB}"/>
    <cellStyle name="Cálculo 4 2 3 2 2" xfId="14535" xr:uid="{406D1C9C-0241-4634-BA6B-5E5B47FABA7D}"/>
    <cellStyle name="Cálculo 4 2 3 2 2 2" xfId="29643" xr:uid="{F913EC85-8D09-4337-920E-0E4289FFC89B}"/>
    <cellStyle name="Cálculo 4 2 3 2 3" xfId="19970" xr:uid="{AA159BAA-1A04-4EF2-9CD9-AF239C16168C}"/>
    <cellStyle name="Cálculo 4 2 3 3" xfId="13566" xr:uid="{5709B04F-94E3-48B7-BA8A-FABC7DBC1AE9}"/>
    <cellStyle name="Cálculo 4 2 3 3 2" xfId="28674" xr:uid="{23DAD467-3F4D-4411-8B8C-EA207F0C2CE0}"/>
    <cellStyle name="Cálculo 4 2 3 4" xfId="17450" xr:uid="{A0F2176F-41CD-448A-AF98-BAFDA2B76430}"/>
    <cellStyle name="Cálculo 4 2 4" xfId="2929" xr:uid="{82C1E4D1-8BEC-46C2-9978-B1F2460701F7}"/>
    <cellStyle name="Cálculo 4 2 4 2" xfId="5566" xr:uid="{17F6F653-F896-4858-ADB5-5B84A727F7D4}"/>
    <cellStyle name="Cálculo 4 2 4 2 2" xfId="11877" xr:uid="{5CBD6133-27E8-42B1-BCF3-11225E817BE6}"/>
    <cellStyle name="Cálculo 4 2 4 2 2 2" xfId="26985" xr:uid="{C5901CF1-6E53-4A85-8862-384BFD5A69EE}"/>
    <cellStyle name="Cálculo 4 2 4 2 3" xfId="7319" xr:uid="{BC9C4009-73AF-4A70-B775-583BBB1FCAE0}"/>
    <cellStyle name="Cálculo 4 2 4 2 3 2" xfId="22427" xr:uid="{C2064675-AF87-4CB8-8BD1-8143EE484297}"/>
    <cellStyle name="Cálculo 4 2 4 2 4" xfId="20674" xr:uid="{453069E1-43AF-4680-AAE1-6213FBA2FBE1}"/>
    <cellStyle name="Cálculo 4 2 4 3" xfId="9311" xr:uid="{96E23403-82AA-4F9B-82B4-BD54685C70FB}"/>
    <cellStyle name="Cálculo 4 2 4 3 2" xfId="24419" xr:uid="{8ACD75DA-F36A-45AA-A749-CCE031D5C210}"/>
    <cellStyle name="Cálculo 4 2 4 4" xfId="14938" xr:uid="{D12904E1-006C-4928-A4A2-24E96A1ABFBF}"/>
    <cellStyle name="Cálculo 4 2 4 4 2" xfId="30046" xr:uid="{59192004-1062-4600-A3D1-B268FF53F9AF}"/>
    <cellStyle name="Cálculo 4 2 4 5" xfId="18037" xr:uid="{9F48A5C3-268A-42B0-AE80-890F359AF712}"/>
    <cellStyle name="Cálculo 4 2 5" xfId="3255" xr:uid="{8EBC6A02-FA32-4C21-893A-C79B9FCCD17B}"/>
    <cellStyle name="Cálculo 4 2 5 2" xfId="5892" xr:uid="{AEE932D8-6920-473B-BB8C-DD0FE24C8821}"/>
    <cellStyle name="Cálculo 4 2 5 2 2" xfId="12203" xr:uid="{6A4084DF-C6BB-4965-98D0-349E93343E70}"/>
    <cellStyle name="Cálculo 4 2 5 2 2 2" xfId="27311" xr:uid="{56D3ADE5-DE12-490F-93A3-BCC38CE1E264}"/>
    <cellStyle name="Cálculo 4 2 5 2 3" xfId="14307" xr:uid="{D4D19C03-73CA-48E5-AF73-6C68DF206AF4}"/>
    <cellStyle name="Cálculo 4 2 5 2 3 2" xfId="29415" xr:uid="{6458D559-6BF5-4725-817E-043D3BACEC54}"/>
    <cellStyle name="Cálculo 4 2 5 2 4" xfId="21000" xr:uid="{FB3DFC64-D0B1-4DFB-95F9-9040F9853AFD}"/>
    <cellStyle name="Cálculo 4 2 5 3" xfId="9637" xr:uid="{63D69CA0-DDCF-420A-A7B8-6A8DE23A6C7A}"/>
    <cellStyle name="Cálculo 4 2 5 3 2" xfId="24745" xr:uid="{F8FFFBCE-AFED-4701-82FD-6E908361EF77}"/>
    <cellStyle name="Cálculo 4 2 5 4" xfId="8212" xr:uid="{F924651F-F762-4C26-B15B-11D4755C53F1}"/>
    <cellStyle name="Cálculo 4 2 5 4 2" xfId="23320" xr:uid="{2F94E4E3-DCE3-4B8C-B3FB-EA58BF7790C6}"/>
    <cellStyle name="Cálculo 4 2 5 5" xfId="18363" xr:uid="{77E643D1-8FAD-4DD7-B7AE-18254745B9C8}"/>
    <cellStyle name="Cálculo 4 2 6" xfId="3561" xr:uid="{56C5EC6F-8363-40BE-B86E-3087AD6BD423}"/>
    <cellStyle name="Cálculo 4 2 6 2" xfId="6198" xr:uid="{BCFC50A6-2B84-447B-802D-0EC3182D000A}"/>
    <cellStyle name="Cálculo 4 2 6 2 2" xfId="12509" xr:uid="{B80BF28B-1DED-43C8-AD06-787D1C14D00E}"/>
    <cellStyle name="Cálculo 4 2 6 2 2 2" xfId="27617" xr:uid="{8B876BDC-1946-427A-B3DD-95414819B689}"/>
    <cellStyle name="Cálculo 4 2 6 2 3" xfId="13786" xr:uid="{5DBBC711-43F1-47F5-BE6A-B8992BB726E9}"/>
    <cellStyle name="Cálculo 4 2 6 2 3 2" xfId="28894" xr:uid="{11E8E625-5F6C-4624-A03A-AB591CD722C7}"/>
    <cellStyle name="Cálculo 4 2 6 2 4" xfId="21306" xr:uid="{E159A5BE-019D-494D-B56A-4C57784CC9CB}"/>
    <cellStyle name="Cálculo 4 2 6 3" xfId="9943" xr:uid="{5A157683-C50A-4020-942D-B65A8AFA7D7D}"/>
    <cellStyle name="Cálculo 4 2 6 3 2" xfId="25051" xr:uid="{297AAE79-C24D-4D43-9B88-517C653C505F}"/>
    <cellStyle name="Cálculo 4 2 6 4" xfId="13384" xr:uid="{04D6D215-6943-4357-BBF9-9C7095053329}"/>
    <cellStyle name="Cálculo 4 2 6 4 2" xfId="28492" xr:uid="{E7E08948-A4E5-4543-A61B-7DD03F0CBC0A}"/>
    <cellStyle name="Cálculo 4 2 6 5" xfId="18669" xr:uid="{01D067B0-72DD-4EDE-8176-BF20BD5ED269}"/>
    <cellStyle name="Cálculo 4 2 7" xfId="3907" xr:uid="{676EBE4D-91AF-425E-89FA-5AD7C1B154E0}"/>
    <cellStyle name="Cálculo 4 2 7 2" xfId="6544" xr:uid="{DB9324E1-A667-4E5D-9A3F-85532C8E3070}"/>
    <cellStyle name="Cálculo 4 2 7 2 2" xfId="12855" xr:uid="{5447C212-3863-48C3-9838-C14306B50581}"/>
    <cellStyle name="Cálculo 4 2 7 2 2 2" xfId="27963" xr:uid="{A8932159-0C7E-46D9-B1B8-607D3770D918}"/>
    <cellStyle name="Cálculo 4 2 7 2 3" xfId="15052" xr:uid="{EFA87BAA-AA6F-4081-9531-044912D4ADF5}"/>
    <cellStyle name="Cálculo 4 2 7 2 3 2" xfId="30160" xr:uid="{81588AC4-611E-4079-B570-4BF036EF8F87}"/>
    <cellStyle name="Cálculo 4 2 7 2 4" xfId="21652" xr:uid="{DF4E3540-58F1-422B-91A0-CF8C25547717}"/>
    <cellStyle name="Cálculo 4 2 7 3" xfId="10289" xr:uid="{0D961EF1-9EB2-402A-ACA1-0F24A1C37F10}"/>
    <cellStyle name="Cálculo 4 2 7 3 2" xfId="25397" xr:uid="{367046E8-513B-4CF0-9C8C-D61898C71308}"/>
    <cellStyle name="Cálculo 4 2 7 4" xfId="13622" xr:uid="{F65190CD-5254-43D5-9FF1-A66B1627417B}"/>
    <cellStyle name="Cálculo 4 2 7 4 2" xfId="28730" xr:uid="{99756D30-3AB8-4E76-93EE-331FB59BE6FF}"/>
    <cellStyle name="Cálculo 4 2 7 5" xfId="19015" xr:uid="{243B45C9-254D-44CF-960D-9D97F52151BD}"/>
    <cellStyle name="Cálculo 4 2 8" xfId="4271" xr:uid="{A5B36B4F-0FD0-48E3-A10D-BA56AFE51D39}"/>
    <cellStyle name="Cálculo 4 2 8 2" xfId="6908" xr:uid="{225DDBD5-F8A7-452D-990F-EAB5C8841872}"/>
    <cellStyle name="Cálculo 4 2 8 2 2" xfId="13219" xr:uid="{6B57BB35-FEF5-45AA-BC74-5B0F499FA4CB}"/>
    <cellStyle name="Cálculo 4 2 8 2 2 2" xfId="28327" xr:uid="{2FA7B5C2-FD99-4F6A-8D99-AEB8EE053A61}"/>
    <cellStyle name="Cálculo 4 2 8 2 3" xfId="16883" xr:uid="{BE4D6D6D-E7CF-455C-8BC6-1A3AAB45BCF4}"/>
    <cellStyle name="Cálculo 4 2 8 2 3 2" xfId="31991" xr:uid="{2DCD29A7-3E68-441E-9A20-0BA06DACE0B9}"/>
    <cellStyle name="Cálculo 4 2 8 2 4" xfId="22016" xr:uid="{445C5608-13AB-4676-89D0-C04426CF5411}"/>
    <cellStyle name="Cálculo 4 2 8 3" xfId="10653" xr:uid="{75D4CA8D-250B-4E8F-BE14-A9AC070F0271}"/>
    <cellStyle name="Cálculo 4 2 8 3 2" xfId="25761" xr:uid="{E832D0AB-ED8B-4D0E-B3B1-0780D4A39420}"/>
    <cellStyle name="Cálculo 4 2 8 4" xfId="15808" xr:uid="{7309977A-F078-472D-B0B6-F36594A65482}"/>
    <cellStyle name="Cálculo 4 2 8 4 2" xfId="30916" xr:uid="{1D77641B-33E0-4D06-B7E1-01E45AA4DD0C}"/>
    <cellStyle name="Cálculo 4 2 8 5" xfId="19379" xr:uid="{64A64F3F-1A0B-4359-9296-7F007B5775CD}"/>
    <cellStyle name="Cálculo 4 2 9" xfId="4472" xr:uid="{DFAC9E6A-BB7C-497C-ADC1-B95171331361}"/>
    <cellStyle name="Cálculo 4 2 9 2" xfId="10854" xr:uid="{396174A9-E3EF-480B-8E5E-56F577A1A444}"/>
    <cellStyle name="Cálculo 4 2 9 2 2" xfId="25962" xr:uid="{D60245A6-5694-46E0-AF5A-B6B0F299966A}"/>
    <cellStyle name="Cálculo 4 2 9 3" xfId="7787" xr:uid="{2214BE33-6B66-4A68-9F6B-25F8A9B72FD0}"/>
    <cellStyle name="Cálculo 4 2 9 3 2" xfId="22895" xr:uid="{9BCAF2B8-28F0-4D95-B4D2-1436A002CD58}"/>
    <cellStyle name="Cálculo 4 2 9 4" xfId="19580" xr:uid="{332951D8-8714-4327-8BAD-93A2FB12C70B}"/>
    <cellStyle name="Cálculo 4 3" xfId="1818" xr:uid="{8074DF8D-DC11-4599-B368-325EE7743A79}"/>
    <cellStyle name="Cálculo 4 3 10" xfId="11661" xr:uid="{3EB6205F-9238-472F-82DF-80EFD20A92C1}"/>
    <cellStyle name="Cálculo 4 3 10 2" xfId="26769" xr:uid="{BECE6EF1-49F6-47A9-A511-173B22757440}"/>
    <cellStyle name="Cálculo 4 3 11" xfId="14442" xr:uid="{1EEE542D-0E87-4469-9739-66218F22AECC}"/>
    <cellStyle name="Cálculo 4 3 11 2" xfId="29550" xr:uid="{9CF17335-05A7-4A5C-A2A3-5F6DC5A031F3}"/>
    <cellStyle name="Cálculo 4 3 12" xfId="17043" xr:uid="{13B717F2-0375-4409-BE9C-BE010D7056E9}"/>
    <cellStyle name="Cálculo 4 3 2" xfId="2378" xr:uid="{2E9CBB5B-ED28-48C2-930C-85196F681A4E}"/>
    <cellStyle name="Cálculo 4 3 2 2" xfId="5015" xr:uid="{3AE8E691-78F5-4A57-8D0A-7BD11F9D1079}"/>
    <cellStyle name="Cálculo 4 3 2 2 2" xfId="11379" xr:uid="{0D164161-5525-43C9-8666-C43A2A3FD142}"/>
    <cellStyle name="Cálculo 4 3 2 2 2 2" xfId="26487" xr:uid="{D5A51980-FD3E-4480-8A72-69BD10981A46}"/>
    <cellStyle name="Cálculo 4 3 2 2 3" xfId="14853" xr:uid="{40051B70-4F91-4F60-8035-C230158E78E8}"/>
    <cellStyle name="Cálculo 4 3 2 2 3 2" xfId="29961" xr:uid="{15E6CE8C-30E9-44D8-8F35-0EE2C28DC74D}"/>
    <cellStyle name="Cálculo 4 3 2 2 4" xfId="20123" xr:uid="{9FCF8444-426E-44B4-95F0-5DE649627A16}"/>
    <cellStyle name="Cálculo 4 3 2 3" xfId="8845" xr:uid="{3965F921-E91C-4E86-A53E-9A15FDECCBFF}"/>
    <cellStyle name="Cálculo 4 3 2 3 2" xfId="23953" xr:uid="{15E9DB67-DE6F-4EB1-9A3C-01CE7F3767CB}"/>
    <cellStyle name="Cálculo 4 3 2 4" xfId="15289" xr:uid="{04DF625C-FB16-458A-82CA-422D64F3D10B}"/>
    <cellStyle name="Cálculo 4 3 2 4 2" xfId="30397" xr:uid="{F50D2E43-3F71-4613-983D-0A1CBD82F0A4}"/>
    <cellStyle name="Cálculo 4 3 2 5" xfId="15297" xr:uid="{25F8D49C-B1BD-49B9-B559-06CD62BCD9AB}"/>
    <cellStyle name="Cálculo 4 3 2 5 2" xfId="30405" xr:uid="{B494CAD4-EBF0-42CE-AF05-4E1B456818EF}"/>
    <cellStyle name="Cálculo 4 3 2 6" xfId="17586" xr:uid="{0E3F17D1-2F32-43FA-9339-184BA68F5EA2}"/>
    <cellStyle name="Cálculo 4 3 3" xfId="2242" xr:uid="{523FC6CF-53D5-440C-AB9F-EB367A4B6248}"/>
    <cellStyle name="Cálculo 4 3 3 2" xfId="4879" xr:uid="{FA9934C8-0CC2-436D-90C7-4A71969658A8}"/>
    <cellStyle name="Cálculo 4 3 3 2 2" xfId="15946" xr:uid="{1C2F24C6-B3DE-4062-A1D6-7C7060D0C0C7}"/>
    <cellStyle name="Cálculo 4 3 3 2 2 2" xfId="31054" xr:uid="{EE30A580-57C3-4216-9693-326F242784B1}"/>
    <cellStyle name="Cálculo 4 3 3 2 3" xfId="19987" xr:uid="{50A0131C-1B46-4416-8FA3-E7435DF66550}"/>
    <cellStyle name="Cálculo 4 3 3 3" xfId="14289" xr:uid="{45FF6208-4171-4346-931A-EA315311448F}"/>
    <cellStyle name="Cálculo 4 3 3 3 2" xfId="29397" xr:uid="{E86480A8-196B-4203-8BEC-2BB0DF2BE8B9}"/>
    <cellStyle name="Cálculo 4 3 3 4" xfId="17467" xr:uid="{F6F0921A-1F58-47AB-8D73-6121ECD64C9E}"/>
    <cellStyle name="Cálculo 4 3 4" xfId="2344" xr:uid="{D757B77D-9607-463F-AEF5-187CBFC29DC3}"/>
    <cellStyle name="Cálculo 4 3 4 2" xfId="4981" xr:uid="{7A58FB5C-F787-4B89-A61F-7C09937597EB}"/>
    <cellStyle name="Cálculo 4 3 4 2 2" xfId="11345" xr:uid="{CC59865B-2091-40D9-B496-D7865D076884}"/>
    <cellStyle name="Cálculo 4 3 4 2 2 2" xfId="26453" xr:uid="{D9ADCF17-9337-495C-B55A-A6A9117E2CA9}"/>
    <cellStyle name="Cálculo 4 3 4 2 3" xfId="15860" xr:uid="{15B49C80-105F-42E2-8B75-119ED2E25830}"/>
    <cellStyle name="Cálculo 4 3 4 2 3 2" xfId="30968" xr:uid="{5FB88063-5B7A-4281-8CD7-E38395498194}"/>
    <cellStyle name="Cálculo 4 3 4 2 4" xfId="20089" xr:uid="{EBFFC118-819B-4963-8944-FE8DA14737DE}"/>
    <cellStyle name="Cálculo 4 3 4 3" xfId="8811" xr:uid="{AD890ADB-DAF9-4E8D-9804-F2D0E9C4B5AD}"/>
    <cellStyle name="Cálculo 4 3 4 3 2" xfId="23919" xr:uid="{5E225EB6-0EE7-465C-B6C1-B459BD4A933E}"/>
    <cellStyle name="Cálculo 4 3 4 4" xfId="13829" xr:uid="{7ECAC0EA-2A90-4CDB-9492-E23EED6D7BBD}"/>
    <cellStyle name="Cálculo 4 3 4 4 2" xfId="28937" xr:uid="{C5784DAF-E301-4404-9E3F-6A2831CD291A}"/>
    <cellStyle name="Cálculo 4 3 4 5" xfId="17569" xr:uid="{469877BD-7698-4888-9F91-D9028AAAF5DD}"/>
    <cellStyle name="Cálculo 4 3 5" xfId="3238" xr:uid="{06F6E49E-582F-451F-BEF0-3CB75D2DBD09}"/>
    <cellStyle name="Cálculo 4 3 5 2" xfId="5875" xr:uid="{92C63116-AE1A-4362-9E6B-9D35EF40DFFF}"/>
    <cellStyle name="Cálculo 4 3 5 2 2" xfId="12186" xr:uid="{894391AF-D716-41B0-ADAA-BCA4B3A5E531}"/>
    <cellStyle name="Cálculo 4 3 5 2 2 2" xfId="27294" xr:uid="{7F918792-1B14-4E34-A048-57D7ACF38105}"/>
    <cellStyle name="Cálculo 4 3 5 2 3" xfId="7463" xr:uid="{29682F0B-06E3-4802-B9E3-1CB1D5282D49}"/>
    <cellStyle name="Cálculo 4 3 5 2 3 2" xfId="22571" xr:uid="{F5628027-9C6C-43E2-A0AD-E0D8532D717E}"/>
    <cellStyle name="Cálculo 4 3 5 2 4" xfId="20983" xr:uid="{0E69D6B5-FD0E-4AD4-9A4C-B36BA78466D5}"/>
    <cellStyle name="Cálculo 4 3 5 3" xfId="9620" xr:uid="{B3C42110-563D-45E7-867F-F6BB9AF8097B}"/>
    <cellStyle name="Cálculo 4 3 5 3 2" xfId="24728" xr:uid="{6A4F8D1F-6DFA-4C6A-B23C-01202CB78E6E}"/>
    <cellStyle name="Cálculo 4 3 5 4" xfId="13934" xr:uid="{7842366B-FE7A-4890-970F-08298260D30D}"/>
    <cellStyle name="Cálculo 4 3 5 4 2" xfId="29042" xr:uid="{2975A7CB-6D46-4CF8-AB14-4CDF805A30D4}"/>
    <cellStyle name="Cálculo 4 3 5 5" xfId="18346" xr:uid="{A5D8F188-C2FB-4A08-8748-E0DAFD2BA027}"/>
    <cellStyle name="Cálculo 4 3 6" xfId="2320" xr:uid="{859ECCF4-82DA-4841-A064-BA9C0E5875D2}"/>
    <cellStyle name="Cálculo 4 3 6 2" xfId="4957" xr:uid="{48261BB5-3AF8-45A7-A123-79D7DBFFC25C}"/>
    <cellStyle name="Cálculo 4 3 6 2 2" xfId="11321" xr:uid="{10B8CC1B-C82E-42E2-8DD0-E4D5275ABBAB}"/>
    <cellStyle name="Cálculo 4 3 6 2 2 2" xfId="26429" xr:uid="{6DC5B882-0F70-48DF-ABCA-1EBFE57CF2E2}"/>
    <cellStyle name="Cálculo 4 3 6 2 3" xfId="14653" xr:uid="{C4D74F2B-920B-44B6-B617-04D5A56DB6A7}"/>
    <cellStyle name="Cálculo 4 3 6 2 3 2" xfId="29761" xr:uid="{88C5D92F-18BC-4637-92CF-6ABB33580149}"/>
    <cellStyle name="Cálculo 4 3 6 2 4" xfId="20065" xr:uid="{5E7A48D4-2AAC-4F55-B5E0-C3663C91404A}"/>
    <cellStyle name="Cálculo 4 3 6 3" xfId="8787" xr:uid="{1304003C-DA8E-471C-A34E-67F2ADF5BFE2}"/>
    <cellStyle name="Cálculo 4 3 6 3 2" xfId="23895" xr:uid="{A9209FE6-E6DA-44D8-AB48-D30C84A022CA}"/>
    <cellStyle name="Cálculo 4 3 6 4" xfId="16376" xr:uid="{1CA16402-C228-4A4F-9A69-6F2E0BFAC0A2}"/>
    <cellStyle name="Cálculo 4 3 6 4 2" xfId="31484" xr:uid="{C49094B5-EE33-4447-B30F-DF846BF04EA7}"/>
    <cellStyle name="Cálculo 4 3 6 5" xfId="17545" xr:uid="{0624A534-1A62-46C4-912F-8EFFF34928A3}"/>
    <cellStyle name="Cálculo 4 3 7" xfId="3890" xr:uid="{17A37833-FEBB-4EB4-ADF3-2B526C7A330F}"/>
    <cellStyle name="Cálculo 4 3 7 2" xfId="6527" xr:uid="{F392E9FB-5791-4D02-9CAC-AFFA90F091F4}"/>
    <cellStyle name="Cálculo 4 3 7 2 2" xfId="12838" xr:uid="{18E8DA4E-4B41-497D-BFC4-D0ED39412D7D}"/>
    <cellStyle name="Cálculo 4 3 7 2 2 2" xfId="27946" xr:uid="{94C31F4F-58F1-4AF9-A639-6A797DAB7A09}"/>
    <cellStyle name="Cálculo 4 3 7 2 3" xfId="14953" xr:uid="{285BA1A0-C5A3-4471-A7AD-75D992349521}"/>
    <cellStyle name="Cálculo 4 3 7 2 3 2" xfId="30061" xr:uid="{D7533332-8EDC-4DF7-B042-C31CE4112E1D}"/>
    <cellStyle name="Cálculo 4 3 7 2 4" xfId="21635" xr:uid="{C94BD3EB-12F0-48A9-9310-623DAAC8D0F9}"/>
    <cellStyle name="Cálculo 4 3 7 3" xfId="10272" xr:uid="{175E713B-27CA-46C3-8795-964D5E921737}"/>
    <cellStyle name="Cálculo 4 3 7 3 2" xfId="25380" xr:uid="{6FE8B694-EA57-44C2-B496-ECB4417F5B93}"/>
    <cellStyle name="Cálculo 4 3 7 4" xfId="7385" xr:uid="{5CAD9F01-2CA5-4B41-9F34-276740CCA6D7}"/>
    <cellStyle name="Cálculo 4 3 7 4 2" xfId="22493" xr:uid="{90B158FE-B8F7-4353-9915-602E68572F9A}"/>
    <cellStyle name="Cálculo 4 3 7 5" xfId="18998" xr:uid="{1DFADB3C-2249-42B7-A163-98024748A36D}"/>
    <cellStyle name="Cálculo 4 3 8" xfId="4455" xr:uid="{DBC2DA73-7B4D-4B65-9855-63BCC19CA01B}"/>
    <cellStyle name="Cálculo 4 3 8 2" xfId="10837" xr:uid="{92731C98-154E-4163-A664-B814B3E5CD27}"/>
    <cellStyle name="Cálculo 4 3 8 2 2" xfId="25945" xr:uid="{B734C478-9214-449A-A86E-56392305F624}"/>
    <cellStyle name="Cálculo 4 3 8 3" xfId="16035" xr:uid="{5F29C6EF-3EBC-44E2-8949-E5C4750EFF34}"/>
    <cellStyle name="Cálculo 4 3 8 3 2" xfId="31143" xr:uid="{351561EE-7E87-4694-B052-8BEC3907E672}"/>
    <cellStyle name="Cálculo 4 3 8 4" xfId="19563" xr:uid="{5C5818A1-B085-4AA9-82D7-4787FAAF3680}"/>
    <cellStyle name="Cálculo 4 3 9" xfId="8319" xr:uid="{B5BCEF62-E50C-46B3-909A-910C70FD0FCE}"/>
    <cellStyle name="Cálculo 4 3 9 2" xfId="23427" xr:uid="{9A5E89B2-B7AE-4C5D-B627-5020BD76587C}"/>
    <cellStyle name="Cálculo 4 4" xfId="2055" xr:uid="{A25E5D88-20FA-4777-8F80-37F1CD8EF489}"/>
    <cellStyle name="Cálculo 4 4 10" xfId="9245" xr:uid="{FFE1F726-2236-4320-93CF-455A9EA34C32}"/>
    <cellStyle name="Cálculo 4 4 10 2" xfId="24353" xr:uid="{5777B5E6-580B-4321-AA49-C5570AA367BD}"/>
    <cellStyle name="Cálculo 4 4 11" xfId="15227" xr:uid="{49CF1882-4DDD-4D1D-8B10-E4E03EF56105}"/>
    <cellStyle name="Cálculo 4 4 11 2" xfId="30335" xr:uid="{2044886A-43FA-421A-9114-73DC277B29A1}"/>
    <cellStyle name="Cálculo 4 4 12" xfId="17280" xr:uid="{46B3F604-6013-40B1-BB5A-47AD5B537F91}"/>
    <cellStyle name="Cálculo 4 4 2" xfId="2562" xr:uid="{24C43F8B-9782-4250-901B-1521E93FFFD8}"/>
    <cellStyle name="Cálculo 4 4 2 2" xfId="5199" xr:uid="{BEC42FC0-7EEE-4275-BF0D-C98377D21538}"/>
    <cellStyle name="Cálculo 4 4 2 2 2" xfId="11563" xr:uid="{785292BC-FC5C-426B-A445-4DE4F8812F0E}"/>
    <cellStyle name="Cálculo 4 4 2 2 2 2" xfId="26671" xr:uid="{49EDB165-CF78-4976-97A3-A66A756FCB56}"/>
    <cellStyle name="Cálculo 4 4 2 2 3" xfId="7972" xr:uid="{1D08292A-E597-4B2C-AA83-A05AAEF6D567}"/>
    <cellStyle name="Cálculo 4 4 2 2 3 2" xfId="23080" xr:uid="{C4BC4A34-BE9A-47A0-96C6-E7512DC7E866}"/>
    <cellStyle name="Cálculo 4 4 2 2 4" xfId="20307" xr:uid="{131AF78D-6B50-41A8-A323-228D34DE0D9D}"/>
    <cellStyle name="Cálculo 4 4 2 3" xfId="9029" xr:uid="{5630BB01-2488-4941-8FBF-2C19F4EE76EA}"/>
    <cellStyle name="Cálculo 4 4 2 3 2" xfId="24137" xr:uid="{11BF4CC7-580F-49B5-9116-C90D2E321D43}"/>
    <cellStyle name="Cálculo 4 4 2 4" xfId="15704" xr:uid="{206191D0-E704-4A92-B0A8-58089ECBFFE2}"/>
    <cellStyle name="Cálculo 4 4 2 4 2" xfId="30812" xr:uid="{284FF823-FBAD-48BE-A020-A780EEE99571}"/>
    <cellStyle name="Cálculo 4 4 2 5" xfId="15761" xr:uid="{9D9267DF-FF40-4EFF-B625-331549DD83D8}"/>
    <cellStyle name="Cálculo 4 4 2 5 2" xfId="30869" xr:uid="{83BA6F3D-2C57-464D-8E7A-5A6641F09737}"/>
    <cellStyle name="Cálculo 4 4 2 6" xfId="17670" xr:uid="{D2BF59CC-EC51-4C64-8C70-67F6D057A228}"/>
    <cellStyle name="Cálculo 4 4 3" xfId="2815" xr:uid="{2563D19B-540B-4E5A-A5CA-7B6DBA8B98AB}"/>
    <cellStyle name="Cálculo 4 4 3 2" xfId="5452" xr:uid="{D4F2E5AB-F351-46D7-ACAC-D408F1DB853F}"/>
    <cellStyle name="Cálculo 4 4 3 2 2" xfId="15971" xr:uid="{DAF1CEFC-902F-414B-AB75-BD000628A237}"/>
    <cellStyle name="Cálculo 4 4 3 2 2 2" xfId="31079" xr:uid="{860B4ABD-DCB4-4A3F-B614-73E585CACD2A}"/>
    <cellStyle name="Cálculo 4 4 3 2 3" xfId="20560" xr:uid="{ECCB2782-6752-42D9-9608-97B2A573DD00}"/>
    <cellStyle name="Cálculo 4 4 3 3" xfId="15258" xr:uid="{0894F65F-EB74-4C50-B399-C2D71AB3AE61}"/>
    <cellStyle name="Cálculo 4 4 3 3 2" xfId="30366" xr:uid="{48CD7754-692D-402F-93E7-C25E27CB9E9A}"/>
    <cellStyle name="Cálculo 4 4 3 4" xfId="17923" xr:uid="{7BDC5075-2460-40E4-B907-E522654BBFE1}"/>
    <cellStyle name="Cálculo 4 4 4" xfId="3118" xr:uid="{7170CB2D-1EE3-459A-8B79-5FF577FC5315}"/>
    <cellStyle name="Cálculo 4 4 4 2" xfId="5755" xr:uid="{61038C72-8E2F-41F1-921F-61530D81B12C}"/>
    <cellStyle name="Cálculo 4 4 4 2 2" xfId="12066" xr:uid="{7580FCB1-C8D0-433C-B62A-C7C73AE72E6D}"/>
    <cellStyle name="Cálculo 4 4 4 2 2 2" xfId="27174" xr:uid="{1231D550-37EC-4F82-8627-E5E7540F5ABB}"/>
    <cellStyle name="Cálculo 4 4 4 2 3" xfId="15445" xr:uid="{0D7F7302-380D-4B9A-AC9B-2BF4FD7B3AF7}"/>
    <cellStyle name="Cálculo 4 4 4 2 3 2" xfId="30553" xr:uid="{B551C262-9A5E-4B81-A284-F482B0242DCC}"/>
    <cellStyle name="Cálculo 4 4 4 2 4" xfId="20863" xr:uid="{3DAB7FC3-B0A9-4812-9DFB-C52B1A332211}"/>
    <cellStyle name="Cálculo 4 4 4 3" xfId="9500" xr:uid="{CDCA12DF-1993-4306-9566-82EBCA9B2440}"/>
    <cellStyle name="Cálculo 4 4 4 3 2" xfId="24608" xr:uid="{2053715D-28E8-4DCB-A173-D1846AB63607}"/>
    <cellStyle name="Cálculo 4 4 4 4" xfId="13679" xr:uid="{240BE08B-8311-4B37-87A6-DD509C5CA147}"/>
    <cellStyle name="Cálculo 4 4 4 4 2" xfId="28787" xr:uid="{35EEBD2E-815D-499F-B5ED-519ADBB5389E}"/>
    <cellStyle name="Cálculo 4 4 4 5" xfId="18226" xr:uid="{042310F3-63EA-4285-B102-BC6E323E8F31}"/>
    <cellStyle name="Cálculo 4 4 5" xfId="3444" xr:uid="{9D7CBDF5-12B3-4975-8C04-8CFAFA22BB7F}"/>
    <cellStyle name="Cálculo 4 4 5 2" xfId="6081" xr:uid="{505E1C07-0AB5-4DDA-9BA1-D65B67527786}"/>
    <cellStyle name="Cálculo 4 4 5 2 2" xfId="12392" xr:uid="{825BCF4D-5027-4CAB-A6CC-919FA20DC412}"/>
    <cellStyle name="Cálculo 4 4 5 2 2 2" xfId="27500" xr:uid="{1FEB4EAA-3DE3-4F80-9CF8-B31BA22B5027}"/>
    <cellStyle name="Cálculo 4 4 5 2 3" xfId="16356" xr:uid="{712C3B7D-7339-43A5-9400-9A9FFDC53E00}"/>
    <cellStyle name="Cálculo 4 4 5 2 3 2" xfId="31464" xr:uid="{E94B1056-56F7-4179-8459-228EC5A42193}"/>
    <cellStyle name="Cálculo 4 4 5 2 4" xfId="21189" xr:uid="{1032434E-6A3B-4585-8B2B-F7D35CC16D37}"/>
    <cellStyle name="Cálculo 4 4 5 3" xfId="9826" xr:uid="{9104993F-16B4-4486-98EA-C5420E3F7850}"/>
    <cellStyle name="Cálculo 4 4 5 3 2" xfId="24934" xr:uid="{6B73715A-FE47-4426-93D2-E4FF41B6E64B}"/>
    <cellStyle name="Cálculo 4 4 5 4" xfId="15136" xr:uid="{68E7CC4F-257C-432B-8ACB-FBB323059129}"/>
    <cellStyle name="Cálculo 4 4 5 4 2" xfId="30244" xr:uid="{3BD6F523-6672-4BD3-BFDA-6865DB6450E6}"/>
    <cellStyle name="Cálculo 4 4 5 5" xfId="18552" xr:uid="{9E8891B4-7C5C-45F7-95B9-7B20CBC02E49}"/>
    <cellStyle name="Cálculo 4 4 6" xfId="3750" xr:uid="{B7237EDA-2156-4724-AE40-03EEA8FBEBE0}"/>
    <cellStyle name="Cálculo 4 4 6 2" xfId="6387" xr:uid="{D4C04783-58DB-49E8-95EB-4F75B2E2767F}"/>
    <cellStyle name="Cálculo 4 4 6 2 2" xfId="12698" xr:uid="{0DE07056-665C-45CE-8064-EE248CB3E3C9}"/>
    <cellStyle name="Cálculo 4 4 6 2 2 2" xfId="27806" xr:uid="{BA9B31E9-92E9-464D-B4A3-601D30979B4F}"/>
    <cellStyle name="Cálculo 4 4 6 2 3" xfId="13805" xr:uid="{D332E869-AFF3-4D65-BC15-A4874EB6686F}"/>
    <cellStyle name="Cálculo 4 4 6 2 3 2" xfId="28913" xr:uid="{473E405B-FED2-43B9-8E93-37D7F13E1078}"/>
    <cellStyle name="Cálculo 4 4 6 2 4" xfId="21495" xr:uid="{850BF494-BC96-4942-88D5-30329934F90C}"/>
    <cellStyle name="Cálculo 4 4 6 3" xfId="10132" xr:uid="{71643C1B-7D38-4653-A7BD-CED0F7E81C62}"/>
    <cellStyle name="Cálculo 4 4 6 3 2" xfId="25240" xr:uid="{0CBDFD35-0872-4464-BB88-9F0ECB29F3BA}"/>
    <cellStyle name="Cálculo 4 4 6 4" xfId="14011" xr:uid="{76A3373E-668A-4239-AD21-4B4177744C19}"/>
    <cellStyle name="Cálculo 4 4 6 4 2" xfId="29119" xr:uid="{1AB43174-B880-4CDC-9D1D-A453A02882E0}"/>
    <cellStyle name="Cálculo 4 4 6 5" xfId="18858" xr:uid="{364021E5-01FB-4FAA-A374-B158048CECF9}"/>
    <cellStyle name="Cálculo 4 4 7" xfId="4127" xr:uid="{45170056-15BE-4736-871F-D04FEC72FDF1}"/>
    <cellStyle name="Cálculo 4 4 7 2" xfId="6764" xr:uid="{E5588584-83B5-482D-BB2F-80A18CAAC263}"/>
    <cellStyle name="Cálculo 4 4 7 2 2" xfId="13075" xr:uid="{EF25A829-0790-4A28-85CA-C309718CBD64}"/>
    <cellStyle name="Cálculo 4 4 7 2 2 2" xfId="28183" xr:uid="{6C6443FA-1961-4909-97AE-4EE3B830E520}"/>
    <cellStyle name="Cálculo 4 4 7 2 3" xfId="16749" xr:uid="{C123244C-6C12-4374-A913-C7A71CC0F450}"/>
    <cellStyle name="Cálculo 4 4 7 2 3 2" xfId="31857" xr:uid="{EA977BDB-CD98-40D1-8CD4-DEAE6085C48E}"/>
    <cellStyle name="Cálculo 4 4 7 2 4" xfId="21872" xr:uid="{2DE29561-4E48-4D97-AE8B-FB2CC7D8B131}"/>
    <cellStyle name="Cálculo 4 4 7 3" xfId="10509" xr:uid="{E5865302-AA9D-4452-96F5-BDF78AA9E15B}"/>
    <cellStyle name="Cálculo 4 4 7 3 2" xfId="25617" xr:uid="{92DF84A0-B9E7-4BA8-A71F-4756E2639E1A}"/>
    <cellStyle name="Cálculo 4 4 7 4" xfId="15610" xr:uid="{E7150DCF-36A2-4AA9-982C-359D6F7CA664}"/>
    <cellStyle name="Cálculo 4 4 7 4 2" xfId="30718" xr:uid="{613880CE-92CE-4B9A-A3EE-8919E84E981C}"/>
    <cellStyle name="Cálculo 4 4 7 5" xfId="19235" xr:uid="{36A6E0B4-57AD-4D76-8290-70F40114FBE7}"/>
    <cellStyle name="Cálculo 4 4 8" xfId="4692" xr:uid="{CA4D4A38-A6B3-404E-9F4A-8FE95A0ACEA5}"/>
    <cellStyle name="Cálculo 4 4 8 2" xfId="11074" xr:uid="{1BFABB12-150C-4A5F-B253-7E4097B328E2}"/>
    <cellStyle name="Cálculo 4 4 8 2 2" xfId="26182" xr:uid="{17F30A2F-8C1F-4552-B740-159E20ABA7FC}"/>
    <cellStyle name="Cálculo 4 4 8 3" xfId="9240" xr:uid="{5E0A8576-0C9C-4750-995A-19780CB3B3BD}"/>
    <cellStyle name="Cálculo 4 4 8 3 2" xfId="24348" xr:uid="{50109C08-8804-4D51-AB16-24B0080003EF}"/>
    <cellStyle name="Cálculo 4 4 8 4" xfId="19800" xr:uid="{2CDE8171-C125-4375-9570-A4E15998E0C8}"/>
    <cellStyle name="Cálculo 4 4 9" xfId="8553" xr:uid="{DF58A968-CEC9-4356-A439-2F0341E54110}"/>
    <cellStyle name="Cálculo 4 4 9 2" xfId="23661" xr:uid="{B533B3D1-F45B-4A3F-9DA7-28657D9ADBA8}"/>
    <cellStyle name="Cálculo 4 5" xfId="2066" xr:uid="{FF5ED480-8019-495B-807F-BE58C872174D}"/>
    <cellStyle name="Cálculo 4 5 10" xfId="7548" xr:uid="{148E104C-4119-493E-90C1-9B9ABF73C2DE}"/>
    <cellStyle name="Cálculo 4 5 10 2" xfId="22656" xr:uid="{BAEA918E-BA8A-4EE9-AD9D-FA7DF5FD653F}"/>
    <cellStyle name="Cálculo 4 5 11" xfId="17291" xr:uid="{9E11E83D-F912-40A6-B2EC-5405A161329C}"/>
    <cellStyle name="Cálculo 4 5 2" xfId="2826" xr:uid="{90B831D9-0111-41AE-BCB9-389E3FD50413}"/>
    <cellStyle name="Cálculo 4 5 2 2" xfId="5463" xr:uid="{1EDC48FE-75C2-41F2-8267-A3CDD128E4C6}"/>
    <cellStyle name="Cálculo 4 5 2 2 2" xfId="7343" xr:uid="{8F692DE3-EA70-44CD-937B-88597F632AB7}"/>
    <cellStyle name="Cálculo 4 5 2 2 2 2" xfId="22451" xr:uid="{F265B501-57C5-41AC-A4A8-F8C557F2FA04}"/>
    <cellStyle name="Cálculo 4 5 2 2 3" xfId="20571" xr:uid="{E4159791-77C0-4BB2-A6A1-E77B3B6657AB}"/>
    <cellStyle name="Cálculo 4 5 2 3" xfId="13663" xr:uid="{2CB6727B-1D22-464C-AD81-5F4D4627051D}"/>
    <cellStyle name="Cálculo 4 5 2 3 2" xfId="28771" xr:uid="{6F615799-34C3-496B-8216-19153F55634B}"/>
    <cellStyle name="Cálculo 4 5 2 4" xfId="17934" xr:uid="{6CFFC138-12FF-4CA8-A463-991A4F704FD2}"/>
    <cellStyle name="Cálculo 4 5 3" xfId="3129" xr:uid="{A015BFA1-D009-4DB6-805F-CD565F0473E0}"/>
    <cellStyle name="Cálculo 4 5 3 2" xfId="5766" xr:uid="{17D2125E-6399-4EFC-849A-26063EE8CDE5}"/>
    <cellStyle name="Cálculo 4 5 3 2 2" xfId="12077" xr:uid="{9F934DCB-E0A0-4BFB-8F63-A93B5B148A96}"/>
    <cellStyle name="Cálculo 4 5 3 2 2 2" xfId="27185" xr:uid="{2E9882CC-C31F-4236-A9A5-9B05A3DAC121}"/>
    <cellStyle name="Cálculo 4 5 3 2 3" xfId="16338" xr:uid="{C5BE45C2-C808-4244-8C91-1EFB7F745906}"/>
    <cellStyle name="Cálculo 4 5 3 2 3 2" xfId="31446" xr:uid="{D35597D0-1B87-4F3E-A177-3FF03B8C3C3E}"/>
    <cellStyle name="Cálculo 4 5 3 2 4" xfId="20874" xr:uid="{7181EDAD-A776-477C-AF69-A2138135D0AD}"/>
    <cellStyle name="Cálculo 4 5 3 3" xfId="9511" xr:uid="{7B60F9EA-CA63-41B3-9EE3-447587023D7C}"/>
    <cellStyle name="Cálculo 4 5 3 3 2" xfId="24619" xr:uid="{2AF2BA7A-5700-4828-8458-9EA5DDBA347E}"/>
    <cellStyle name="Cálculo 4 5 3 4" xfId="14924" xr:uid="{688CA396-E908-405E-95A1-354B3786954C}"/>
    <cellStyle name="Cálculo 4 5 3 4 2" xfId="30032" xr:uid="{3B362B06-AD66-41AC-9AC0-A079E27061CE}"/>
    <cellStyle name="Cálculo 4 5 3 5" xfId="18237" xr:uid="{06B648F0-F4C9-4BAA-9E2F-D20BD5D7F907}"/>
    <cellStyle name="Cálculo 4 5 4" xfId="3455" xr:uid="{65946DBA-9D94-4606-8469-8B3107D54C6C}"/>
    <cellStyle name="Cálculo 4 5 4 2" xfId="6092" xr:uid="{9B495167-97AE-4745-BB50-A296A03A7DE1}"/>
    <cellStyle name="Cálculo 4 5 4 2 2" xfId="12403" xr:uid="{92B9E720-247A-4EBD-B381-450D3C4A5F50}"/>
    <cellStyle name="Cálculo 4 5 4 2 2 2" xfId="27511" xr:uid="{A7983062-1BF7-42C2-96DA-FE2C89B40B2C}"/>
    <cellStyle name="Cálculo 4 5 4 2 3" xfId="7105" xr:uid="{01EA2583-196B-4BD8-B78F-7FA8D97B4AB6}"/>
    <cellStyle name="Cálculo 4 5 4 2 3 2" xfId="22213" xr:uid="{E9D8988D-579F-4DC5-B4EA-BFBE77DBBD7F}"/>
    <cellStyle name="Cálculo 4 5 4 2 4" xfId="21200" xr:uid="{C45420F9-1E43-4D96-8294-B47AF051E620}"/>
    <cellStyle name="Cálculo 4 5 4 3" xfId="9837" xr:uid="{749AAEFE-1F1F-4302-9B04-6D5B21F18979}"/>
    <cellStyle name="Cálculo 4 5 4 3 2" xfId="24945" xr:uid="{B259A011-0CD2-46A3-A161-CDB7B16AA9F0}"/>
    <cellStyle name="Cálculo 4 5 4 4" xfId="7569" xr:uid="{F05B863F-B0ED-473E-8F92-5A9DAF3A1ABD}"/>
    <cellStyle name="Cálculo 4 5 4 4 2" xfId="22677" xr:uid="{35CE56FD-94BD-48B2-AD1A-DC383054C0C0}"/>
    <cellStyle name="Cálculo 4 5 4 5" xfId="18563" xr:uid="{9EF438FA-CCEC-47A0-BF4D-A469C8E108C6}"/>
    <cellStyle name="Cálculo 4 5 5" xfId="3761" xr:uid="{57EFEFCC-5608-4460-B562-97458982135D}"/>
    <cellStyle name="Cálculo 4 5 5 2" xfId="6398" xr:uid="{EB090380-6D95-492C-BCC8-2FD999790122}"/>
    <cellStyle name="Cálculo 4 5 5 2 2" xfId="12709" xr:uid="{C7607ED5-4DA8-4237-96C6-9A3622E370A1}"/>
    <cellStyle name="Cálculo 4 5 5 2 2 2" xfId="27817" xr:uid="{6B15DBCE-77DE-4021-9953-9CE552E0BB06}"/>
    <cellStyle name="Cálculo 4 5 5 2 3" xfId="16071" xr:uid="{36B9919E-A627-4946-946D-562F612A651F}"/>
    <cellStyle name="Cálculo 4 5 5 2 3 2" xfId="31179" xr:uid="{5080DF55-35EA-4079-983D-21FB097552CD}"/>
    <cellStyle name="Cálculo 4 5 5 2 4" xfId="21506" xr:uid="{DBC5499A-97C8-4078-A4E9-7705F7EB0B37}"/>
    <cellStyle name="Cálculo 4 5 5 3" xfId="10143" xr:uid="{74E6982D-4B59-4A3C-B3BE-555786D18CFE}"/>
    <cellStyle name="Cálculo 4 5 5 3 2" xfId="25251" xr:uid="{CEF407AF-72E9-42B4-BB28-DA0D1B4C9EFF}"/>
    <cellStyle name="Cálculo 4 5 5 4" xfId="13485" xr:uid="{D428F553-ED13-4314-96CB-58485F5DC3A0}"/>
    <cellStyle name="Cálculo 4 5 5 4 2" xfId="28593" xr:uid="{A8C44A31-F3D5-483C-8080-7E1955F04773}"/>
    <cellStyle name="Cálculo 4 5 5 5" xfId="18869" xr:uid="{A4BA1FAE-09EF-47CB-87BF-9B26EAC92DD2}"/>
    <cellStyle name="Cálculo 4 5 6" xfId="4138" xr:uid="{5057F39C-DFBB-47DA-A322-7BB7C242B23C}"/>
    <cellStyle name="Cálculo 4 5 6 2" xfId="6775" xr:uid="{9344C2CC-3D4A-4225-BBE4-84CEB84DC524}"/>
    <cellStyle name="Cálculo 4 5 6 2 2" xfId="13086" xr:uid="{AB3B8E57-12C4-4BF0-ACB4-2FEFFF1BCCA5}"/>
    <cellStyle name="Cálculo 4 5 6 2 2 2" xfId="28194" xr:uid="{7D7C81A0-5FF8-48F3-B9C1-23DC39162FA0}"/>
    <cellStyle name="Cálculo 4 5 6 2 3" xfId="16760" xr:uid="{077DF5E4-B377-4EAB-B6F2-D7F62F6E0AB8}"/>
    <cellStyle name="Cálculo 4 5 6 2 3 2" xfId="31868" xr:uid="{11D5AD2B-F7F9-4F12-8CDB-61DEA2286D10}"/>
    <cellStyle name="Cálculo 4 5 6 2 4" xfId="21883" xr:uid="{C93CFCCF-C343-4C63-AF17-4ED3C84D7E05}"/>
    <cellStyle name="Cálculo 4 5 6 3" xfId="10520" xr:uid="{B0801B5D-1B34-4C11-8E41-1A491EC86A46}"/>
    <cellStyle name="Cálculo 4 5 6 3 2" xfId="25628" xr:uid="{DF69A096-F77E-4F9C-BE60-D3BAD146D0E8}"/>
    <cellStyle name="Cálculo 4 5 6 4" xfId="16087" xr:uid="{069A1328-733E-493C-9D3A-8ECBE99B470A}"/>
    <cellStyle name="Cálculo 4 5 6 4 2" xfId="31195" xr:uid="{7D53F0A8-F973-4B66-BEC8-70EA0B4B5CC7}"/>
    <cellStyle name="Cálculo 4 5 6 5" xfId="19246" xr:uid="{0F9E812E-7AEA-403E-932D-2D380C10FBC6}"/>
    <cellStyle name="Cálculo 4 5 7" xfId="4703" xr:uid="{A48CED30-4D0D-40A0-B4FD-14D08AD8FBBC}"/>
    <cellStyle name="Cálculo 4 5 7 2" xfId="11085" xr:uid="{6EBD2286-662B-4CB2-A374-99C84143A984}"/>
    <cellStyle name="Cálculo 4 5 7 2 2" xfId="26193" xr:uid="{5229E404-8605-46ED-B0C7-B463A9EF8ED9}"/>
    <cellStyle name="Cálculo 4 5 7 3" xfId="14734" xr:uid="{EEC8F89E-7838-489B-897A-EE5ACC2ABC37}"/>
    <cellStyle name="Cálculo 4 5 7 3 2" xfId="29842" xr:uid="{7A06205D-A8E3-41C6-A2BB-EE7E7D64EC54}"/>
    <cellStyle name="Cálculo 4 5 7 4" xfId="19811" xr:uid="{255B5FFD-EE86-4601-A757-38E2E4574687}"/>
    <cellStyle name="Cálculo 4 5 8" xfId="8564" xr:uid="{372974DD-2F19-4017-81B6-77F2FD95A01D}"/>
    <cellStyle name="Cálculo 4 5 8 2" xfId="23672" xr:uid="{770D9952-8378-4470-819B-3287EB104A70}"/>
    <cellStyle name="Cálculo 4 5 9" xfId="16085" xr:uid="{EEE98D12-AE83-44B9-8B35-B7B5874FACB6}"/>
    <cellStyle name="Cálculo 4 5 9 2" xfId="31193" xr:uid="{ADEC277C-7DB1-41F2-8DDC-9D727B75BBD9}"/>
    <cellStyle name="Cálculo 5" xfId="762" xr:uid="{00000000-0005-0000-0000-0000FA020000}"/>
    <cellStyle name="Cálculo 5 2" xfId="1836" xr:uid="{6C4456E4-A316-4034-ABF3-04BA50AAA17E}"/>
    <cellStyle name="Cálculo 5 2 10" xfId="8337" xr:uid="{D4CDC6CC-1304-4875-9AD4-16306AC489B3}"/>
    <cellStyle name="Cálculo 5 2 10 2" xfId="23445" xr:uid="{D0E8D6EA-0010-460E-AEC9-117396996950}"/>
    <cellStyle name="Cálculo 5 2 11" xfId="9159" xr:uid="{692BD2FA-5AF7-4489-9298-C493ADB4B46E}"/>
    <cellStyle name="Cálculo 5 2 11 2" xfId="24267" xr:uid="{096B2C66-80F7-440A-8ADF-12C732DDD4C1}"/>
    <cellStyle name="Cálculo 5 2 12" xfId="15612" xr:uid="{D6A48FC5-DEB7-4354-9AF8-9D0597542F45}"/>
    <cellStyle name="Cálculo 5 2 12 2" xfId="30720" xr:uid="{199303AB-6AD7-41C2-9946-13BF3BE377DE}"/>
    <cellStyle name="Cálculo 5 2 13" xfId="17061" xr:uid="{92FEF9D0-3FB3-45EF-8B60-8203AB508D8C}"/>
    <cellStyle name="Cálculo 5 2 2" xfId="2396" xr:uid="{A94B60C5-9D43-42D4-BBC1-454FF211BBC7}"/>
    <cellStyle name="Cálculo 5 2 2 2" xfId="5033" xr:uid="{9159ED46-94F0-445B-B392-C1719589BA9B}"/>
    <cellStyle name="Cálculo 5 2 2 2 2" xfId="11397" xr:uid="{D732ED5E-3F13-4AF3-A374-1BA5C691C5D2}"/>
    <cellStyle name="Cálculo 5 2 2 2 2 2" xfId="26505" xr:uid="{108A20DD-8888-4857-941E-BC01637FF847}"/>
    <cellStyle name="Cálculo 5 2 2 2 3" xfId="16524" xr:uid="{37A80917-366C-4379-8E11-BDC0FADCBC9E}"/>
    <cellStyle name="Cálculo 5 2 2 2 3 2" xfId="31632" xr:uid="{0F1A274E-606C-45AD-9091-35FDE5281A4B}"/>
    <cellStyle name="Cálculo 5 2 2 2 4" xfId="20141" xr:uid="{A85947F3-64F6-40D8-B6B9-07E094EDE349}"/>
    <cellStyle name="Cálculo 5 2 2 3" xfId="8863" xr:uid="{A3C220E9-14A1-40C7-B10D-8F8B99CADD01}"/>
    <cellStyle name="Cálculo 5 2 2 3 2" xfId="23971" xr:uid="{44480D47-B68C-453E-A097-354C2DC65D1D}"/>
    <cellStyle name="Cálculo 5 2 3" xfId="2224" xr:uid="{05C0EA85-1935-4E30-B4FC-D8CF5498E66C}"/>
    <cellStyle name="Cálculo 5 2 3 2" xfId="4861" xr:uid="{9856F8D5-87B5-4A69-99A2-E33A7634CFC5}"/>
    <cellStyle name="Cálculo 5 2 3 2 2" xfId="14686" xr:uid="{13168FB5-D9A4-44DF-A3DA-02878B143342}"/>
    <cellStyle name="Cálculo 5 2 3 2 2 2" xfId="29794" xr:uid="{31F44C90-94CE-4FB3-8C78-A1A4EBB72D17}"/>
    <cellStyle name="Cálculo 5 2 3 2 3" xfId="19969" xr:uid="{0FE6056D-EFB9-4328-BD73-91E204ED9244}"/>
    <cellStyle name="Cálculo 5 2 3 3" xfId="14159" xr:uid="{4BAB4167-F934-461D-9217-8AE9D2814C66}"/>
    <cellStyle name="Cálculo 5 2 3 3 2" xfId="29267" xr:uid="{C42F885C-518C-4EBA-AFA1-3A4E931B0902}"/>
    <cellStyle name="Cálculo 5 2 3 4" xfId="17449" xr:uid="{8BCE0CE2-526C-442C-8359-EC71F9422196}"/>
    <cellStyle name="Cálculo 5 2 4" xfId="2930" xr:uid="{2A3D755B-8984-4F15-AAF1-F8DE2CA596A3}"/>
    <cellStyle name="Cálculo 5 2 4 2" xfId="5567" xr:uid="{F6F4C281-8792-4E12-B7D0-499BEF779DBF}"/>
    <cellStyle name="Cálculo 5 2 4 2 2" xfId="11878" xr:uid="{773703F4-55B7-4675-AE71-C51DD65F8947}"/>
    <cellStyle name="Cálculo 5 2 4 2 2 2" xfId="26986" xr:uid="{6642286D-21C3-4D17-9758-FECE03090963}"/>
    <cellStyle name="Cálculo 5 2 4 2 3" xfId="14804" xr:uid="{C0931182-835A-4A05-8FB4-1A0B4407482D}"/>
    <cellStyle name="Cálculo 5 2 4 2 3 2" xfId="29912" xr:uid="{2A41320D-E753-4B1C-9022-CB2521334666}"/>
    <cellStyle name="Cálculo 5 2 4 2 4" xfId="20675" xr:uid="{90F3202E-C7CF-4D86-A431-9417D19750A6}"/>
    <cellStyle name="Cálculo 5 2 4 3" xfId="9312" xr:uid="{1D0ED3C7-5742-4EFE-9D24-AFA781D7A473}"/>
    <cellStyle name="Cálculo 5 2 4 3 2" xfId="24420" xr:uid="{5BFDF675-81CC-420D-8A0A-C89634D72163}"/>
    <cellStyle name="Cálculo 5 2 4 4" xfId="8462" xr:uid="{92E3380B-2664-4827-804E-87ADB788AC02}"/>
    <cellStyle name="Cálculo 5 2 4 4 2" xfId="23570" xr:uid="{45F8D9F5-6CBB-4791-8E74-1DD51C3A1CF8}"/>
    <cellStyle name="Cálculo 5 2 4 5" xfId="18038" xr:uid="{17D2DAE3-1A8E-43E7-A007-0E2F00579841}"/>
    <cellStyle name="Cálculo 5 2 5" xfId="3256" xr:uid="{03652A6B-BD2A-4A17-8341-F4911C694451}"/>
    <cellStyle name="Cálculo 5 2 5 2" xfId="5893" xr:uid="{02BF4207-8EEB-4513-97AC-3E4D722FFAAF}"/>
    <cellStyle name="Cálculo 5 2 5 2 2" xfId="12204" xr:uid="{15D53433-695E-4E66-927E-2A545DA8AA36}"/>
    <cellStyle name="Cálculo 5 2 5 2 2 2" xfId="27312" xr:uid="{4B757883-4272-4840-A3C9-9728BBFE599B}"/>
    <cellStyle name="Cálculo 5 2 5 2 3" xfId="15586" xr:uid="{CE479EC7-3BFC-408A-B6F9-26732C90E95E}"/>
    <cellStyle name="Cálculo 5 2 5 2 3 2" xfId="30694" xr:uid="{24FF6142-8C52-421B-A56C-CE708C4B4547}"/>
    <cellStyle name="Cálculo 5 2 5 2 4" xfId="21001" xr:uid="{CB6D9B09-13A7-44D0-B906-120F5CFF3D22}"/>
    <cellStyle name="Cálculo 5 2 5 3" xfId="9638" xr:uid="{0C0A1C05-83D9-4B9B-BAF8-D898CED8D3B1}"/>
    <cellStyle name="Cálculo 5 2 5 3 2" xfId="24746" xr:uid="{AA3A3481-5369-477D-956F-FAB37D3E11CE}"/>
    <cellStyle name="Cálculo 5 2 5 4" xfId="16315" xr:uid="{3A3B0942-5104-4580-8B39-3FF5DDF081CC}"/>
    <cellStyle name="Cálculo 5 2 5 4 2" xfId="31423" xr:uid="{9F6DDBC0-EF44-4F02-AAED-05567F7BD10D}"/>
    <cellStyle name="Cálculo 5 2 5 5" xfId="18364" xr:uid="{5F964F1E-470D-4C35-86F4-4AF2F94F0BF5}"/>
    <cellStyle name="Cálculo 5 2 6" xfId="3562" xr:uid="{5ED6C2CB-7DBD-408F-95C5-068BD883BEDE}"/>
    <cellStyle name="Cálculo 5 2 6 2" xfId="6199" xr:uid="{4FB24871-BFE0-4553-897D-A1ADA9301CA5}"/>
    <cellStyle name="Cálculo 5 2 6 2 2" xfId="12510" xr:uid="{C0B3A145-01C5-43F9-894C-78A875E60CC8}"/>
    <cellStyle name="Cálculo 5 2 6 2 2 2" xfId="27618" xr:uid="{2339C632-1EB6-472F-93AF-82C067774DA2}"/>
    <cellStyle name="Cálculo 5 2 6 2 3" xfId="15222" xr:uid="{78FDCAB0-58B4-402F-9E19-73FD18EC4C05}"/>
    <cellStyle name="Cálculo 5 2 6 2 3 2" xfId="30330" xr:uid="{62919CBF-EBDB-49F6-8586-EFC710EE04C7}"/>
    <cellStyle name="Cálculo 5 2 6 2 4" xfId="21307" xr:uid="{97C1CD35-4734-414C-A7F2-F63965A2CA82}"/>
    <cellStyle name="Cálculo 5 2 6 3" xfId="9944" xr:uid="{C16785E1-AA60-44E2-B4AB-DA08CBC85329}"/>
    <cellStyle name="Cálculo 5 2 6 3 2" xfId="25052" xr:uid="{082305D2-BBAE-41FC-B59B-D7D3F93B42D0}"/>
    <cellStyle name="Cálculo 5 2 6 4" xfId="15096" xr:uid="{187D2A4B-1877-41C3-ACB6-48240934197F}"/>
    <cellStyle name="Cálculo 5 2 6 4 2" xfId="30204" xr:uid="{7B8E2554-AE1B-4DC6-A779-B27ED7AF3E61}"/>
    <cellStyle name="Cálculo 5 2 6 5" xfId="18670" xr:uid="{68A10669-FB93-4B9F-AD1A-8F26D76BD909}"/>
    <cellStyle name="Cálculo 5 2 7" xfId="3908" xr:uid="{F310302F-554F-4442-A871-4139645DB843}"/>
    <cellStyle name="Cálculo 5 2 7 2" xfId="6545" xr:uid="{30FED83F-E6D2-4D0E-9672-5F5E7BA93376}"/>
    <cellStyle name="Cálculo 5 2 7 2 2" xfId="12856" xr:uid="{10DC4C75-2599-42F2-9616-82028FB758EB}"/>
    <cellStyle name="Cálculo 5 2 7 2 2 2" xfId="27964" xr:uid="{94FB6A81-439C-4071-A484-2CF33398EA3C}"/>
    <cellStyle name="Cálculo 5 2 7 2 3" xfId="16339" xr:uid="{46E50E3E-4C3B-40CE-AE47-EF3B95C876D5}"/>
    <cellStyle name="Cálculo 5 2 7 2 3 2" xfId="31447" xr:uid="{4C452278-8BCB-4767-A06F-3E9A49914BFA}"/>
    <cellStyle name="Cálculo 5 2 7 2 4" xfId="21653" xr:uid="{41F3FF40-4D10-4E68-B74D-23B7E7EBFE41}"/>
    <cellStyle name="Cálculo 5 2 7 3" xfId="10290" xr:uid="{69DBD20F-19E3-4BE0-A9CB-56AA7C088BE7}"/>
    <cellStyle name="Cálculo 5 2 7 3 2" xfId="25398" xr:uid="{830D764F-8DDA-4ABB-BC20-C086CBB15296}"/>
    <cellStyle name="Cálculo 5 2 7 4" xfId="13764" xr:uid="{53F977B9-68EE-4C41-BF42-E29AFF6B41E0}"/>
    <cellStyle name="Cálculo 5 2 7 4 2" xfId="28872" xr:uid="{765AA658-04B7-47EA-8D1C-0CC7BE6A16F1}"/>
    <cellStyle name="Cálculo 5 2 7 5" xfId="19016" xr:uid="{DF795CD5-E396-49C6-A4E6-BE0D7A30BD4F}"/>
    <cellStyle name="Cálculo 5 2 8" xfId="4272" xr:uid="{479959A9-7860-4C42-9DC7-76F280D90704}"/>
    <cellStyle name="Cálculo 5 2 8 2" xfId="6909" xr:uid="{81493305-722B-441D-B812-D3A87F620884}"/>
    <cellStyle name="Cálculo 5 2 8 2 2" xfId="13220" xr:uid="{6AD5C5A3-304E-4EFF-B9C8-202CF6084F27}"/>
    <cellStyle name="Cálculo 5 2 8 2 2 2" xfId="28328" xr:uid="{82813408-1094-498E-81A1-0FA3D02D099D}"/>
    <cellStyle name="Cálculo 5 2 8 2 3" xfId="16884" xr:uid="{9F586ABD-3B3F-4154-BDBF-FA8FF26F886A}"/>
    <cellStyle name="Cálculo 5 2 8 2 3 2" xfId="31992" xr:uid="{EA21DECF-CA81-40AF-B9CE-DCBBCBA34DFE}"/>
    <cellStyle name="Cálculo 5 2 8 2 4" xfId="22017" xr:uid="{8DF0070F-F13F-4A0B-B3AD-91A10A96EFC2}"/>
    <cellStyle name="Cálculo 5 2 8 3" xfId="10654" xr:uid="{6B5687EC-4E4E-4FA2-BFC1-955854D73BC3}"/>
    <cellStyle name="Cálculo 5 2 8 3 2" xfId="25762" xr:uid="{29F5AB40-333F-41EA-A4B7-4567286FE392}"/>
    <cellStyle name="Cálculo 5 2 8 4" xfId="13760" xr:uid="{8ED1789E-9ADC-4D72-89C1-C35651183D2A}"/>
    <cellStyle name="Cálculo 5 2 8 4 2" xfId="28868" xr:uid="{1DDF8D3B-AD67-4A2C-8BC1-D3D4F43320AB}"/>
    <cellStyle name="Cálculo 5 2 8 5" xfId="19380" xr:uid="{B5380647-CCAF-4EA7-B79C-0D169066BB9F}"/>
    <cellStyle name="Cálculo 5 2 9" xfId="4473" xr:uid="{C725D3FC-2152-4A17-AA9C-A77A2EA6DA67}"/>
    <cellStyle name="Cálculo 5 2 9 2" xfId="10855" xr:uid="{E8031841-4F5B-4291-842A-2707215D74C4}"/>
    <cellStyle name="Cálculo 5 2 9 2 2" xfId="25963" xr:uid="{78DA7707-1215-4A89-B55F-25DBCB0F443C}"/>
    <cellStyle name="Cálculo 5 2 9 3" xfId="7918" xr:uid="{255543E2-1B6E-42DF-8AFC-579F7D30B40A}"/>
    <cellStyle name="Cálculo 5 2 9 3 2" xfId="23026" xr:uid="{4CAB0B1A-CD42-4EC3-BAB7-2505F033AE33}"/>
    <cellStyle name="Cálculo 5 2 9 4" xfId="19581" xr:uid="{BEE85398-8188-4818-94EC-2B22EA5DD251}"/>
    <cellStyle name="Cálculo 5 3" xfId="1819" xr:uid="{5653B08F-57AB-4847-B2A7-15A2FBFD1C03}"/>
    <cellStyle name="Cálculo 5 3 10" xfId="11238" xr:uid="{598C15E0-5987-47E7-A47C-522DE5AEB13D}"/>
    <cellStyle name="Cálculo 5 3 10 2" xfId="26346" xr:uid="{558E17C7-08B3-43DF-A1A1-B72268F73F69}"/>
    <cellStyle name="Cálculo 5 3 11" xfId="13508" xr:uid="{AEC31384-4D21-44ED-8810-7C36C9B018D7}"/>
    <cellStyle name="Cálculo 5 3 11 2" xfId="28616" xr:uid="{274FCE02-087D-4234-A325-C2EA045C3819}"/>
    <cellStyle name="Cálculo 5 3 12" xfId="17044" xr:uid="{BEA1A6D5-A5D3-4D17-86BF-EA54622E9E2A}"/>
    <cellStyle name="Cálculo 5 3 2" xfId="2379" xr:uid="{38C72231-581F-4319-B7BE-8F1E2F03C2FF}"/>
    <cellStyle name="Cálculo 5 3 2 2" xfId="5016" xr:uid="{C6313802-4C8B-462F-9838-5444AD91AAA3}"/>
    <cellStyle name="Cálculo 5 3 2 2 2" xfId="11380" xr:uid="{242AE8E7-A6D0-4256-A71D-105AD18EDD14}"/>
    <cellStyle name="Cálculo 5 3 2 2 2 2" xfId="26488" xr:uid="{43188B0F-2092-48B6-AF1E-58D4AFBB985D}"/>
    <cellStyle name="Cálculo 5 3 2 2 3" xfId="14621" xr:uid="{E3E27E58-FD4F-468D-A980-DEE1499E30AF}"/>
    <cellStyle name="Cálculo 5 3 2 2 3 2" xfId="29729" xr:uid="{15BFE32B-F89E-4EB0-9F23-247833FF5485}"/>
    <cellStyle name="Cálculo 5 3 2 2 4" xfId="20124" xr:uid="{3B146B1E-4540-4EAC-9B74-1F80E5C679A5}"/>
    <cellStyle name="Cálculo 5 3 2 3" xfId="8846" xr:uid="{8A57A496-D856-44FE-A07A-E52DD8C4BECB}"/>
    <cellStyle name="Cálculo 5 3 2 3 2" xfId="23954" xr:uid="{DBA9872A-D15D-4BAA-A113-FA9B9D8717B4}"/>
    <cellStyle name="Cálculo 5 3 2 4" xfId="15815" xr:uid="{5B95171B-F6B3-459A-9C6B-068D8461ED43}"/>
    <cellStyle name="Cálculo 5 3 2 4 2" xfId="30923" xr:uid="{81BDACA6-50EA-4587-AC2F-CDE4E9C36452}"/>
    <cellStyle name="Cálculo 5 3 2 5" xfId="7216" xr:uid="{EFCF62E4-5B26-4423-88B4-40815576E74E}"/>
    <cellStyle name="Cálculo 5 3 2 5 2" xfId="22324" xr:uid="{87B7F748-CB60-4D85-A6BD-0AC5F139E36C}"/>
    <cellStyle name="Cálculo 5 3 2 6" xfId="17587" xr:uid="{C8D15EE6-AAF3-4922-B531-938EDC3B8F62}"/>
    <cellStyle name="Cálculo 5 3 3" xfId="2241" xr:uid="{F3AA0B14-47CD-455C-A5A8-64B962809F02}"/>
    <cellStyle name="Cálculo 5 3 3 2" xfId="4878" xr:uid="{15536768-1E4A-425B-AE21-F6463EF08014}"/>
    <cellStyle name="Cálculo 5 3 3 2 2" xfId="7264" xr:uid="{922B9FF6-3FB4-45F4-9FBF-90DAFD8C93DF}"/>
    <cellStyle name="Cálculo 5 3 3 2 2 2" xfId="22372" xr:uid="{1424A7B5-E612-444E-8FAB-3A35CE42B4CB}"/>
    <cellStyle name="Cálculo 5 3 3 2 3" xfId="19986" xr:uid="{87C1CD6D-73F8-4C9C-8FC9-F7E99E60F762}"/>
    <cellStyle name="Cálculo 5 3 3 3" xfId="16137" xr:uid="{4B4E177D-1397-4AEF-8036-1EDEE12D71A2}"/>
    <cellStyle name="Cálculo 5 3 3 3 2" xfId="31245" xr:uid="{2E27853B-B080-46AF-B889-6BADBA72AFC1}"/>
    <cellStyle name="Cálculo 5 3 3 4" xfId="17466" xr:uid="{546223C6-3EC5-4E0A-A221-B1F4A66C248C}"/>
    <cellStyle name="Cálculo 5 3 4" xfId="2651" xr:uid="{6F52131A-9D8A-437A-BCEE-7C159FA2BC41}"/>
    <cellStyle name="Cálculo 5 3 4 2" xfId="5288" xr:uid="{AB2E388E-A2F2-4186-B194-3C45D80A595E}"/>
    <cellStyle name="Cálculo 5 3 4 2 2" xfId="11652" xr:uid="{22DD1B37-F40F-483E-A63C-E1031AA83927}"/>
    <cellStyle name="Cálculo 5 3 4 2 2 2" xfId="26760" xr:uid="{A019AA93-20EE-4935-AEE0-84BEFC81547D}"/>
    <cellStyle name="Cálculo 5 3 4 2 3" xfId="13512" xr:uid="{8428D74D-AD51-4CB2-B67E-6792E275D083}"/>
    <cellStyle name="Cálculo 5 3 4 2 3 2" xfId="28620" xr:uid="{287516DA-0249-4BB5-8F8B-B78FC66967A0}"/>
    <cellStyle name="Cálculo 5 3 4 2 4" xfId="20396" xr:uid="{35602FC1-0FA5-4BC0-8718-4F62318C2DFB}"/>
    <cellStyle name="Cálculo 5 3 4 3" xfId="9118" xr:uid="{D185E858-F8C9-45D3-9817-958BCAF8EBBF}"/>
    <cellStyle name="Cálculo 5 3 4 3 2" xfId="24226" xr:uid="{055F96BC-3BC2-463F-9C86-143B2F75D40F}"/>
    <cellStyle name="Cálculo 5 3 4 4" xfId="13516" xr:uid="{8A30DCD1-388D-47DB-BDC1-FDB4A652A901}"/>
    <cellStyle name="Cálculo 5 3 4 4 2" xfId="28624" xr:uid="{E1278203-C9A7-48BE-A4B6-D8E86FE3AE11}"/>
    <cellStyle name="Cálculo 5 3 4 5" xfId="17759" xr:uid="{C46CBABD-36B1-444B-8FEC-65C647B65EDA}"/>
    <cellStyle name="Cálculo 5 3 5" xfId="3239" xr:uid="{EFB20D03-55CB-487B-9DD3-C109199C6CE7}"/>
    <cellStyle name="Cálculo 5 3 5 2" xfId="5876" xr:uid="{29E4E8E1-1EEC-41C4-856A-69C4C9D152BD}"/>
    <cellStyle name="Cálculo 5 3 5 2 2" xfId="12187" xr:uid="{E3698E1C-AEDA-481C-B82F-02583CCFB4FE}"/>
    <cellStyle name="Cálculo 5 3 5 2 2 2" xfId="27295" xr:uid="{D6934EAB-2F3B-48EE-B684-7779B529FEA3}"/>
    <cellStyle name="Cálculo 5 3 5 2 3" xfId="15589" xr:uid="{C956CBC5-57E7-4967-8C7B-0F23364BAE59}"/>
    <cellStyle name="Cálculo 5 3 5 2 3 2" xfId="30697" xr:uid="{093C84C9-B06C-4616-9E5D-3986E2537437}"/>
    <cellStyle name="Cálculo 5 3 5 2 4" xfId="20984" xr:uid="{2E89F78E-5432-4A93-B5E5-BE2C2AFD87E2}"/>
    <cellStyle name="Cálculo 5 3 5 3" xfId="9621" xr:uid="{C6FB4CC2-3533-4B3A-9C6D-E1662159CE0E}"/>
    <cellStyle name="Cálculo 5 3 5 3 2" xfId="24729" xr:uid="{B37441DB-D003-4309-8FB9-10646B5CC6C5}"/>
    <cellStyle name="Cálculo 5 3 5 4" xfId="15636" xr:uid="{DB6CC46A-479F-422A-8196-E89FAABB6790}"/>
    <cellStyle name="Cálculo 5 3 5 4 2" xfId="30744" xr:uid="{8515D3E5-F7FE-4CA2-9C33-63C8C29D15B3}"/>
    <cellStyle name="Cálculo 5 3 5 5" xfId="18347" xr:uid="{6839174C-B5C3-4517-BDBC-A63E68D12231}"/>
    <cellStyle name="Cálculo 5 3 6" xfId="2321" xr:uid="{36B1A4BB-77EB-4B6C-8066-AC8F9CC1184B}"/>
    <cellStyle name="Cálculo 5 3 6 2" xfId="4958" xr:uid="{96DE3A6F-C39A-4B7E-ACFA-4E6E794C7136}"/>
    <cellStyle name="Cálculo 5 3 6 2 2" xfId="11322" xr:uid="{A2F1919D-8039-4DBC-B8B7-9202DFAA35A4}"/>
    <cellStyle name="Cálculo 5 3 6 2 2 2" xfId="26430" xr:uid="{B1002DBC-E564-4CF5-9059-6D8D3580DDBC}"/>
    <cellStyle name="Cálculo 5 3 6 2 3" xfId="13350" xr:uid="{C7FE4E5F-CF92-4A80-84D1-A2AF8160B2B5}"/>
    <cellStyle name="Cálculo 5 3 6 2 3 2" xfId="28458" xr:uid="{A78D4623-8660-4594-BE1B-5CC19BF959B6}"/>
    <cellStyle name="Cálculo 5 3 6 2 4" xfId="20066" xr:uid="{2917C7C3-C6E2-49AF-8B28-38D5E90D251E}"/>
    <cellStyle name="Cálculo 5 3 6 3" xfId="8788" xr:uid="{1BD60B94-F979-40E1-B8B5-C63D3185F13E}"/>
    <cellStyle name="Cálculo 5 3 6 3 2" xfId="23896" xr:uid="{A5245977-707A-4635-B3E8-4B881D72B618}"/>
    <cellStyle name="Cálculo 5 3 6 4" xfId="13736" xr:uid="{0E167801-BC22-4A4F-90A2-385D31832BA2}"/>
    <cellStyle name="Cálculo 5 3 6 4 2" xfId="28844" xr:uid="{0209F65D-BFEE-4B51-B3D8-3BE7171C5CDD}"/>
    <cellStyle name="Cálculo 5 3 6 5" xfId="17546" xr:uid="{7AAFA86B-FCF1-40E0-9ACF-F29DE8B4DECC}"/>
    <cellStyle name="Cálculo 5 3 7" xfId="3891" xr:uid="{948C543B-F1F1-4F3A-98E9-A7FEBF98F404}"/>
    <cellStyle name="Cálculo 5 3 7 2" xfId="6528" xr:uid="{56BE8FB6-B0A7-40B2-94F3-532D9E97521B}"/>
    <cellStyle name="Cálculo 5 3 7 2 2" xfId="12839" xr:uid="{12D0A074-B8FE-449F-B29F-405D0C00164E}"/>
    <cellStyle name="Cálculo 5 3 7 2 2 2" xfId="27947" xr:uid="{4186D11D-2BFA-41E7-AF4E-9643B23B5164}"/>
    <cellStyle name="Cálculo 5 3 7 2 3" xfId="7712" xr:uid="{99B0FB9A-4247-411F-8215-3CC651BBB7A2}"/>
    <cellStyle name="Cálculo 5 3 7 2 3 2" xfId="22820" xr:uid="{5F13C890-5442-45FB-BEA2-E85749F12DD8}"/>
    <cellStyle name="Cálculo 5 3 7 2 4" xfId="21636" xr:uid="{527B6061-697D-4613-AEEC-388129F11F51}"/>
    <cellStyle name="Cálculo 5 3 7 3" xfId="10273" xr:uid="{07477E9D-2CF3-4726-A609-6263DD968186}"/>
    <cellStyle name="Cálculo 5 3 7 3 2" xfId="25381" xr:uid="{3BA3D60D-E9FC-40EB-BEEC-7CCAABA121B1}"/>
    <cellStyle name="Cálculo 5 3 7 4" xfId="14627" xr:uid="{750765C2-EBC8-4DB8-A8FF-3F67674EB513}"/>
    <cellStyle name="Cálculo 5 3 7 4 2" xfId="29735" xr:uid="{31084443-4233-4C99-AA92-9FC76A5BA13E}"/>
    <cellStyle name="Cálculo 5 3 7 5" xfId="18999" xr:uid="{3C4A37F8-E570-40B9-89C5-A44E7F55CFDB}"/>
    <cellStyle name="Cálculo 5 3 8" xfId="4456" xr:uid="{EEC78B37-0469-4344-A2D3-2C9FD2679595}"/>
    <cellStyle name="Cálculo 5 3 8 2" xfId="10838" xr:uid="{ACDBF53A-71A0-4B70-BFEC-1AF34B791FFB}"/>
    <cellStyle name="Cálculo 5 3 8 2 2" xfId="25946" xr:uid="{7E1FBDCB-415B-4032-9015-8DB8BF8A772D}"/>
    <cellStyle name="Cálculo 5 3 8 3" xfId="13505" xr:uid="{AEC7366C-CFBD-4EC0-98B1-5193F2B55E53}"/>
    <cellStyle name="Cálculo 5 3 8 3 2" xfId="28613" xr:uid="{44B8EE0B-5E9D-48FB-9970-814A5F970564}"/>
    <cellStyle name="Cálculo 5 3 8 4" xfId="19564" xr:uid="{CA99B6EF-DD01-4742-BEAA-B3E9E04416CA}"/>
    <cellStyle name="Cálculo 5 3 9" xfId="8320" xr:uid="{BA3AB519-C14E-4412-BA62-E782D2D1D445}"/>
    <cellStyle name="Cálculo 5 3 9 2" xfId="23428" xr:uid="{2D8E6E0D-1E56-4C13-8E44-2277F85BE86A}"/>
    <cellStyle name="Cálculo 5 4" xfId="2056" xr:uid="{80B84301-8E21-4A0A-A553-2C0B10D43863}"/>
    <cellStyle name="Cálculo 5 4 10" xfId="7341" xr:uid="{AC0FB068-B0FE-4A5C-95D4-93969F2ECEDF}"/>
    <cellStyle name="Cálculo 5 4 10 2" xfId="22449" xr:uid="{91A6A9F9-EA40-4A0A-9C4F-C409BFBDBE60}"/>
    <cellStyle name="Cálculo 5 4 11" xfId="13824" xr:uid="{89D0FDFB-B427-448A-AF6A-EB736DD01B90}"/>
    <cellStyle name="Cálculo 5 4 11 2" xfId="28932" xr:uid="{AB0007C0-1E85-45D7-9515-A9ED0C38549D}"/>
    <cellStyle name="Cálculo 5 4 12" xfId="17281" xr:uid="{2CDDA375-05DB-4D21-AB9F-0F6339BDC66D}"/>
    <cellStyle name="Cálculo 5 4 2" xfId="2563" xr:uid="{9880BDBD-DE71-4E83-8271-E89138B14EDA}"/>
    <cellStyle name="Cálculo 5 4 2 2" xfId="5200" xr:uid="{DBAEA62C-2471-4EE9-B62A-A038B6CC23CA}"/>
    <cellStyle name="Cálculo 5 4 2 2 2" xfId="11564" xr:uid="{B1EB4B8A-BE3A-4FB7-8567-3A15DA2AA3DB}"/>
    <cellStyle name="Cálculo 5 4 2 2 2 2" xfId="26672" xr:uid="{1E461BAC-85AB-492F-875B-6A5AEBABE321}"/>
    <cellStyle name="Cálculo 5 4 2 2 3" xfId="9234" xr:uid="{B3DE5664-C48B-4110-A54E-CCBCC76B6F5E}"/>
    <cellStyle name="Cálculo 5 4 2 2 3 2" xfId="24342" xr:uid="{1FC82714-53CE-46F3-9E1E-113EE9023D85}"/>
    <cellStyle name="Cálculo 5 4 2 2 4" xfId="20308" xr:uid="{2FC9A74C-B45D-4C8E-939A-14A0C4805A2B}"/>
    <cellStyle name="Cálculo 5 4 2 3" xfId="9030" xr:uid="{A70D10A9-C40D-426B-A2F9-B56263FEA15B}"/>
    <cellStyle name="Cálculo 5 4 2 3 2" xfId="24138" xr:uid="{1093EED7-9179-4B85-958A-D93AE2315DB9}"/>
    <cellStyle name="Cálculo 5 4 2 4" xfId="13950" xr:uid="{360F1D7E-6479-4A38-9F2A-7A00E685624F}"/>
    <cellStyle name="Cálculo 5 4 2 4 2" xfId="29058" xr:uid="{0A2C24E7-E3CD-42E6-A4EA-5AC7EDDFF602}"/>
    <cellStyle name="Cálculo 5 4 2 5" xfId="16271" xr:uid="{B15A81E6-3709-4C0C-A2A9-C268A7181A16}"/>
    <cellStyle name="Cálculo 5 4 2 5 2" xfId="31379" xr:uid="{577DB40C-61D6-45B7-B5D7-748972E09A4D}"/>
    <cellStyle name="Cálculo 5 4 2 6" xfId="17671" xr:uid="{0B96C58E-BAB9-40AA-B00F-D57D5DC7871C}"/>
    <cellStyle name="Cálculo 5 4 3" xfId="2816" xr:uid="{B2E0596C-BEB3-4D26-A563-7CAFCFB8BD06}"/>
    <cellStyle name="Cálculo 5 4 3 2" xfId="5453" xr:uid="{F233914D-5275-4563-92D0-86A8A86523E5}"/>
    <cellStyle name="Cálculo 5 4 3 2 2" xfId="15412" xr:uid="{2B69939D-08D1-4A3A-8C88-2C88E77F0E99}"/>
    <cellStyle name="Cálculo 5 4 3 2 2 2" xfId="30520" xr:uid="{5A595EC4-830B-4AC8-A6F3-A184C6447D6F}"/>
    <cellStyle name="Cálculo 5 4 3 2 3" xfId="20561" xr:uid="{6E0F2F35-7B46-4288-BE51-97F0E6B7AE30}"/>
    <cellStyle name="Cálculo 5 4 3 3" xfId="9246" xr:uid="{6599DADF-0907-4305-8BB7-5497807AF23E}"/>
    <cellStyle name="Cálculo 5 4 3 3 2" xfId="24354" xr:uid="{9FD95027-7A78-4A21-935C-0B1043E9284C}"/>
    <cellStyle name="Cálculo 5 4 3 4" xfId="17924" xr:uid="{ADE33EB1-2916-49A3-A75F-9019B6C7CFE9}"/>
    <cellStyle name="Cálculo 5 4 4" xfId="3119" xr:uid="{F3139A61-8274-4AF1-BA9E-83AFABCF0FD2}"/>
    <cellStyle name="Cálculo 5 4 4 2" xfId="5756" xr:uid="{618C7194-39E2-4208-BAB6-F4E307BF3D91}"/>
    <cellStyle name="Cálculo 5 4 4 2 2" xfId="12067" xr:uid="{FA9C434E-6193-49DE-85F1-06F43D3DD298}"/>
    <cellStyle name="Cálculo 5 4 4 2 2 2" xfId="27175" xr:uid="{23700AA8-DCA2-4B47-BDAB-387C341CC36C}"/>
    <cellStyle name="Cálculo 5 4 4 2 3" xfId="14155" xr:uid="{C1315AAE-24FE-4FF9-ABB4-E34B0201C026}"/>
    <cellStyle name="Cálculo 5 4 4 2 3 2" xfId="29263" xr:uid="{664AD656-988C-41C0-B93D-80BF06FE57C8}"/>
    <cellStyle name="Cálculo 5 4 4 2 4" xfId="20864" xr:uid="{95CE2AC2-D04C-4268-821C-CB400385F4FA}"/>
    <cellStyle name="Cálculo 5 4 4 3" xfId="9501" xr:uid="{77604FC1-82B6-4E60-92F0-A0D8EE352BC6}"/>
    <cellStyle name="Cálculo 5 4 4 3 2" xfId="24609" xr:uid="{D27E00C3-6D29-4785-812C-D6161F94D729}"/>
    <cellStyle name="Cálculo 5 4 4 4" xfId="14353" xr:uid="{76DCCBF8-5A54-483F-9974-19A5C5EC57D2}"/>
    <cellStyle name="Cálculo 5 4 4 4 2" xfId="29461" xr:uid="{E8FA259C-0913-4A75-ADE1-62D593769920}"/>
    <cellStyle name="Cálculo 5 4 4 5" xfId="18227" xr:uid="{F5FD6259-78C5-44DA-AA69-B3DCF07CEF6F}"/>
    <cellStyle name="Cálculo 5 4 5" xfId="3445" xr:uid="{9961D04D-4901-495B-B994-2503ACB9A0AC}"/>
    <cellStyle name="Cálculo 5 4 5 2" xfId="6082" xr:uid="{5DB5D0B5-7C31-4CD2-B782-2BCACF40EB2F}"/>
    <cellStyle name="Cálculo 5 4 5 2 2" xfId="12393" xr:uid="{FC697AA3-BCB7-465B-B0D0-FD2531A2C64D}"/>
    <cellStyle name="Cálculo 5 4 5 2 2 2" xfId="27501" xr:uid="{651E872A-C2CD-4BD7-8786-2F8B6548C4BD}"/>
    <cellStyle name="Cálculo 5 4 5 2 3" xfId="8127" xr:uid="{B778E8AC-4D70-4125-8999-C324B73AFF84}"/>
    <cellStyle name="Cálculo 5 4 5 2 3 2" xfId="23235" xr:uid="{E8B24780-288D-4503-8A0F-0DA245DC3576}"/>
    <cellStyle name="Cálculo 5 4 5 2 4" xfId="21190" xr:uid="{3FB40D0C-FC2A-462D-9634-4B64944FA92D}"/>
    <cellStyle name="Cálculo 5 4 5 3" xfId="9827" xr:uid="{F19CF682-C06F-430A-847D-FFBE21D3604D}"/>
    <cellStyle name="Cálculo 5 4 5 3 2" xfId="24935" xr:uid="{A056387D-FCA4-4F7D-9A59-F8494A1BD7A8}"/>
    <cellStyle name="Cálculo 5 4 5 4" xfId="7062" xr:uid="{B72AD06D-AFF8-487C-8AF7-FCDF06DDD806}"/>
    <cellStyle name="Cálculo 5 4 5 4 2" xfId="22170" xr:uid="{CE20FA89-4683-4A77-AFBF-A4060B7C11AB}"/>
    <cellStyle name="Cálculo 5 4 5 5" xfId="18553" xr:uid="{9E23ED6E-F3D6-40DD-8A3C-75F67653E8B4}"/>
    <cellStyle name="Cálculo 5 4 6" xfId="3751" xr:uid="{5725AE40-4C00-4D83-A338-4F22D740B718}"/>
    <cellStyle name="Cálculo 5 4 6 2" xfId="6388" xr:uid="{BA7B2643-592B-43B8-A9D8-B015181F16F8}"/>
    <cellStyle name="Cálculo 5 4 6 2 2" xfId="12699" xr:uid="{488B1C7B-8FF4-40A5-AC45-DE61EA1AA35A}"/>
    <cellStyle name="Cálculo 5 4 6 2 2 2" xfId="27807" xr:uid="{9CDD7D99-1476-4244-81FC-60A5BA8515A1}"/>
    <cellStyle name="Cálculo 5 4 6 2 3" xfId="13976" xr:uid="{C37A466C-5BDF-4595-AAC1-7E1CAE96E9AA}"/>
    <cellStyle name="Cálculo 5 4 6 2 3 2" xfId="29084" xr:uid="{45DA2CE2-46C8-4FF0-A959-DE5E8F437BC0}"/>
    <cellStyle name="Cálculo 5 4 6 2 4" xfId="21496" xr:uid="{3639B2A7-2074-449E-98AA-3BD2DBDF6D01}"/>
    <cellStyle name="Cálculo 5 4 6 3" xfId="10133" xr:uid="{700B798E-264E-4815-8EA7-7FAB14985DC9}"/>
    <cellStyle name="Cálculo 5 4 6 3 2" xfId="25241" xr:uid="{AB6D21E1-61A7-4ECE-B3F1-B9860759DCC4}"/>
    <cellStyle name="Cálculo 5 4 6 4" xfId="7617" xr:uid="{35DA292E-1DFA-4263-AEF5-BE721CD0912A}"/>
    <cellStyle name="Cálculo 5 4 6 4 2" xfId="22725" xr:uid="{86C0AF0D-E0AB-41ED-94C5-70BE575FBEEA}"/>
    <cellStyle name="Cálculo 5 4 6 5" xfId="18859" xr:uid="{4E1D3C65-A82A-4970-B347-202DD45185ED}"/>
    <cellStyle name="Cálculo 5 4 7" xfId="4128" xr:uid="{0F1F2C50-1C49-46C1-B93E-469C1A74C716}"/>
    <cellStyle name="Cálculo 5 4 7 2" xfId="6765" xr:uid="{6421903D-0AE9-4428-8FE4-AD327753F571}"/>
    <cellStyle name="Cálculo 5 4 7 2 2" xfId="13076" xr:uid="{3089734B-0A76-47FA-B3DE-A086A503D96D}"/>
    <cellStyle name="Cálculo 5 4 7 2 2 2" xfId="28184" xr:uid="{2686714D-332D-4115-98CB-B712F432779A}"/>
    <cellStyle name="Cálculo 5 4 7 2 3" xfId="16750" xr:uid="{15FEDEBC-7431-42EC-B585-C4AA17B7E122}"/>
    <cellStyle name="Cálculo 5 4 7 2 3 2" xfId="31858" xr:uid="{8BC78B8F-7D04-4D57-87BC-5746C1271E96}"/>
    <cellStyle name="Cálculo 5 4 7 2 4" xfId="21873" xr:uid="{07080B1C-CEBB-439F-8879-51FC27DA854B}"/>
    <cellStyle name="Cálculo 5 4 7 3" xfId="10510" xr:uid="{E0C7ACDF-530B-4AF6-8928-2CA1D82CE892}"/>
    <cellStyle name="Cálculo 5 4 7 3 2" xfId="25618" xr:uid="{45F39059-1EDE-497B-9BF4-64A79C8D01B5}"/>
    <cellStyle name="Cálculo 5 4 7 4" xfId="7099" xr:uid="{B538BFCE-B198-49BF-8748-811F84FF375A}"/>
    <cellStyle name="Cálculo 5 4 7 4 2" xfId="22207" xr:uid="{DC8E3C08-6B07-4B52-98D0-4C3A3A9F48F8}"/>
    <cellStyle name="Cálculo 5 4 7 5" xfId="19236" xr:uid="{3B4D66A9-295A-410B-A368-A5828F2CD150}"/>
    <cellStyle name="Cálculo 5 4 8" xfId="4693" xr:uid="{8C82FE44-E700-4AA1-B384-5739319F1B96}"/>
    <cellStyle name="Cálculo 5 4 8 2" xfId="11075" xr:uid="{0C184DD1-69BA-4CD6-95DE-267DF61AFA82}"/>
    <cellStyle name="Cálculo 5 4 8 2 2" xfId="26183" xr:uid="{19AF28EE-21E2-464C-9116-59C9B046F1B7}"/>
    <cellStyle name="Cálculo 5 4 8 3" xfId="15469" xr:uid="{198D9611-90DC-410F-A04E-CEB6137FCF97}"/>
    <cellStyle name="Cálculo 5 4 8 3 2" xfId="30577" xr:uid="{015F7094-4887-46DD-98A4-F86B0278B22E}"/>
    <cellStyle name="Cálculo 5 4 8 4" xfId="19801" xr:uid="{507A83D7-AA44-4B3E-B33F-8BA322C7E757}"/>
    <cellStyle name="Cálculo 5 4 9" xfId="8554" xr:uid="{8AE4CA08-8BE0-4159-9434-25233E7CBDE2}"/>
    <cellStyle name="Cálculo 5 4 9 2" xfId="23662" xr:uid="{C39958E6-7E14-4F4D-900A-A28B0901235D}"/>
    <cellStyle name="Cálculo 5 5" xfId="2065" xr:uid="{D2D26F14-5F97-4440-855B-006D91C93931}"/>
    <cellStyle name="Cálculo 5 5 10" xfId="13790" xr:uid="{A9486757-EEF6-4035-AC23-6EDCE90927F2}"/>
    <cellStyle name="Cálculo 5 5 10 2" xfId="28898" xr:uid="{D0C526CA-CAB3-4C3D-9D1A-F1775B54FD2F}"/>
    <cellStyle name="Cálculo 5 5 11" xfId="17290" xr:uid="{6BC03729-9432-41D3-BD0F-30BD0142C72E}"/>
    <cellStyle name="Cálculo 5 5 2" xfId="2825" xr:uid="{40A30F11-9E34-42EE-8AB8-CA4A71F5FA75}"/>
    <cellStyle name="Cálculo 5 5 2 2" xfId="5462" xr:uid="{B3B7231B-2153-47BE-875B-0D5AEA0891D4}"/>
    <cellStyle name="Cálculo 5 5 2 2 2" xfId="13372" xr:uid="{3040E369-9113-4E7B-B43B-9EC4BBC19254}"/>
    <cellStyle name="Cálculo 5 5 2 2 2 2" xfId="28480" xr:uid="{21971B1F-213D-4F2B-BF2A-E27A20FF2ED5}"/>
    <cellStyle name="Cálculo 5 5 2 2 3" xfId="20570" xr:uid="{A3613E70-ADD1-4E80-875E-7F88F9883BCE}"/>
    <cellStyle name="Cálculo 5 5 2 3" xfId="9302" xr:uid="{EA935081-6D55-469D-85E2-5FD3F4C6CF15}"/>
    <cellStyle name="Cálculo 5 5 2 3 2" xfId="24410" xr:uid="{C8795E86-099F-4D56-959A-A2090B7F8AD5}"/>
    <cellStyle name="Cálculo 5 5 2 4" xfId="17933" xr:uid="{94DEB9BC-DD9E-4E09-B628-CA6C8B02E12E}"/>
    <cellStyle name="Cálculo 5 5 3" xfId="3128" xr:uid="{653CE675-01A9-4A64-8755-2C5434F3B196}"/>
    <cellStyle name="Cálculo 5 5 3 2" xfId="5765" xr:uid="{AA3B6C0B-F520-4A42-88A0-E08FA20C9326}"/>
    <cellStyle name="Cálculo 5 5 3 2 2" xfId="12076" xr:uid="{6324D17E-46A4-4673-B872-2BBFA92594C7}"/>
    <cellStyle name="Cálculo 5 5 3 2 2 2" xfId="27184" xr:uid="{7F94B0BB-0254-45F6-9869-F6925E60D704}"/>
    <cellStyle name="Cálculo 5 5 3 2 3" xfId="16010" xr:uid="{10120C8F-C85D-4E2F-9DC7-AFF2490A36FC}"/>
    <cellStyle name="Cálculo 5 5 3 2 3 2" xfId="31118" xr:uid="{A3936D05-CF4E-4C8E-8971-65DD88D8DB7D}"/>
    <cellStyle name="Cálculo 5 5 3 2 4" xfId="20873" xr:uid="{78439E0E-D847-4887-9848-D1EB6F5F2F13}"/>
    <cellStyle name="Cálculo 5 5 3 3" xfId="9510" xr:uid="{AB032336-D8B3-4969-8B60-C82C40A3D506}"/>
    <cellStyle name="Cálculo 5 5 3 3 2" xfId="24618" xr:uid="{0A0FDC00-D26F-4992-912A-2FBF9F75734C}"/>
    <cellStyle name="Cálculo 5 5 3 4" xfId="8018" xr:uid="{603A9EFA-C6D1-4047-97FD-FFC1AC0D1B79}"/>
    <cellStyle name="Cálculo 5 5 3 4 2" xfId="23126" xr:uid="{01BD2C8D-74FF-4634-B23A-83A24720BF2F}"/>
    <cellStyle name="Cálculo 5 5 3 5" xfId="18236" xr:uid="{8D5CD8B7-64D0-48F8-A253-D707EB94BA96}"/>
    <cellStyle name="Cálculo 5 5 4" xfId="3454" xr:uid="{53CFB895-8307-4688-BB86-2B894E186688}"/>
    <cellStyle name="Cálculo 5 5 4 2" xfId="6091" xr:uid="{3CA2FB11-6D1D-4B2C-904C-93D1FCDE80B4}"/>
    <cellStyle name="Cálculo 5 5 4 2 2" xfId="12402" xr:uid="{F4A4BF19-3B05-4687-998F-92CA8001C993}"/>
    <cellStyle name="Cálculo 5 5 4 2 2 2" xfId="27510" xr:uid="{E7A860AA-7574-4FF3-9848-3201CD944F38}"/>
    <cellStyle name="Cálculo 5 5 4 2 3" xfId="7250" xr:uid="{317E52A3-B06C-4737-866D-175366DC20CF}"/>
    <cellStyle name="Cálculo 5 5 4 2 3 2" xfId="22358" xr:uid="{D8B88999-862C-49F4-99A5-0B5568DF431D}"/>
    <cellStyle name="Cálculo 5 5 4 2 4" xfId="21199" xr:uid="{B9870326-F374-4259-9C16-0E41DE848BF6}"/>
    <cellStyle name="Cálculo 5 5 4 3" xfId="9836" xr:uid="{8C9B33CE-A0E8-4994-BB31-A98519B9E3C9}"/>
    <cellStyle name="Cálculo 5 5 4 3 2" xfId="24944" xr:uid="{AFEA89A1-9569-4295-8291-C753AF13641D}"/>
    <cellStyle name="Cálculo 5 5 4 4" xfId="15796" xr:uid="{F3BB363C-EC13-4CAA-ABFA-FFA45073E525}"/>
    <cellStyle name="Cálculo 5 5 4 4 2" xfId="30904" xr:uid="{A28D4E11-6790-4EC9-AB44-3C32748B186E}"/>
    <cellStyle name="Cálculo 5 5 4 5" xfId="18562" xr:uid="{E8599D08-5AFB-4DFE-A219-2803239A1010}"/>
    <cellStyle name="Cálculo 5 5 5" xfId="3760" xr:uid="{23D1A225-C28C-494F-B415-E6DB8B9E98BA}"/>
    <cellStyle name="Cálculo 5 5 5 2" xfId="6397" xr:uid="{8F97E41C-F105-4030-807F-E990D88AF883}"/>
    <cellStyle name="Cálculo 5 5 5 2 2" xfId="12708" xr:uid="{784FCB60-F721-4D22-AA81-2774E42521B1}"/>
    <cellStyle name="Cálculo 5 5 5 2 2 2" xfId="27816" xr:uid="{3CFA4923-4DBC-4241-AC86-0DAB32801710}"/>
    <cellStyle name="Cálculo 5 5 5 2 3" xfId="15662" xr:uid="{A906AFF0-E7A0-435A-8A5B-6184755B1A28}"/>
    <cellStyle name="Cálculo 5 5 5 2 3 2" xfId="30770" xr:uid="{328BB2BC-A08B-4409-A305-B7CCBE3D8CFB}"/>
    <cellStyle name="Cálculo 5 5 5 2 4" xfId="21505" xr:uid="{EDC9F17D-C09D-45BF-9B95-754D5191A39D}"/>
    <cellStyle name="Cálculo 5 5 5 3" xfId="10142" xr:uid="{C52F15F6-3974-4C47-9270-1B89A8430C02}"/>
    <cellStyle name="Cálculo 5 5 5 3 2" xfId="25250" xr:uid="{C274915B-543E-47A7-B0BB-2975DC817CE8}"/>
    <cellStyle name="Cálculo 5 5 5 4" xfId="16278" xr:uid="{36ED2A00-0F22-467B-8FE0-D1A2513FBAE9}"/>
    <cellStyle name="Cálculo 5 5 5 4 2" xfId="31386" xr:uid="{257022E7-5EE8-449C-A1BA-2DB842C0E256}"/>
    <cellStyle name="Cálculo 5 5 5 5" xfId="18868" xr:uid="{7CFDBC77-F28D-4AA9-97A8-8284C1F6712E}"/>
    <cellStyle name="Cálculo 5 5 6" xfId="4137" xr:uid="{13A1B9F7-4D52-40C1-9117-A7C1F7E9A127}"/>
    <cellStyle name="Cálculo 5 5 6 2" xfId="6774" xr:uid="{90F76DBF-8CC5-4743-ABDC-95590D90AECA}"/>
    <cellStyle name="Cálculo 5 5 6 2 2" xfId="13085" xr:uid="{6ECA213F-D384-49F5-B1AD-C2EC2E8C1D3D}"/>
    <cellStyle name="Cálculo 5 5 6 2 2 2" xfId="28193" xr:uid="{996632F1-BAA4-4C2C-827B-A3470D737FE9}"/>
    <cellStyle name="Cálculo 5 5 6 2 3" xfId="16759" xr:uid="{464B5655-72F2-4ABB-B5D2-BBC7E56DC3C1}"/>
    <cellStyle name="Cálculo 5 5 6 2 3 2" xfId="31867" xr:uid="{29AED36B-9197-4862-A621-55D7BEDC0D15}"/>
    <cellStyle name="Cálculo 5 5 6 2 4" xfId="21882" xr:uid="{08AB328C-C394-4AB0-A4E3-D3EEB29D4E68}"/>
    <cellStyle name="Cálculo 5 5 6 3" xfId="10519" xr:uid="{A691B53C-06A5-45E0-B0B0-871084D14408}"/>
    <cellStyle name="Cálculo 5 5 6 3 2" xfId="25627" xr:uid="{97E0D607-7C99-4CCC-B351-F0816E089812}"/>
    <cellStyle name="Cálculo 5 5 6 4" xfId="16475" xr:uid="{864C0F1E-9EC3-41FB-BB01-77B029E68CF2}"/>
    <cellStyle name="Cálculo 5 5 6 4 2" xfId="31583" xr:uid="{761E97D3-C504-412C-9F89-67E50CAF0F9C}"/>
    <cellStyle name="Cálculo 5 5 6 5" xfId="19245" xr:uid="{327F15BF-77B5-4B2A-86B4-D2F8856BC27F}"/>
    <cellStyle name="Cálculo 5 5 7" xfId="4702" xr:uid="{842A9B3D-37DD-4038-A3C0-740B6C78A30E}"/>
    <cellStyle name="Cálculo 5 5 7 2" xfId="11084" xr:uid="{151EEE8F-D7B1-464B-B627-A1055BFE366C}"/>
    <cellStyle name="Cálculo 5 5 7 2 2" xfId="26192" xr:uid="{F86C97AB-9892-4E95-883C-BF095780F936}"/>
    <cellStyle name="Cálculo 5 5 7 3" xfId="7804" xr:uid="{27B8116E-DA56-4C66-9343-A607F0652A52}"/>
    <cellStyle name="Cálculo 5 5 7 3 2" xfId="22912" xr:uid="{7AF8F407-6818-48FB-99DF-6CB13C73796C}"/>
    <cellStyle name="Cálculo 5 5 7 4" xfId="19810" xr:uid="{FC162A26-26C9-480D-8D02-C1E3F523A8C3}"/>
    <cellStyle name="Cálculo 5 5 8" xfId="8563" xr:uid="{02507CAE-20A0-41D1-85A7-FDE201B900D5}"/>
    <cellStyle name="Cálculo 5 5 8 2" xfId="23671" xr:uid="{36978FFE-4F64-49EF-BC50-49F1D80B9B12}"/>
    <cellStyle name="Cálculo 5 5 9" xfId="15375" xr:uid="{C953392D-2ADE-4E99-A979-D76FAB72E0EA}"/>
    <cellStyle name="Cálculo 5 5 9 2" xfId="30483" xr:uid="{1F5F4B61-8AC3-41A1-AFE9-34F5CCA200F1}"/>
    <cellStyle name="Cálculo 6" xfId="763" xr:uid="{00000000-0005-0000-0000-0000FB020000}"/>
    <cellStyle name="Cálculo 6 2" xfId="1837" xr:uid="{497CE8AA-A0F4-4CB1-A968-E9D3A6E81D7C}"/>
    <cellStyle name="Cálculo 6 2 10" xfId="8338" xr:uid="{D5C0AE4C-06B0-4797-8276-C36469480FE0}"/>
    <cellStyle name="Cálculo 6 2 10 2" xfId="23446" xr:uid="{BCF54528-BE64-4E90-B815-DEA8350EA7B6}"/>
    <cellStyle name="Cálculo 6 2 11" xfId="15904" xr:uid="{926CB1C0-B88C-4C9E-AB81-9834130AC33F}"/>
    <cellStyle name="Cálculo 6 2 11 2" xfId="31012" xr:uid="{2F17B5BA-98A7-4CC9-88F4-CA2751EE96E4}"/>
    <cellStyle name="Cálculo 6 2 12" xfId="14428" xr:uid="{764B407F-837B-4A89-88ED-E88E2B0DCE43}"/>
    <cellStyle name="Cálculo 6 2 12 2" xfId="29536" xr:uid="{C5818CF5-793F-46A0-8027-FF447098738E}"/>
    <cellStyle name="Cálculo 6 2 13" xfId="17062" xr:uid="{36FA8251-AB62-4E7E-B523-FE70F9BB17A2}"/>
    <cellStyle name="Cálculo 6 2 2" xfId="2397" xr:uid="{B672D3B0-6426-4EE9-9D04-EA1F29D702B7}"/>
    <cellStyle name="Cálculo 6 2 2 2" xfId="5034" xr:uid="{F99373EE-E9B9-446E-971D-1CB0D714B6B6}"/>
    <cellStyle name="Cálculo 6 2 2 2 2" xfId="11398" xr:uid="{BF4D61A0-44BB-4A8D-ACBE-6D9EBC79CA8A}"/>
    <cellStyle name="Cálculo 6 2 2 2 2 2" xfId="26506" xr:uid="{6D733201-7983-4A9F-81BA-C8FF3FB100EF}"/>
    <cellStyle name="Cálculo 6 2 2 2 3" xfId="14658" xr:uid="{4C68958B-83C5-43DF-BEB7-382692BCFB49}"/>
    <cellStyle name="Cálculo 6 2 2 2 3 2" xfId="29766" xr:uid="{2EBFC330-4A6C-4898-8B5F-8B99509C0BF6}"/>
    <cellStyle name="Cálculo 6 2 2 2 4" xfId="20142" xr:uid="{AE981D75-955D-4275-886A-149F7D983CA1}"/>
    <cellStyle name="Cálculo 6 2 2 3" xfId="8864" xr:uid="{9C721562-6196-41DD-AE41-FAE93E75E845}"/>
    <cellStyle name="Cálculo 6 2 2 3 2" xfId="23972" xr:uid="{14DF89BD-10CA-4189-8606-B4967628EC64}"/>
    <cellStyle name="Cálculo 6 2 3" xfId="2223" xr:uid="{D4B20696-75D2-4F2D-A401-67C3058C02AF}"/>
    <cellStyle name="Cálculo 6 2 3 2" xfId="4860" xr:uid="{741A368C-51C3-42FF-9D74-5F1477D1586A}"/>
    <cellStyle name="Cálculo 6 2 3 2 2" xfId="16194" xr:uid="{EF7AF49F-9785-48E2-B21D-D4117987FDF5}"/>
    <cellStyle name="Cálculo 6 2 3 2 2 2" xfId="31302" xr:uid="{1698EC06-027A-4940-9D5B-4BB533588763}"/>
    <cellStyle name="Cálculo 6 2 3 2 3" xfId="19968" xr:uid="{AE4AFEFE-C1F1-4756-B18F-16D40320272D}"/>
    <cellStyle name="Cálculo 6 2 3 3" xfId="7125" xr:uid="{6C53EB9F-EEB3-427F-8606-0CCE1C0E00AA}"/>
    <cellStyle name="Cálculo 6 2 3 3 2" xfId="22233" xr:uid="{8A2C99AF-97F3-4ACC-BE5B-0CDE6C7E029E}"/>
    <cellStyle name="Cálculo 6 2 3 4" xfId="17448" xr:uid="{38DB3801-0BD3-4B3E-86A7-59C5D0827527}"/>
    <cellStyle name="Cálculo 6 2 4" xfId="2931" xr:uid="{07A3E621-13D5-473C-9C65-9BE3F6DD0D22}"/>
    <cellStyle name="Cálculo 6 2 4 2" xfId="5568" xr:uid="{315EC6B2-A37F-4484-8BDC-2B55E06D3580}"/>
    <cellStyle name="Cálculo 6 2 4 2 2" xfId="11879" xr:uid="{80B9463E-6AE2-4C05-BEA2-445BC6B3CC0A}"/>
    <cellStyle name="Cálculo 6 2 4 2 2 2" xfId="26987" xr:uid="{0676F08F-A928-4295-B4AC-AF4A404B8C1F}"/>
    <cellStyle name="Cálculo 6 2 4 2 3" xfId="15693" xr:uid="{412C037A-E2C4-4642-BD15-6C0E3B72E85B}"/>
    <cellStyle name="Cálculo 6 2 4 2 3 2" xfId="30801" xr:uid="{1048AAE4-6465-446A-AA40-343FAA0E3E19}"/>
    <cellStyle name="Cálculo 6 2 4 2 4" xfId="20676" xr:uid="{CC078203-8703-4254-BBF0-631E714C52F3}"/>
    <cellStyle name="Cálculo 6 2 4 3" xfId="9313" xr:uid="{494B6059-A5AC-4858-A44A-5A607D73F170}"/>
    <cellStyle name="Cálculo 6 2 4 3 2" xfId="24421" xr:uid="{E91CFC86-90CE-4652-980B-952476B62FD0}"/>
    <cellStyle name="Cálculo 6 2 4 4" xfId="15060" xr:uid="{D28EFEFA-61EA-4AC8-BBC5-8080ED844D79}"/>
    <cellStyle name="Cálculo 6 2 4 4 2" xfId="30168" xr:uid="{CB4C909C-449B-4030-9F17-CF73F7F0FF3E}"/>
    <cellStyle name="Cálculo 6 2 4 5" xfId="18039" xr:uid="{D472AF6E-8F01-4F2D-8ACE-A4FF25F1A38C}"/>
    <cellStyle name="Cálculo 6 2 5" xfId="3257" xr:uid="{A370A0FA-BC2D-4176-BF70-F361A2EC8EB2}"/>
    <cellStyle name="Cálculo 6 2 5 2" xfId="5894" xr:uid="{536EDD04-ABF6-4984-B047-75D74F346E1A}"/>
    <cellStyle name="Cálculo 6 2 5 2 2" xfId="12205" xr:uid="{EFB983CB-C4DA-41F8-9C15-3472C634C4EE}"/>
    <cellStyle name="Cálculo 6 2 5 2 2 2" xfId="27313" xr:uid="{2386558B-7412-4A85-B086-60C7BB8A75A4}"/>
    <cellStyle name="Cálculo 6 2 5 2 3" xfId="15676" xr:uid="{EDD64C93-0F2C-410F-A84C-0A34F8226923}"/>
    <cellStyle name="Cálculo 6 2 5 2 3 2" xfId="30784" xr:uid="{EA7BE4D6-4499-45E1-9A6D-5B5F9658C490}"/>
    <cellStyle name="Cálculo 6 2 5 2 4" xfId="21002" xr:uid="{FE619C96-3A48-4565-A8B9-00BD5CB02C15}"/>
    <cellStyle name="Cálculo 6 2 5 3" xfId="9639" xr:uid="{2A0CEACC-D2FF-4483-B978-1B6230C72EF5}"/>
    <cellStyle name="Cálculo 6 2 5 3 2" xfId="24747" xr:uid="{7CD308DE-D27B-421D-8DC7-31F6C5E8880F}"/>
    <cellStyle name="Cálculo 6 2 5 4" xfId="8691" xr:uid="{F040019F-EAEE-45AB-BD42-4EEA83B99E85}"/>
    <cellStyle name="Cálculo 6 2 5 4 2" xfId="23799" xr:uid="{96084402-A991-48E7-A321-49FCBEEDC5B8}"/>
    <cellStyle name="Cálculo 6 2 5 5" xfId="18365" xr:uid="{80700894-4B01-4259-B734-CE5877E161FF}"/>
    <cellStyle name="Cálculo 6 2 6" xfId="3563" xr:uid="{6AB84C2F-425F-44A4-95AE-D89A27E89B10}"/>
    <cellStyle name="Cálculo 6 2 6 2" xfId="6200" xr:uid="{137A4300-5372-4D5C-8993-7EA18B396C82}"/>
    <cellStyle name="Cálculo 6 2 6 2 2" xfId="12511" xr:uid="{F49407B3-6FBC-4F24-9DCA-5FD5DDAB41F6}"/>
    <cellStyle name="Cálculo 6 2 6 2 2 2" xfId="27619" xr:uid="{7BE723B6-BE01-4D46-80D4-12433273111C}"/>
    <cellStyle name="Cálculo 6 2 6 2 3" xfId="8022" xr:uid="{A57F789A-421E-472A-9570-042093ECCABF}"/>
    <cellStyle name="Cálculo 6 2 6 2 3 2" xfId="23130" xr:uid="{2E6B1323-1686-433B-8B01-BDEA95661A19}"/>
    <cellStyle name="Cálculo 6 2 6 2 4" xfId="21308" xr:uid="{657C3ECC-984C-4CB6-97A3-55D2384F95A3}"/>
    <cellStyle name="Cálculo 6 2 6 3" xfId="9945" xr:uid="{5D6C6408-0907-4D00-85EB-EAE1F7BE81D6}"/>
    <cellStyle name="Cálculo 6 2 6 3 2" xfId="25053" xr:uid="{128A6749-2535-4E58-8C59-1DBA9AAB7A2B}"/>
    <cellStyle name="Cálculo 6 2 6 4" xfId="14399" xr:uid="{AA99F7A7-DBD7-4FA3-A85A-AB28C64357D8}"/>
    <cellStyle name="Cálculo 6 2 6 4 2" xfId="29507" xr:uid="{F4544E5B-B1B7-499F-AEB9-DED5906CA175}"/>
    <cellStyle name="Cálculo 6 2 6 5" xfId="18671" xr:uid="{B677BDBB-180F-43F0-BE8E-99C6F8235704}"/>
    <cellStyle name="Cálculo 6 2 7" xfId="3909" xr:uid="{1FBC0196-ED95-47CF-A94A-A04CD27B6EC2}"/>
    <cellStyle name="Cálculo 6 2 7 2" xfId="6546" xr:uid="{C00ABC6B-3DD1-4CCC-842A-5EFA849D591E}"/>
    <cellStyle name="Cálculo 6 2 7 2 2" xfId="12857" xr:uid="{B0968B9C-6515-4C11-859E-050C90130FE1}"/>
    <cellStyle name="Cálculo 6 2 7 2 2 2" xfId="27965" xr:uid="{8F2EE7B4-777C-43A3-99B5-1ABF4507586A}"/>
    <cellStyle name="Cálculo 6 2 7 2 3" xfId="11778" xr:uid="{FA1DD3BF-3034-4437-B212-58E164D261D3}"/>
    <cellStyle name="Cálculo 6 2 7 2 3 2" xfId="26886" xr:uid="{BE62543B-2C7A-49C2-BFAE-CEE81FB3CDFD}"/>
    <cellStyle name="Cálculo 6 2 7 2 4" xfId="21654" xr:uid="{F76FF0E0-1CD5-4975-AE96-48B8E8B9AD2C}"/>
    <cellStyle name="Cálculo 6 2 7 3" xfId="10291" xr:uid="{4C03FE1D-36D1-4902-BA31-44E53B25BAE7}"/>
    <cellStyle name="Cálculo 6 2 7 3 2" xfId="25399" xr:uid="{A7AADCEE-6CC8-473E-A521-240CF2FB6706}"/>
    <cellStyle name="Cálculo 6 2 7 4" xfId="15506" xr:uid="{E0FC1B77-361A-4CEE-BE9F-3AEACE79E052}"/>
    <cellStyle name="Cálculo 6 2 7 4 2" xfId="30614" xr:uid="{A917C08A-34AE-4059-A1C5-5F7DDF632162}"/>
    <cellStyle name="Cálculo 6 2 7 5" xfId="19017" xr:uid="{59D223F9-9CF5-4684-963E-A3025D72D4C5}"/>
    <cellStyle name="Cálculo 6 2 8" xfId="4273" xr:uid="{3FAED06F-55FF-4A08-BBDD-8870CAC247F1}"/>
    <cellStyle name="Cálculo 6 2 8 2" xfId="6910" xr:uid="{FAD3A9E4-898C-4DE4-B4C9-168512FB41F7}"/>
    <cellStyle name="Cálculo 6 2 8 2 2" xfId="13221" xr:uid="{C347D175-AE0E-48B6-8CA3-ACCE98C0ADD6}"/>
    <cellStyle name="Cálculo 6 2 8 2 2 2" xfId="28329" xr:uid="{0C11A6F4-B176-4F38-9BBC-D804DB21584B}"/>
    <cellStyle name="Cálculo 6 2 8 2 3" xfId="16885" xr:uid="{B06EA695-4351-4DC0-9CC7-F8C1392A55EC}"/>
    <cellStyle name="Cálculo 6 2 8 2 3 2" xfId="31993" xr:uid="{3295E291-49BF-4AC7-AA92-FAD177D2F86D}"/>
    <cellStyle name="Cálculo 6 2 8 2 4" xfId="22018" xr:uid="{F6DFC82C-FBA6-4C9C-A799-484CABE4F14E}"/>
    <cellStyle name="Cálculo 6 2 8 3" xfId="10655" xr:uid="{D091B466-C086-4044-979D-5BF003314E3E}"/>
    <cellStyle name="Cálculo 6 2 8 3 2" xfId="25763" xr:uid="{8FE81899-4D14-411A-ABA5-31289CD94347}"/>
    <cellStyle name="Cálculo 6 2 8 4" xfId="7822" xr:uid="{80667C77-8455-4CF9-B704-72F2C4996F37}"/>
    <cellStyle name="Cálculo 6 2 8 4 2" xfId="22930" xr:uid="{467451D0-00E0-41B2-BBE0-F6A78C71BEAD}"/>
    <cellStyle name="Cálculo 6 2 8 5" xfId="19381" xr:uid="{8613B084-B8C0-4D21-9F87-E973DDFB224D}"/>
    <cellStyle name="Cálculo 6 2 9" xfId="4474" xr:uid="{3656957E-649E-45F9-A37E-C58D9751B5FD}"/>
    <cellStyle name="Cálculo 6 2 9 2" xfId="10856" xr:uid="{A012DD36-A9C1-4856-B2A1-AB03A70332AE}"/>
    <cellStyle name="Cálculo 6 2 9 2 2" xfId="25964" xr:uid="{2CE01442-33BD-4B1F-9E09-C5874AF74C1C}"/>
    <cellStyle name="Cálculo 6 2 9 3" xfId="15504" xr:uid="{C30E09F5-9B73-4DB8-9379-6805BDEB4AE7}"/>
    <cellStyle name="Cálculo 6 2 9 3 2" xfId="30612" xr:uid="{0B770E03-0425-4ADC-ADC4-44A3A23516BA}"/>
    <cellStyle name="Cálculo 6 2 9 4" xfId="19582" xr:uid="{112FF457-D323-4ABB-9162-462E431BFA13}"/>
    <cellStyle name="Cálculo 6 3" xfId="1820" xr:uid="{50AD44B3-8FF8-41F0-928C-4289D3C473F5}"/>
    <cellStyle name="Cálculo 6 3 10" xfId="13489" xr:uid="{9099F316-1BE7-4BD8-85AE-388257D05DB7}"/>
    <cellStyle name="Cálculo 6 3 10 2" xfId="28597" xr:uid="{E9E23A35-C9E8-4941-B0C9-26AC53EE2C53}"/>
    <cellStyle name="Cálculo 6 3 11" xfId="14165" xr:uid="{8BAFFD37-7B01-4A0F-8A6A-2CE906F73550}"/>
    <cellStyle name="Cálculo 6 3 11 2" xfId="29273" xr:uid="{7DDF6710-2E82-486B-829C-F6AA46BA7CBF}"/>
    <cellStyle name="Cálculo 6 3 12" xfId="17045" xr:uid="{1F7CAC2E-6BE2-407D-9F3C-33D1D305E0C4}"/>
    <cellStyle name="Cálculo 6 3 2" xfId="2380" xr:uid="{4C092EE8-716B-4464-917E-415DAD7526F7}"/>
    <cellStyle name="Cálculo 6 3 2 2" xfId="5017" xr:uid="{AF0948DD-2707-4FC4-A90F-5776765FB623}"/>
    <cellStyle name="Cálculo 6 3 2 2 2" xfId="11381" xr:uid="{1A1AA046-FE08-430C-9B75-2FA57F926BB2}"/>
    <cellStyle name="Cálculo 6 3 2 2 2 2" xfId="26489" xr:uid="{B9B12EB9-E8D0-4B0D-8A35-BCA5545380BF}"/>
    <cellStyle name="Cálculo 6 3 2 2 3" xfId="11779" xr:uid="{2C577A9F-D3E0-4F3D-A57A-6E14E2795F57}"/>
    <cellStyle name="Cálculo 6 3 2 2 3 2" xfId="26887" xr:uid="{5B51FB9A-5335-4AE4-A302-89A173C0F361}"/>
    <cellStyle name="Cálculo 6 3 2 2 4" xfId="20125" xr:uid="{07B2AAC4-EC6A-43AA-A1C1-11EE7CFC2E70}"/>
    <cellStyle name="Cálculo 6 3 2 3" xfId="8847" xr:uid="{64EAFA95-F007-4B02-B24A-EE3EF0393708}"/>
    <cellStyle name="Cálculo 6 3 2 3 2" xfId="23955" xr:uid="{3C8C0EA6-6BB2-4EC5-A653-9F8FBF367162}"/>
    <cellStyle name="Cálculo 6 3 2 4" xfId="15980" xr:uid="{B024CC79-2442-4757-AF43-1FB4C350038D}"/>
    <cellStyle name="Cálculo 6 3 2 4 2" xfId="31088" xr:uid="{37D12F43-78A4-49D1-BA5E-F4C06B948259}"/>
    <cellStyle name="Cálculo 6 3 2 5" xfId="13997" xr:uid="{976CF239-C566-417B-B069-8492B79BEC65}"/>
    <cellStyle name="Cálculo 6 3 2 5 2" xfId="29105" xr:uid="{7CEBA2D6-2C54-4E7D-A57C-732623D47AA1}"/>
    <cellStyle name="Cálculo 6 3 2 6" xfId="17588" xr:uid="{9ED9EA82-ADED-4D47-8E93-B1A47DB6C73B}"/>
    <cellStyle name="Cálculo 6 3 3" xfId="2240" xr:uid="{9A531158-BFCE-45C5-B08F-F43D1E811C08}"/>
    <cellStyle name="Cálculo 6 3 3 2" xfId="4877" xr:uid="{F9E1FB61-12AE-473F-A684-E171EABEC542}"/>
    <cellStyle name="Cálculo 6 3 3 2 2" xfId="15568" xr:uid="{9B4B78B3-97C1-4749-9CE5-6CC8F44590F9}"/>
    <cellStyle name="Cálculo 6 3 3 2 2 2" xfId="30676" xr:uid="{3A0273D9-F9E8-45A2-87D1-AE7B00F99156}"/>
    <cellStyle name="Cálculo 6 3 3 2 3" xfId="19985" xr:uid="{DF02A5B7-5132-493A-A749-703AD806AE26}"/>
    <cellStyle name="Cálculo 6 3 3 3" xfId="9263" xr:uid="{018C9D37-D4DB-4FD8-A163-2DA3E1129B3A}"/>
    <cellStyle name="Cálculo 6 3 3 3 2" xfId="24371" xr:uid="{785A2CC2-7308-46BE-A898-82964ED120AB}"/>
    <cellStyle name="Cálculo 6 3 3 4" xfId="17465" xr:uid="{8C3A450C-500B-4436-90AA-56361549402E}"/>
    <cellStyle name="Cálculo 6 3 4" xfId="2345" xr:uid="{95089156-27B1-45D4-9611-04C2650766FA}"/>
    <cellStyle name="Cálculo 6 3 4 2" xfId="4982" xr:uid="{268F75A0-A743-451F-ABC7-2918007B4741}"/>
    <cellStyle name="Cálculo 6 3 4 2 2" xfId="11346" xr:uid="{BCF5E7D2-F2EF-48B7-AE90-4AABA39A08C9}"/>
    <cellStyle name="Cálculo 6 3 4 2 2 2" xfId="26454" xr:uid="{F0C7847F-6075-44EC-B908-D5EE5A7DBA5D}"/>
    <cellStyle name="Cálculo 6 3 4 2 3" xfId="16135" xr:uid="{B28DE52D-AF90-45F5-AE6F-83B1EF7E0930}"/>
    <cellStyle name="Cálculo 6 3 4 2 3 2" xfId="31243" xr:uid="{1810A83F-620B-474A-800E-195590E31143}"/>
    <cellStyle name="Cálculo 6 3 4 2 4" xfId="20090" xr:uid="{8E4873A4-32C1-424B-9273-FE77AAD23BF0}"/>
    <cellStyle name="Cálculo 6 3 4 3" xfId="8812" xr:uid="{D63EE321-4D8C-4D87-B715-DD5F003FD01C}"/>
    <cellStyle name="Cálculo 6 3 4 3 2" xfId="23920" xr:uid="{CCBCF68D-65D4-4BC9-9D48-5C93B636B403}"/>
    <cellStyle name="Cálculo 6 3 4 4" xfId="11806" xr:uid="{D5C81EB2-8248-4B0F-B089-20FA92797B69}"/>
    <cellStyle name="Cálculo 6 3 4 4 2" xfId="26914" xr:uid="{A90F045B-6A81-4B61-A39E-EEF21838BFDF}"/>
    <cellStyle name="Cálculo 6 3 4 5" xfId="17570" xr:uid="{11684B42-40BA-42F5-8575-F9F4CDF8E84D}"/>
    <cellStyle name="Cálculo 6 3 5" xfId="3240" xr:uid="{DD8E84B8-E148-460E-9DA4-D1994AC3177E}"/>
    <cellStyle name="Cálculo 6 3 5 2" xfId="5877" xr:uid="{1B5BF20F-2AF0-4C56-8692-66DAD95D3510}"/>
    <cellStyle name="Cálculo 6 3 5 2 2" xfId="12188" xr:uid="{8B4C5933-D6B5-4915-969E-1F2AB27B5E8D}"/>
    <cellStyle name="Cálculo 6 3 5 2 2 2" xfId="27296" xr:uid="{3149D76C-C388-4497-A394-15F7297F883A}"/>
    <cellStyle name="Cálculo 6 3 5 2 3" xfId="15977" xr:uid="{31E46AA7-7D31-453D-AD18-0E012AE6AA00}"/>
    <cellStyle name="Cálculo 6 3 5 2 3 2" xfId="31085" xr:uid="{7625540B-C326-4800-8744-C31B03619A56}"/>
    <cellStyle name="Cálculo 6 3 5 2 4" xfId="20985" xr:uid="{30A4CF8B-6D26-45CC-AC03-5318A33E3D96}"/>
    <cellStyle name="Cálculo 6 3 5 3" xfId="9622" xr:uid="{C6D8AE50-6793-4CCF-951F-A47B22AFFDAD}"/>
    <cellStyle name="Cálculo 6 3 5 3 2" xfId="24730" xr:uid="{DAFC9317-DCF5-4401-B6F7-F5D2981ABCC5}"/>
    <cellStyle name="Cálculo 6 3 5 4" xfId="15438" xr:uid="{F6C437D7-04B4-4B97-BF6F-888AFC6B4D13}"/>
    <cellStyle name="Cálculo 6 3 5 4 2" xfId="30546" xr:uid="{3374EBD3-7BDC-45C7-BBE1-DF64B028846B}"/>
    <cellStyle name="Cálculo 6 3 5 5" xfId="18348" xr:uid="{983812DD-9D1B-480F-897F-7D9E7FE930BB}"/>
    <cellStyle name="Cálculo 6 3 6" xfId="2322" xr:uid="{72E7CD46-0CB9-4373-95D1-4F46E7AE524D}"/>
    <cellStyle name="Cálculo 6 3 6 2" xfId="4959" xr:uid="{F310B921-9DB3-4CE4-84AB-6115A34AB473}"/>
    <cellStyle name="Cálculo 6 3 6 2 2" xfId="11323" xr:uid="{F67A7755-461C-4265-ABF0-E4F2864D4B8D}"/>
    <cellStyle name="Cálculo 6 3 6 2 2 2" xfId="26431" xr:uid="{1830B0A6-7660-4508-8E6F-A5B88413AE44}"/>
    <cellStyle name="Cálculo 6 3 6 2 3" xfId="14500" xr:uid="{93845D87-EC6B-46B2-B33B-4C363B5E9A04}"/>
    <cellStyle name="Cálculo 6 3 6 2 3 2" xfId="29608" xr:uid="{8FFC2CDA-7910-49AC-93F2-B6F9363899C3}"/>
    <cellStyle name="Cálculo 6 3 6 2 4" xfId="20067" xr:uid="{C98D5896-1C07-461D-ABD7-8014F7975E18}"/>
    <cellStyle name="Cálculo 6 3 6 3" xfId="8789" xr:uid="{E89BCC51-8595-4F35-8FAF-9654CCE60CC4}"/>
    <cellStyle name="Cálculo 6 3 6 3 2" xfId="23897" xr:uid="{0FBEA041-694C-4A80-BEA5-1AEDB9A11493}"/>
    <cellStyle name="Cálculo 6 3 6 4" xfId="15651" xr:uid="{59465FE3-5711-40E4-BE63-A7CCB4C0674A}"/>
    <cellStyle name="Cálculo 6 3 6 4 2" xfId="30759" xr:uid="{C609D81E-08CD-427A-A2C7-5BA097668954}"/>
    <cellStyle name="Cálculo 6 3 6 5" xfId="17547" xr:uid="{468DF918-A2B2-4C41-8155-5FC7C7662405}"/>
    <cellStyle name="Cálculo 6 3 7" xfId="3892" xr:uid="{6E4AC976-A12B-4241-8A94-63D9796C870C}"/>
    <cellStyle name="Cálculo 6 3 7 2" xfId="6529" xr:uid="{592E0737-C85D-4F0A-A6E4-542F54CE8B5F}"/>
    <cellStyle name="Cálculo 6 3 7 2 2" xfId="12840" xr:uid="{A4088C07-5A8A-4281-94ED-966789C1BEB1}"/>
    <cellStyle name="Cálculo 6 3 7 2 2 2" xfId="27948" xr:uid="{6ECE9C6E-6D9B-4431-8CE2-7D3CF6415FF0}"/>
    <cellStyle name="Cálculo 6 3 7 2 3" xfId="15960" xr:uid="{E61604C7-8ECC-4506-B7F0-B5F02B9C8938}"/>
    <cellStyle name="Cálculo 6 3 7 2 3 2" xfId="31068" xr:uid="{3413E9F1-3764-47D5-8753-A806E91D97F1}"/>
    <cellStyle name="Cálculo 6 3 7 2 4" xfId="21637" xr:uid="{8D5E5D30-F3AF-46F0-ABCC-FE315673F596}"/>
    <cellStyle name="Cálculo 6 3 7 3" xfId="10274" xr:uid="{D74360ED-C07B-4D9B-9DC9-00E269DA030A}"/>
    <cellStyle name="Cálculo 6 3 7 3 2" xfId="25382" xr:uid="{BD85848A-F3E6-4781-AB4E-51B533167063}"/>
    <cellStyle name="Cálculo 6 3 7 4" xfId="7428" xr:uid="{ACDAFAFC-49A7-488E-9345-7EAE9C882D77}"/>
    <cellStyle name="Cálculo 6 3 7 4 2" xfId="22536" xr:uid="{63D315D0-9E2B-4F64-B7AB-0FF0626EBB11}"/>
    <cellStyle name="Cálculo 6 3 7 5" xfId="19000" xr:uid="{E8A4CE03-B463-482B-9D57-F4BABBA7D275}"/>
    <cellStyle name="Cálculo 6 3 8" xfId="4457" xr:uid="{704BB215-0CB5-4F69-9FF5-5B3F136F05AF}"/>
    <cellStyle name="Cálculo 6 3 8 2" xfId="10839" xr:uid="{65C80F1E-5450-44AC-BA9A-F1358B6BBF33}"/>
    <cellStyle name="Cálculo 6 3 8 2 2" xfId="25947" xr:uid="{5227BA73-1E95-4426-AF33-60343F265868}"/>
    <cellStyle name="Cálculo 6 3 8 3" xfId="16126" xr:uid="{EE030F10-73B4-4E36-BBA8-2982C5D782AC}"/>
    <cellStyle name="Cálculo 6 3 8 3 2" xfId="31234" xr:uid="{8D2A5C3A-1136-43FC-9696-C9ED17FE5165}"/>
    <cellStyle name="Cálculo 6 3 8 4" xfId="19565" xr:uid="{CE21DB4F-E665-4686-9F5D-2357DBC7B485}"/>
    <cellStyle name="Cálculo 6 3 9" xfId="8321" xr:uid="{D585F316-FE38-4DF3-A086-DA65238D24F9}"/>
    <cellStyle name="Cálculo 6 3 9 2" xfId="23429" xr:uid="{0A868748-3867-45A0-B96E-C661E2DFB195}"/>
    <cellStyle name="Cálculo 6 4" xfId="2057" xr:uid="{BA7A8089-9B28-4D45-A809-D328A055F665}"/>
    <cellStyle name="Cálculo 6 4 10" xfId="15999" xr:uid="{3D46C710-5B8F-440C-A686-F0DA60B38ED7}"/>
    <cellStyle name="Cálculo 6 4 10 2" xfId="31107" xr:uid="{565551A8-FE8F-4E8A-A279-76BE049B5795}"/>
    <cellStyle name="Cálculo 6 4 11" xfId="15658" xr:uid="{F0B16E00-949C-4A02-819F-F403562C6B4C}"/>
    <cellStyle name="Cálculo 6 4 11 2" xfId="30766" xr:uid="{415B3096-A0A9-4F3A-BF9F-328090F3DA36}"/>
    <cellStyle name="Cálculo 6 4 12" xfId="17282" xr:uid="{BCFC941D-60B6-4CE4-B07E-588EFE7737E9}"/>
    <cellStyle name="Cálculo 6 4 2" xfId="2564" xr:uid="{74329F33-99B2-4E3A-9A83-6E5DFA3F38CE}"/>
    <cellStyle name="Cálculo 6 4 2 2" xfId="5201" xr:uid="{AF7EF92F-A8A4-431D-829A-0E6B320CE702}"/>
    <cellStyle name="Cálculo 6 4 2 2 2" xfId="11565" xr:uid="{9450D6DB-E3E6-4FAF-90EC-BFA681292FE8}"/>
    <cellStyle name="Cálculo 6 4 2 2 2 2" xfId="26673" xr:uid="{687DCDB5-446B-4341-8F96-3A07792C6B6A}"/>
    <cellStyle name="Cálculo 6 4 2 2 3" xfId="14892" xr:uid="{E598F3BB-BADE-4825-A7D0-0D372697A848}"/>
    <cellStyle name="Cálculo 6 4 2 2 3 2" xfId="30000" xr:uid="{48E98AEC-1BC4-4ED2-8F1C-2AEDCABB75ED}"/>
    <cellStyle name="Cálculo 6 4 2 2 4" xfId="20309" xr:uid="{E3D2BBE0-F957-4C63-95D1-229D202B4264}"/>
    <cellStyle name="Cálculo 6 4 2 3" xfId="9031" xr:uid="{2C27CA79-4C64-4316-BB4C-5E08DF7F47F2}"/>
    <cellStyle name="Cálculo 6 4 2 3 2" xfId="24139" xr:uid="{9F134988-B922-4BF2-89A3-98C8836608C3}"/>
    <cellStyle name="Cálculo 6 4 2 4" xfId="15500" xr:uid="{772152A0-19BC-4375-9EE8-2038DD7FB771}"/>
    <cellStyle name="Cálculo 6 4 2 4 2" xfId="30608" xr:uid="{D961607E-9618-40AF-A2B2-69D76293FBC4}"/>
    <cellStyle name="Cálculo 6 4 2 5" xfId="13624" xr:uid="{0EC3C528-8E7C-40D6-8808-6297D564FA3B}"/>
    <cellStyle name="Cálculo 6 4 2 5 2" xfId="28732" xr:uid="{BA42BF86-BC53-4B4E-A237-0DAE6E1BF7FE}"/>
    <cellStyle name="Cálculo 6 4 2 6" xfId="17672" xr:uid="{35CB2960-93D7-4A49-8B9E-EB11017962A7}"/>
    <cellStyle name="Cálculo 6 4 3" xfId="2817" xr:uid="{D0203103-4943-45F2-9609-BE0A508763EA}"/>
    <cellStyle name="Cálculo 6 4 3 2" xfId="5454" xr:uid="{516F48FD-A3EC-4A05-AC52-5067ACC91635}"/>
    <cellStyle name="Cálculo 6 4 3 2 2" xfId="14919" xr:uid="{38563120-034F-4130-826C-414DB6E8EDD4}"/>
    <cellStyle name="Cálculo 6 4 3 2 2 2" xfId="30027" xr:uid="{0F1CEB00-929B-48B1-9CF2-134E8114CD12}"/>
    <cellStyle name="Cálculo 6 4 3 2 3" xfId="20562" xr:uid="{3E43CE3B-B9BB-468A-8CF7-061BB5D695AD}"/>
    <cellStyle name="Cálculo 6 4 3 3" xfId="14671" xr:uid="{CDDA5C7A-CAC0-4414-A9CE-8FE44D8E9780}"/>
    <cellStyle name="Cálculo 6 4 3 3 2" xfId="29779" xr:uid="{BF27890F-E82A-469B-AA56-C55D1F58F873}"/>
    <cellStyle name="Cálculo 6 4 3 4" xfId="17925" xr:uid="{83A92996-E0B3-463B-B1D8-478A647430D6}"/>
    <cellStyle name="Cálculo 6 4 4" xfId="3120" xr:uid="{553A3896-0063-4EE3-A1D5-BB645C696500}"/>
    <cellStyle name="Cálculo 6 4 4 2" xfId="5757" xr:uid="{CD96942B-2359-4582-B7D7-541769C1F475}"/>
    <cellStyle name="Cálculo 6 4 4 2 2" xfId="12068" xr:uid="{FED8C72F-05A3-473B-A452-307825AA9C30}"/>
    <cellStyle name="Cálculo 6 4 4 2 2 2" xfId="27176" xr:uid="{B5D05591-0A46-4364-BDF5-A1B74D2DA07E}"/>
    <cellStyle name="Cálculo 6 4 4 2 3" xfId="15318" xr:uid="{AD67AC45-E9CC-421F-A50F-C902AC219617}"/>
    <cellStyle name="Cálculo 6 4 4 2 3 2" xfId="30426" xr:uid="{4689708E-7353-4F70-90E4-0A60E7053AEC}"/>
    <cellStyle name="Cálculo 6 4 4 2 4" xfId="20865" xr:uid="{EE563509-4F3C-487B-A749-43238B3E64C0}"/>
    <cellStyle name="Cálculo 6 4 4 3" xfId="9502" xr:uid="{3132B555-53B4-4E31-8FB8-6D578095794B}"/>
    <cellStyle name="Cálculo 6 4 4 3 2" xfId="24610" xr:uid="{770CE87A-0551-440A-9A71-AD6250E4E78E}"/>
    <cellStyle name="Cálculo 6 4 4 4" xfId="7925" xr:uid="{E5F0F8F6-99F6-4586-B35D-DAF33344CB67}"/>
    <cellStyle name="Cálculo 6 4 4 4 2" xfId="23033" xr:uid="{762D048D-3206-43A0-8E21-FF0F5A53982D}"/>
    <cellStyle name="Cálculo 6 4 4 5" xfId="18228" xr:uid="{F13E790A-D079-48AD-AB88-DC137B336471}"/>
    <cellStyle name="Cálculo 6 4 5" xfId="3446" xr:uid="{F304F143-EC61-42BA-8489-C9CA07FC1A76}"/>
    <cellStyle name="Cálculo 6 4 5 2" xfId="6083" xr:uid="{69A1A4BA-D8AE-43B5-8899-F2BA4E24D520}"/>
    <cellStyle name="Cálculo 6 4 5 2 2" xfId="12394" xr:uid="{3ED06180-E569-4163-8B29-A3DC8F234595}"/>
    <cellStyle name="Cálculo 6 4 5 2 2 2" xfId="27502" xr:uid="{C665E6E3-649C-461A-8C01-EC687D0CBA83}"/>
    <cellStyle name="Cálculo 6 4 5 2 3" xfId="15578" xr:uid="{EC134E4C-7A48-4F6B-9453-09568A891C3C}"/>
    <cellStyle name="Cálculo 6 4 5 2 3 2" xfId="30686" xr:uid="{899BF1BD-0363-4C99-84EA-EDAA7D81946B}"/>
    <cellStyle name="Cálculo 6 4 5 2 4" xfId="21191" xr:uid="{F9F3B9EC-B8FB-484F-9D20-647EF198B084}"/>
    <cellStyle name="Cálculo 6 4 5 3" xfId="9828" xr:uid="{F8DDED4C-8318-4252-B861-477E54BCE5FA}"/>
    <cellStyle name="Cálculo 6 4 5 3 2" xfId="24936" xr:uid="{25669A2A-C97A-434D-A6E0-E7B12F9C5DE8}"/>
    <cellStyle name="Cálculo 6 4 5 4" xfId="14890" xr:uid="{B93A0D99-5EC5-41F6-8A0C-427BE35857FA}"/>
    <cellStyle name="Cálculo 6 4 5 4 2" xfId="29998" xr:uid="{D4D6690E-0E17-495B-8AF6-902D1BC8D56E}"/>
    <cellStyle name="Cálculo 6 4 5 5" xfId="18554" xr:uid="{13ACFB43-CFA4-424D-9E04-6A9E875B4079}"/>
    <cellStyle name="Cálculo 6 4 6" xfId="3752" xr:uid="{4C3A3614-6D4E-495F-923F-EAC7B9425244}"/>
    <cellStyle name="Cálculo 6 4 6 2" xfId="6389" xr:uid="{607FED9B-94B4-46D8-9F0E-C177B1309AF3}"/>
    <cellStyle name="Cálculo 6 4 6 2 2" xfId="12700" xr:uid="{87273AA8-C80A-4C43-B52F-F0D8409A1FB5}"/>
    <cellStyle name="Cálculo 6 4 6 2 2 2" xfId="27808" xr:uid="{BCB08262-24B5-4BC6-9584-CBD70E62529E}"/>
    <cellStyle name="Cálculo 6 4 6 2 3" xfId="11221" xr:uid="{04610F08-3DF6-4B44-98BB-DF1E41343894}"/>
    <cellStyle name="Cálculo 6 4 6 2 3 2" xfId="26329" xr:uid="{6FE66A9B-68D2-4896-90CA-CA015DAD55B2}"/>
    <cellStyle name="Cálculo 6 4 6 2 4" xfId="21497" xr:uid="{DF4FC79A-3AF6-499D-8602-B5F84F0C15B5}"/>
    <cellStyle name="Cálculo 6 4 6 3" xfId="10134" xr:uid="{E3D0C317-81F0-4747-B1FD-7A50308B444F}"/>
    <cellStyle name="Cálculo 6 4 6 3 2" xfId="25242" xr:uid="{BEF76AD4-CD6A-4CAD-9ADE-A2A0B50479BA}"/>
    <cellStyle name="Cálculo 6 4 6 4" xfId="7164" xr:uid="{6A4A4DA4-94AC-4C12-9C4D-A406D9FE4560}"/>
    <cellStyle name="Cálculo 6 4 6 4 2" xfId="22272" xr:uid="{22139AF2-AAD4-4E1F-8C86-9052CBF1BBC7}"/>
    <cellStyle name="Cálculo 6 4 6 5" xfId="18860" xr:uid="{08FCCB5E-0DEB-492B-988B-1E60C11CD438}"/>
    <cellStyle name="Cálculo 6 4 7" xfId="4129" xr:uid="{CE411F63-BCED-45FE-A2DA-2C63C05BFCB5}"/>
    <cellStyle name="Cálculo 6 4 7 2" xfId="6766" xr:uid="{959E7A46-0C27-4F67-8AFA-5BB0FD096A27}"/>
    <cellStyle name="Cálculo 6 4 7 2 2" xfId="13077" xr:uid="{3E5981F0-713D-400A-87E3-C29E5BD3254D}"/>
    <cellStyle name="Cálculo 6 4 7 2 2 2" xfId="28185" xr:uid="{51B97C74-9739-4AE5-BE8D-4F882FD9E74C}"/>
    <cellStyle name="Cálculo 6 4 7 2 3" xfId="16751" xr:uid="{026C284B-9D0D-4B24-AACE-0CE576627999}"/>
    <cellStyle name="Cálculo 6 4 7 2 3 2" xfId="31859" xr:uid="{EC415B9E-F655-4924-99CB-42B1A927F13D}"/>
    <cellStyle name="Cálculo 6 4 7 2 4" xfId="21874" xr:uid="{97BBE69B-8CB9-4E2D-BA43-E9D4602F737C}"/>
    <cellStyle name="Cálculo 6 4 7 3" xfId="10511" xr:uid="{1D9E3DCE-18CB-4362-A841-E5EC25FDF900}"/>
    <cellStyle name="Cálculo 6 4 7 3 2" xfId="25619" xr:uid="{1FA1B2A2-1B33-4999-8F68-790F540BD906}"/>
    <cellStyle name="Cálculo 6 4 7 4" xfId="8465" xr:uid="{4D6C2A99-4142-413A-9753-2CA4DD30B567}"/>
    <cellStyle name="Cálculo 6 4 7 4 2" xfId="23573" xr:uid="{017430F4-836F-42D9-B3E4-2E2E4536CDA9}"/>
    <cellStyle name="Cálculo 6 4 7 5" xfId="19237" xr:uid="{BF24DC47-81A9-4A45-BA8B-4C808303FF08}"/>
    <cellStyle name="Cálculo 6 4 8" xfId="4694" xr:uid="{E931BF39-C1AD-49C9-994D-0497F2CC89FB}"/>
    <cellStyle name="Cálculo 6 4 8 2" xfId="11076" xr:uid="{6FA4CF7B-EBD0-4F84-95A1-DE3AD19989E1}"/>
    <cellStyle name="Cálculo 6 4 8 2 2" xfId="26184" xr:uid="{A4E72E1E-2FB4-43D3-B3EE-33411A61235D}"/>
    <cellStyle name="Cálculo 6 4 8 3" xfId="8207" xr:uid="{6335024B-D462-4859-94ED-960212E6591B}"/>
    <cellStyle name="Cálculo 6 4 8 3 2" xfId="23315" xr:uid="{12C1BF8E-3787-4E42-A6B9-FF96D1E11D6D}"/>
    <cellStyle name="Cálculo 6 4 8 4" xfId="19802" xr:uid="{F2429DC5-3C1B-4B63-9E0D-A9ED474351C7}"/>
    <cellStyle name="Cálculo 6 4 9" xfId="8555" xr:uid="{E8522C2A-B497-4753-A7C4-2186DD6C9222}"/>
    <cellStyle name="Cálculo 6 4 9 2" xfId="23663" xr:uid="{46C5EBD5-B62D-4E94-913A-7BBFECCD231D}"/>
    <cellStyle name="Cálculo 6 5" xfId="2064" xr:uid="{7A9B0BD7-5909-420F-B962-6C20E8808D80}"/>
    <cellStyle name="Cálculo 6 5 10" xfId="16215" xr:uid="{08BD599A-E778-4AE9-92B4-2ED2093F9A20}"/>
    <cellStyle name="Cálculo 6 5 10 2" xfId="31323" xr:uid="{EFBE6E62-76F8-4FEC-A7ED-6BFE5F82B358}"/>
    <cellStyle name="Cálculo 6 5 11" xfId="17289" xr:uid="{1210C57E-21C9-4138-B35E-BC9A2C6FB0EB}"/>
    <cellStyle name="Cálculo 6 5 2" xfId="2824" xr:uid="{FA83CD0D-CA03-446B-979E-8186CC65D426}"/>
    <cellStyle name="Cálculo 6 5 2 2" xfId="5461" xr:uid="{D49DEE8B-B427-4309-B8F4-6D3CB32C20DF}"/>
    <cellStyle name="Cálculo 6 5 2 2 2" xfId="16061" xr:uid="{29D9BC7F-82C6-4D41-B7BE-4EDF12958B50}"/>
    <cellStyle name="Cálculo 6 5 2 2 2 2" xfId="31169" xr:uid="{61B73364-2160-4D1B-9AED-11566DD120C5}"/>
    <cellStyle name="Cálculo 6 5 2 2 3" xfId="20569" xr:uid="{F17544C1-F3FB-463A-9732-7DA509B9D21D}"/>
    <cellStyle name="Cálculo 6 5 2 3" xfId="13428" xr:uid="{39AAB0A5-8089-4495-98B8-F5476BBA6B33}"/>
    <cellStyle name="Cálculo 6 5 2 3 2" xfId="28536" xr:uid="{AD10FD49-7C97-433C-B659-6AEA27D5B462}"/>
    <cellStyle name="Cálculo 6 5 2 4" xfId="17932" xr:uid="{12CFC5EF-FAEA-4CA3-9C0E-2D1D3F0554AB}"/>
    <cellStyle name="Cálculo 6 5 3" xfId="3127" xr:uid="{D325DF48-347A-4632-948B-C270EC95AD76}"/>
    <cellStyle name="Cálculo 6 5 3 2" xfId="5764" xr:uid="{0730FE35-270E-4023-B5C6-746D5FA20823}"/>
    <cellStyle name="Cálculo 6 5 3 2 2" xfId="12075" xr:uid="{1B1CB39E-D4A8-4A92-9938-D5E9564D940D}"/>
    <cellStyle name="Cálculo 6 5 3 2 2 2" xfId="27183" xr:uid="{B6BF8952-C40E-4D04-9789-50DE0626641F}"/>
    <cellStyle name="Cálculo 6 5 3 2 3" xfId="14806" xr:uid="{D8AF73D8-9867-4977-B957-9E1DE394FCA7}"/>
    <cellStyle name="Cálculo 6 5 3 2 3 2" xfId="29914" xr:uid="{C83E1E0D-B80F-402D-AA7E-E523D4D6FA60}"/>
    <cellStyle name="Cálculo 6 5 3 2 4" xfId="20872" xr:uid="{70F53405-FBC1-425E-AC3C-FAFB6B8E2549}"/>
    <cellStyle name="Cálculo 6 5 3 3" xfId="9509" xr:uid="{95B00604-EAB3-4A0B-8D51-83FEF7B14AC5}"/>
    <cellStyle name="Cálculo 6 5 3 3 2" xfId="24617" xr:uid="{A152F34B-0648-40FB-9F39-E2B3FB05E215}"/>
    <cellStyle name="Cálculo 6 5 3 4" xfId="15801" xr:uid="{31F7FBA7-2CAF-4D01-9CF6-A909443E6655}"/>
    <cellStyle name="Cálculo 6 5 3 4 2" xfId="30909" xr:uid="{12C5D6B3-79A9-4254-AF2B-F03FDB19B429}"/>
    <cellStyle name="Cálculo 6 5 3 5" xfId="18235" xr:uid="{9E93FD6C-9CA1-4745-9002-3B93E05F8451}"/>
    <cellStyle name="Cálculo 6 5 4" xfId="3453" xr:uid="{0463297D-A3BA-49E5-B9C9-21976F9A7165}"/>
    <cellStyle name="Cálculo 6 5 4 2" xfId="6090" xr:uid="{86241743-6253-49B7-9D55-7AD800A1413D}"/>
    <cellStyle name="Cálculo 6 5 4 2 2" xfId="12401" xr:uid="{36F8893A-52BA-4261-98D6-24CA6798D096}"/>
    <cellStyle name="Cálculo 6 5 4 2 2 2" xfId="27509" xr:uid="{7682F10B-FCB2-4E11-B834-CC229AD9DA10}"/>
    <cellStyle name="Cálculo 6 5 4 2 3" xfId="16453" xr:uid="{29938307-665C-481F-B7F5-BC6BC1C1ADE6}"/>
    <cellStyle name="Cálculo 6 5 4 2 3 2" xfId="31561" xr:uid="{3366BD87-78D6-4C90-A6E2-016C6F5A18A9}"/>
    <cellStyle name="Cálculo 6 5 4 2 4" xfId="21198" xr:uid="{2E177879-8AAD-4450-A83E-DAE698D15E1A}"/>
    <cellStyle name="Cálculo 6 5 4 3" xfId="9835" xr:uid="{A067E175-AD73-405D-85A9-344CC4A40BCB}"/>
    <cellStyle name="Cálculo 6 5 4 3 2" xfId="24943" xr:uid="{56EA1118-EA91-45D4-B0E6-4F5297A0DFFC}"/>
    <cellStyle name="Cálculo 6 5 4 4" xfId="16273" xr:uid="{9B86665D-C6B3-44D0-BDD8-75909C821E23}"/>
    <cellStyle name="Cálculo 6 5 4 4 2" xfId="31381" xr:uid="{7A0DC774-1A3B-4063-9670-87CA04C2B89B}"/>
    <cellStyle name="Cálculo 6 5 4 5" xfId="18561" xr:uid="{90BA3EAF-39BD-456C-BF6F-69211421373A}"/>
    <cellStyle name="Cálculo 6 5 5" xfId="3759" xr:uid="{E83995AB-2BEB-43B9-9F65-9B086A08C02E}"/>
    <cellStyle name="Cálculo 6 5 5 2" xfId="6396" xr:uid="{736CE28E-A879-46DF-8065-CF3A669B5963}"/>
    <cellStyle name="Cálculo 6 5 5 2 2" xfId="12707" xr:uid="{EBE38C7E-D708-4CE8-91F9-AFAF90C1D43B}"/>
    <cellStyle name="Cálculo 6 5 5 2 2 2" xfId="27815" xr:uid="{A2C7E7CB-31D7-4E57-A06E-061B574110F4}"/>
    <cellStyle name="Cálculo 6 5 5 2 3" xfId="15951" xr:uid="{93966675-B466-4585-8D1E-D503E1A80181}"/>
    <cellStyle name="Cálculo 6 5 5 2 3 2" xfId="31059" xr:uid="{AA803383-ACA8-4CC7-AE3D-15547892BBF0}"/>
    <cellStyle name="Cálculo 6 5 5 2 4" xfId="21504" xr:uid="{B859E2E5-BBBF-48AF-A539-C2BF3BE7C86E}"/>
    <cellStyle name="Cálculo 6 5 5 3" xfId="10141" xr:uid="{00151443-C80D-436B-9E61-9EAC66BE1F56}"/>
    <cellStyle name="Cálculo 6 5 5 3 2" xfId="25249" xr:uid="{BFE074FC-BDD8-4BE2-889C-B54F2C2B25AC}"/>
    <cellStyle name="Cálculo 6 5 5 4" xfId="14954" xr:uid="{DAE7A2C9-BBE3-4EF8-B739-8EB229F7BE1C}"/>
    <cellStyle name="Cálculo 6 5 5 4 2" xfId="30062" xr:uid="{5F08AB8F-5B74-4D3F-8EE7-0A757EC0B8A0}"/>
    <cellStyle name="Cálculo 6 5 5 5" xfId="18867" xr:uid="{4DA754D4-7DDB-4051-B847-DC00E49CCC93}"/>
    <cellStyle name="Cálculo 6 5 6" xfId="4136" xr:uid="{87FBF7C7-5808-463F-94A8-C533BCB55C39}"/>
    <cellStyle name="Cálculo 6 5 6 2" xfId="6773" xr:uid="{A95366F3-AF6A-4EEC-9B89-3DEB83A453F6}"/>
    <cellStyle name="Cálculo 6 5 6 2 2" xfId="13084" xr:uid="{CC3B5F8D-CB2B-49C0-8167-C2450CFF0282}"/>
    <cellStyle name="Cálculo 6 5 6 2 2 2" xfId="28192" xr:uid="{82386A28-6DC5-413A-BEB6-C8C6A18E27FA}"/>
    <cellStyle name="Cálculo 6 5 6 2 3" xfId="16758" xr:uid="{8E9DADC5-0835-419F-BA8F-649B85C9CD66}"/>
    <cellStyle name="Cálculo 6 5 6 2 3 2" xfId="31866" xr:uid="{8BEB4FC1-B7D3-4A12-8A76-BA98E7C6ADF5}"/>
    <cellStyle name="Cálculo 6 5 6 2 4" xfId="21881" xr:uid="{62D214E1-6896-42E8-9FE1-B089262D0D96}"/>
    <cellStyle name="Cálculo 6 5 6 3" xfId="10518" xr:uid="{316093E6-4AA4-459B-9193-4BA7A30E7382}"/>
    <cellStyle name="Cálculo 6 5 6 3 2" xfId="25626" xr:uid="{E0F1A57D-F477-43D8-BA6E-F95BDCDB3617}"/>
    <cellStyle name="Cálculo 6 5 6 4" xfId="13998" xr:uid="{FA004998-FB57-47FE-A9EE-AAEF23903ACC}"/>
    <cellStyle name="Cálculo 6 5 6 4 2" xfId="29106" xr:uid="{C61523A4-2557-454A-A2C2-4F0B8E086259}"/>
    <cellStyle name="Cálculo 6 5 6 5" xfId="19244" xr:uid="{FBEEB6DF-F788-4E52-A2D1-E1CD0BA5A4C2}"/>
    <cellStyle name="Cálculo 6 5 7" xfId="4701" xr:uid="{CBC59BE2-DE91-4CB5-AFCA-B0294E8192AD}"/>
    <cellStyle name="Cálculo 6 5 7 2" xfId="11083" xr:uid="{161648B6-8F53-4BB7-87A9-37DDFCAFE830}"/>
    <cellStyle name="Cálculo 6 5 7 2 2" xfId="26191" xr:uid="{6BCEC058-1A52-4E63-A33D-BA6CB6754934}"/>
    <cellStyle name="Cálculo 6 5 7 3" xfId="16094" xr:uid="{37172F4F-AB6B-46CC-BD6D-CFDC5F21CFFC}"/>
    <cellStyle name="Cálculo 6 5 7 3 2" xfId="31202" xr:uid="{D7E4A399-07B6-4CD2-9ED2-A528F7686533}"/>
    <cellStyle name="Cálculo 6 5 7 4" xfId="19809" xr:uid="{636ABD1F-6816-4531-8CC4-7930C9A9C382}"/>
    <cellStyle name="Cálculo 6 5 8" xfId="8562" xr:uid="{AC254582-8E06-4E92-A1A0-D631CE0CA4E8}"/>
    <cellStyle name="Cálculo 6 5 8 2" xfId="23670" xr:uid="{FCD9E920-5685-460A-912D-E1918463DBED}"/>
    <cellStyle name="Cálculo 6 5 9" xfId="14612" xr:uid="{E9D6974F-0AAA-4835-A836-39A03C994EB4}"/>
    <cellStyle name="Cálculo 6 5 9 2" xfId="29720" xr:uid="{22FDE946-2656-4674-BCEB-CAABBA24A78C}"/>
    <cellStyle name="Cálculo 7" xfId="764" xr:uid="{00000000-0005-0000-0000-0000FC020000}"/>
    <cellStyle name="Cálculo 7 2" xfId="1838" xr:uid="{7550798C-1BEA-4094-9F8E-0A7CF9202DD3}"/>
    <cellStyle name="Cálculo 7 2 10" xfId="8339" xr:uid="{5933AC3A-797C-420D-8B05-009C08CD72D4}"/>
    <cellStyle name="Cálculo 7 2 10 2" xfId="23447" xr:uid="{157F58E9-9FE6-47A2-9D2C-74FA1A4C3C82}"/>
    <cellStyle name="Cálculo 7 2 11" xfId="8176" xr:uid="{A3A0C97D-02F6-490A-8D4B-1EE0BF375BAB}"/>
    <cellStyle name="Cálculo 7 2 11 2" xfId="23284" xr:uid="{1335EFF4-8328-4B16-9BD8-FA9EA879B75B}"/>
    <cellStyle name="Cálculo 7 2 12" xfId="14920" xr:uid="{73760827-A24A-409A-9AAB-7D9EAF8F2920}"/>
    <cellStyle name="Cálculo 7 2 12 2" xfId="30028" xr:uid="{384F34CF-1447-4151-8CEF-9080A35D21A0}"/>
    <cellStyle name="Cálculo 7 2 13" xfId="17063" xr:uid="{7A51259F-EF37-445A-B9D4-D2B54922D769}"/>
    <cellStyle name="Cálculo 7 2 2" xfId="2398" xr:uid="{ECF14EC2-ACA1-4CE3-AE44-265A09DEB4F9}"/>
    <cellStyle name="Cálculo 7 2 2 2" xfId="5035" xr:uid="{B2F54746-CBA7-49DE-86C5-C1342592F666}"/>
    <cellStyle name="Cálculo 7 2 2 2 2" xfId="11399" xr:uid="{3232D281-5B9F-4DAB-9AAD-00362C2DF472}"/>
    <cellStyle name="Cálculo 7 2 2 2 2 2" xfId="26507" xr:uid="{C0BD05E3-309C-4F02-9343-AC367C47BAA6}"/>
    <cellStyle name="Cálculo 7 2 2 2 3" xfId="16059" xr:uid="{B69B2A50-1435-4561-A3A2-49681EB8BDCF}"/>
    <cellStyle name="Cálculo 7 2 2 2 3 2" xfId="31167" xr:uid="{7635D296-596F-4437-8691-2D76978AB1BB}"/>
    <cellStyle name="Cálculo 7 2 2 2 4" xfId="20143" xr:uid="{9B66DFF6-4F73-4AB7-8E78-2ED5002B30D6}"/>
    <cellStyle name="Cálculo 7 2 2 3" xfId="8865" xr:uid="{9BF89230-4BEE-4F7A-A727-FC6E4A2628B0}"/>
    <cellStyle name="Cálculo 7 2 2 3 2" xfId="23973" xr:uid="{DC3B35F2-9DE7-48B4-A83D-FF9594A9B6CE}"/>
    <cellStyle name="Cálculo 7 2 3" xfId="2222" xr:uid="{6C475E93-3A1D-4963-97C4-18E88F0783D8}"/>
    <cellStyle name="Cálculo 7 2 3 2" xfId="4859" xr:uid="{7946650A-FC6E-4697-9888-FF9208C484C4}"/>
    <cellStyle name="Cálculo 7 2 3 2 2" xfId="11818" xr:uid="{ECC0BAC5-EF36-430C-A0BA-61FCA2724CDB}"/>
    <cellStyle name="Cálculo 7 2 3 2 2 2" xfId="26926" xr:uid="{A64F2550-AD29-484E-9580-EA84F777EC3F}"/>
    <cellStyle name="Cálculo 7 2 3 2 3" xfId="19967" xr:uid="{093EEF13-F481-40C8-9F37-F68C94FA26EC}"/>
    <cellStyle name="Cálculo 7 2 3 3" xfId="7866" xr:uid="{0EA5F919-F6ED-4F69-B8BA-1E132C2C3D72}"/>
    <cellStyle name="Cálculo 7 2 3 3 2" xfId="22974" xr:uid="{AF8CDAB1-7DE8-4DFE-B488-0CD4077E993C}"/>
    <cellStyle name="Cálculo 7 2 3 4" xfId="17447" xr:uid="{4B6C1021-0768-4EFD-B7BC-E6CABDE28A36}"/>
    <cellStyle name="Cálculo 7 2 4" xfId="2932" xr:uid="{F1E90D1B-9C4C-46B5-AA56-DFBDD93E2D82}"/>
    <cellStyle name="Cálculo 7 2 4 2" xfId="5569" xr:uid="{00EDDA5C-E673-4924-A9F6-9B8088BCF03A}"/>
    <cellStyle name="Cálculo 7 2 4 2 2" xfId="11880" xr:uid="{AA55DA02-B218-444D-A485-5F68586135A6}"/>
    <cellStyle name="Cálculo 7 2 4 2 2 2" xfId="26988" xr:uid="{0633A112-1F95-446E-9E63-D2848EF1ED1F}"/>
    <cellStyle name="Cálculo 7 2 4 2 3" xfId="13835" xr:uid="{8E610065-CF58-4664-B492-1AE6B0C26376}"/>
    <cellStyle name="Cálculo 7 2 4 2 3 2" xfId="28943" xr:uid="{425E4D47-3B4A-4566-835A-BA6C326AB367}"/>
    <cellStyle name="Cálculo 7 2 4 2 4" xfId="20677" xr:uid="{23E60493-FCD9-4477-8856-571B41978FCF}"/>
    <cellStyle name="Cálculo 7 2 4 3" xfId="9314" xr:uid="{DC937526-843F-40C8-9D16-29BFEC75E50F}"/>
    <cellStyle name="Cálculo 7 2 4 3 2" xfId="24422" xr:uid="{083E4B09-EB61-4381-899D-4D9A2307A370}"/>
    <cellStyle name="Cálculo 7 2 4 4" xfId="14498" xr:uid="{8A5B3F75-E915-49DA-AED2-37E643C8C10A}"/>
    <cellStyle name="Cálculo 7 2 4 4 2" xfId="29606" xr:uid="{5914229E-04F7-4B33-A851-C7F87E521DC8}"/>
    <cellStyle name="Cálculo 7 2 4 5" xfId="18040" xr:uid="{ADB4C464-826E-4D68-8B3B-1AC738161764}"/>
    <cellStyle name="Cálculo 7 2 5" xfId="3258" xr:uid="{46012C95-7D18-4939-AA6D-81F5262FC735}"/>
    <cellStyle name="Cálculo 7 2 5 2" xfId="5895" xr:uid="{0E33E7FE-5E5F-48EE-BD1C-108C92CAF34F}"/>
    <cellStyle name="Cálculo 7 2 5 2 2" xfId="12206" xr:uid="{A3342855-A57E-42C0-80C1-EFDC11236619}"/>
    <cellStyle name="Cálculo 7 2 5 2 2 2" xfId="27314" xr:uid="{34711548-6EA0-47AF-8EE1-79D9F7729F59}"/>
    <cellStyle name="Cálculo 7 2 5 2 3" xfId="8129" xr:uid="{4FA9EAA3-24D1-4025-98C4-E96358DB1140}"/>
    <cellStyle name="Cálculo 7 2 5 2 3 2" xfId="23237" xr:uid="{85DCF92D-48C7-4987-9052-EEAA2E6EDD4B}"/>
    <cellStyle name="Cálculo 7 2 5 2 4" xfId="21003" xr:uid="{7B7C813B-1FEB-44DD-B5CF-8B028566C159}"/>
    <cellStyle name="Cálculo 7 2 5 3" xfId="9640" xr:uid="{ADED405D-6610-4F51-934C-0F5ABB9EEA49}"/>
    <cellStyle name="Cálculo 7 2 5 3 2" xfId="24748" xr:uid="{A13580F8-94FB-4110-9E75-CAA4A029067E}"/>
    <cellStyle name="Cálculo 7 2 5 4" xfId="13696" xr:uid="{86147521-8338-4A9B-9C9F-02C2502885B6}"/>
    <cellStyle name="Cálculo 7 2 5 4 2" xfId="28804" xr:uid="{03B48517-C6F0-47BF-86CD-7D0C6474B128}"/>
    <cellStyle name="Cálculo 7 2 5 5" xfId="18366" xr:uid="{C943A3F3-7300-4E37-9A4A-1577D385FA2C}"/>
    <cellStyle name="Cálculo 7 2 6" xfId="3564" xr:uid="{98FB62D3-FA18-4A9F-9A9C-18C02F2128F9}"/>
    <cellStyle name="Cálculo 7 2 6 2" xfId="6201" xr:uid="{3CCF4836-24AE-47ED-96FA-EBE9966077C8}"/>
    <cellStyle name="Cálculo 7 2 6 2 2" xfId="12512" xr:uid="{3B442918-3FC4-4CC1-98D7-2FCD044E7878}"/>
    <cellStyle name="Cálculo 7 2 6 2 2 2" xfId="27620" xr:uid="{04F4959A-52CB-4117-9885-571FE7BA22A7}"/>
    <cellStyle name="Cálculo 7 2 6 2 3" xfId="14648" xr:uid="{4F473838-F5C1-4A15-91EC-BA57783F96C1}"/>
    <cellStyle name="Cálculo 7 2 6 2 3 2" xfId="29756" xr:uid="{8A96828E-8016-451A-83C9-08920CF32262}"/>
    <cellStyle name="Cálculo 7 2 6 2 4" xfId="21309" xr:uid="{66C0F002-8CD8-4AA1-BF46-D10F96D69412}"/>
    <cellStyle name="Cálculo 7 2 6 3" xfId="9946" xr:uid="{621D44FC-6650-4DB4-B968-5EB3B697F52C}"/>
    <cellStyle name="Cálculo 7 2 6 3 2" xfId="25054" xr:uid="{BADF0B7E-1CC4-490F-B21C-1552FB41A695}"/>
    <cellStyle name="Cálculo 7 2 6 4" xfId="11810" xr:uid="{F1B02B2F-5F41-43B1-80AD-FCB9FAF3C90B}"/>
    <cellStyle name="Cálculo 7 2 6 4 2" xfId="26918" xr:uid="{B9FF8209-EE32-4B88-BC56-C72E7B3AE3DF}"/>
    <cellStyle name="Cálculo 7 2 6 5" xfId="18672" xr:uid="{69D4FB42-CFB2-440D-9AD3-8B921860AB01}"/>
    <cellStyle name="Cálculo 7 2 7" xfId="3910" xr:uid="{276D2750-FC79-4B48-86B2-74954F6D9599}"/>
    <cellStyle name="Cálculo 7 2 7 2" xfId="6547" xr:uid="{C1F74D75-F30C-45F8-BDFA-E2FDE496B0B8}"/>
    <cellStyle name="Cálculo 7 2 7 2 2" xfId="12858" xr:uid="{927D0B5A-B7FB-4EA3-BBAE-8FCCA9848112}"/>
    <cellStyle name="Cálculo 7 2 7 2 2 2" xfId="27966" xr:uid="{B5273FFD-AB6B-434A-8227-DDA5D54D97F9}"/>
    <cellStyle name="Cálculo 7 2 7 2 3" xfId="7752" xr:uid="{876CBAE0-58FE-40C3-A443-361C9FA04F03}"/>
    <cellStyle name="Cálculo 7 2 7 2 3 2" xfId="22860" xr:uid="{6E81864B-67A7-4D18-A128-48DC582D5477}"/>
    <cellStyle name="Cálculo 7 2 7 2 4" xfId="21655" xr:uid="{477CE4CD-6F96-460D-88D5-A997EAB20790}"/>
    <cellStyle name="Cálculo 7 2 7 3" xfId="10292" xr:uid="{69B2063B-A751-4818-8CEC-48E8264D6307}"/>
    <cellStyle name="Cálculo 7 2 7 3 2" xfId="25400" xr:uid="{69E77882-53F0-4B8E-A78B-997952D276D0}"/>
    <cellStyle name="Cálculo 7 2 7 4" xfId="7629" xr:uid="{8E8B0B17-7F62-40C8-A9EC-E3C26757AF75}"/>
    <cellStyle name="Cálculo 7 2 7 4 2" xfId="22737" xr:uid="{CC0DC3C8-5674-4B40-BFCF-46FFE2C6CCB5}"/>
    <cellStyle name="Cálculo 7 2 7 5" xfId="19018" xr:uid="{A3C12CF0-C985-4CA6-8F91-1E06A2468DEA}"/>
    <cellStyle name="Cálculo 7 2 8" xfId="4274" xr:uid="{C2E39D74-36C9-42C2-B757-281DB1351841}"/>
    <cellStyle name="Cálculo 7 2 8 2" xfId="6911" xr:uid="{FD45F26C-89BE-4AF8-BB07-64858216C913}"/>
    <cellStyle name="Cálculo 7 2 8 2 2" xfId="13222" xr:uid="{F80D79CF-7309-44EB-852B-44A706F73CB3}"/>
    <cellStyle name="Cálculo 7 2 8 2 2 2" xfId="28330" xr:uid="{166BD4B2-B809-4706-BE8A-BB8C58EE0E69}"/>
    <cellStyle name="Cálculo 7 2 8 2 3" xfId="16886" xr:uid="{9862648A-0CCA-499D-BEEB-0BA4572E7BE8}"/>
    <cellStyle name="Cálculo 7 2 8 2 3 2" xfId="31994" xr:uid="{B2166645-22F1-417B-BF5E-D0CCE062889D}"/>
    <cellStyle name="Cálculo 7 2 8 2 4" xfId="22019" xr:uid="{AC18ED26-219F-49C9-91C8-CC768B96F594}"/>
    <cellStyle name="Cálculo 7 2 8 3" xfId="10656" xr:uid="{3896169F-2115-48DA-B6C3-6221401DFF04}"/>
    <cellStyle name="Cálculo 7 2 8 3 2" xfId="25764" xr:uid="{8493B358-3347-4F10-8DB9-DD34739C8346}"/>
    <cellStyle name="Cálculo 7 2 8 4" xfId="15054" xr:uid="{46F3C337-804B-4E30-B693-C73FA3245EED}"/>
    <cellStyle name="Cálculo 7 2 8 4 2" xfId="30162" xr:uid="{885AD935-5B61-41BD-9421-9917F6685F45}"/>
    <cellStyle name="Cálculo 7 2 8 5" xfId="19382" xr:uid="{599F3770-7686-42AB-BAAF-F3412CE7A660}"/>
    <cellStyle name="Cálculo 7 2 9" xfId="4475" xr:uid="{43EABAFA-4CF3-433D-B562-30859D8B507C}"/>
    <cellStyle name="Cálculo 7 2 9 2" xfId="10857" xr:uid="{116066BB-EB7B-4717-94A4-660DD08578BD}"/>
    <cellStyle name="Cálculo 7 2 9 2 2" xfId="25965" xr:uid="{9E23DA05-44B0-401A-889B-F3FA0A69EE65}"/>
    <cellStyle name="Cálculo 7 2 9 3" xfId="7766" xr:uid="{74DB41DC-4567-4038-A984-4BDA961A26F5}"/>
    <cellStyle name="Cálculo 7 2 9 3 2" xfId="22874" xr:uid="{B88E9ADC-A18C-442D-A792-CD3C833A62BC}"/>
    <cellStyle name="Cálculo 7 2 9 4" xfId="19583" xr:uid="{414E26BF-4B93-4213-87D8-D4B9DDBF0F10}"/>
    <cellStyle name="Cálculo 7 3" xfId="1821" xr:uid="{0A75FEB7-EB22-44B7-B487-3E1B377DAE70}"/>
    <cellStyle name="Cálculo 7 3 10" xfId="9138" xr:uid="{BA500226-B62F-46E6-88B0-D6A156AA98F5}"/>
    <cellStyle name="Cálculo 7 3 10 2" xfId="24246" xr:uid="{30F111BB-8CCE-401A-B143-0C245D586AAF}"/>
    <cellStyle name="Cálculo 7 3 11" xfId="13506" xr:uid="{EF086B8D-9BDD-4592-BA19-D701D4D35AC3}"/>
    <cellStyle name="Cálculo 7 3 11 2" xfId="28614" xr:uid="{5BEDB05D-81DD-4923-A2C5-834549861D54}"/>
    <cellStyle name="Cálculo 7 3 12" xfId="17046" xr:uid="{82047266-EB2D-4843-BF48-7A1BE81B0EA6}"/>
    <cellStyle name="Cálculo 7 3 2" xfId="2381" xr:uid="{11A7238A-C4D7-4831-9702-D5F51FB1A0F6}"/>
    <cellStyle name="Cálculo 7 3 2 2" xfId="5018" xr:uid="{2FC770B5-E5A3-4AD4-BB88-140B48C86CD3}"/>
    <cellStyle name="Cálculo 7 3 2 2 2" xfId="11382" xr:uid="{F59C28AD-1D61-40C2-93C9-FC5820A95F5B}"/>
    <cellStyle name="Cálculo 7 3 2 2 2 2" xfId="26490" xr:uid="{B7194587-1B24-4BD4-9DAD-23C518D8C142}"/>
    <cellStyle name="Cálculo 7 3 2 2 3" xfId="15039" xr:uid="{7B80B823-C086-4A39-9CDA-84ADAE81288C}"/>
    <cellStyle name="Cálculo 7 3 2 2 3 2" xfId="30147" xr:uid="{09EDC0C7-DB9A-434A-9A97-EEE73E44A89D}"/>
    <cellStyle name="Cálculo 7 3 2 2 4" xfId="20126" xr:uid="{F765D7C7-AFC7-425E-92D7-0486C2B89C36}"/>
    <cellStyle name="Cálculo 7 3 2 3" xfId="8848" xr:uid="{49A6AD8D-5A48-4C36-8BB2-187B01EF9A1B}"/>
    <cellStyle name="Cálculo 7 3 2 3 2" xfId="23956" xr:uid="{33387073-5741-490F-B9C7-0261F5D6B40C}"/>
    <cellStyle name="Cálculo 7 3 2 4" xfId="9151" xr:uid="{02C8C71B-B486-48C5-91BF-2E3226FEA617}"/>
    <cellStyle name="Cálculo 7 3 2 4 2" xfId="24259" xr:uid="{3C653691-14D7-4E4A-A2EE-6D3FE4B94954}"/>
    <cellStyle name="Cálculo 7 3 2 5" xfId="13472" xr:uid="{258D87A2-6E21-4D97-95A3-EE82AFC5DBA9}"/>
    <cellStyle name="Cálculo 7 3 2 5 2" xfId="28580" xr:uid="{693D3F9F-D8FF-402A-B1FB-1199E0A237AB}"/>
    <cellStyle name="Cálculo 7 3 2 6" xfId="17589" xr:uid="{F78999E4-720D-4D43-9CE2-5E50A6293D76}"/>
    <cellStyle name="Cálculo 7 3 3" xfId="2239" xr:uid="{82AD3A90-E771-49A0-AF60-C36F1A5C75A7}"/>
    <cellStyle name="Cálculo 7 3 3 2" xfId="4876" xr:uid="{6CAA423C-653E-4586-8E8E-50967CBB9157}"/>
    <cellStyle name="Cálculo 7 3 3 2 2" xfId="14744" xr:uid="{855675D0-84E2-4F14-9782-2EF47185E66F}"/>
    <cellStyle name="Cálculo 7 3 3 2 2 2" xfId="29852" xr:uid="{CB86B146-C61C-4611-821F-DF40D52DA6B7}"/>
    <cellStyle name="Cálculo 7 3 3 2 3" xfId="19984" xr:uid="{53B35793-F38E-4339-9216-D6E8FF002952}"/>
    <cellStyle name="Cálculo 7 3 3 3" xfId="14290" xr:uid="{541E5ABB-FB87-443E-8D95-32F2822C8E57}"/>
    <cellStyle name="Cálculo 7 3 3 3 2" xfId="29398" xr:uid="{AB79E8F3-B802-453C-B887-BBD4A4899CCA}"/>
    <cellStyle name="Cálculo 7 3 3 4" xfId="17464" xr:uid="{415625E4-2A0C-4429-A697-C2C2A2FEFCF1}"/>
    <cellStyle name="Cálculo 7 3 4" xfId="2652" xr:uid="{E2C506AE-17A6-4179-A1D9-B89586499FB2}"/>
    <cellStyle name="Cálculo 7 3 4 2" xfId="5289" xr:uid="{B0FFA47B-A850-4AA6-818A-B7905EB50233}"/>
    <cellStyle name="Cálculo 7 3 4 2 2" xfId="11653" xr:uid="{EE6C794C-F6BF-464A-99C6-7E63026F4D57}"/>
    <cellStyle name="Cálculo 7 3 4 2 2 2" xfId="26761" xr:uid="{6C6FD8BB-327A-422E-9F47-8174C35A7839}"/>
    <cellStyle name="Cálculo 7 3 4 2 3" xfId="15867" xr:uid="{B2BB1C03-8302-4D66-A5CD-EA188252001B}"/>
    <cellStyle name="Cálculo 7 3 4 2 3 2" xfId="30975" xr:uid="{048687D9-9E9A-408A-AE3E-D5C22B5E390C}"/>
    <cellStyle name="Cálculo 7 3 4 2 4" xfId="20397" xr:uid="{CBF7CBBD-4F46-4C8F-887A-08E441CEA2D0}"/>
    <cellStyle name="Cálculo 7 3 4 3" xfId="9119" xr:uid="{39CFEA99-A4D7-4634-AE3D-BD19BF8E8BD5}"/>
    <cellStyle name="Cálculo 7 3 4 3 2" xfId="24227" xr:uid="{CDF4ED4B-2385-48DD-838C-27ED222F3AD5}"/>
    <cellStyle name="Cálculo 7 3 4 4" xfId="7675" xr:uid="{38C3D280-940D-43CD-9B80-CCAA9D227334}"/>
    <cellStyle name="Cálculo 7 3 4 4 2" xfId="22783" xr:uid="{C4BBFECB-A452-45BC-948D-976B4A4105FF}"/>
    <cellStyle name="Cálculo 7 3 4 5" xfId="17760" xr:uid="{929E1496-2566-4FD7-928A-04B54A9B9DF8}"/>
    <cellStyle name="Cálculo 7 3 5" xfId="3241" xr:uid="{E58D34A4-2DA6-4F7A-8D87-1661C0D980C5}"/>
    <cellStyle name="Cálculo 7 3 5 2" xfId="5878" xr:uid="{A805642F-1D9A-4DD9-AE7D-26A1A2465113}"/>
    <cellStyle name="Cálculo 7 3 5 2 2" xfId="12189" xr:uid="{C5C54C11-932E-4A4B-852D-60A93586F8A1}"/>
    <cellStyle name="Cálculo 7 3 5 2 2 2" xfId="27297" xr:uid="{7785A5AA-EE34-4883-9045-9C23AADAD497}"/>
    <cellStyle name="Cálculo 7 3 5 2 3" xfId="16556" xr:uid="{11120DA2-5BC3-4167-B7DA-33EE4919E0E8}"/>
    <cellStyle name="Cálculo 7 3 5 2 3 2" xfId="31664" xr:uid="{C1961844-FC0F-4563-90CC-021EDCE1A16B}"/>
    <cellStyle name="Cálculo 7 3 5 2 4" xfId="20986" xr:uid="{38A8929E-2FB2-46F7-A719-31EBECFA438C}"/>
    <cellStyle name="Cálculo 7 3 5 3" xfId="9623" xr:uid="{34499D6F-2534-491C-AC17-96BC9F845B16}"/>
    <cellStyle name="Cálculo 7 3 5 3 2" xfId="24731" xr:uid="{2F78DEBC-6464-4EC2-8D68-2B206D413B7C}"/>
    <cellStyle name="Cálculo 7 3 5 4" xfId="14726" xr:uid="{3BD632F3-9466-4EF7-8FF0-137C66FB413D}"/>
    <cellStyle name="Cálculo 7 3 5 4 2" xfId="29834" xr:uid="{67BFDFDB-CBC4-494A-A751-1A1D5F8B4B63}"/>
    <cellStyle name="Cálculo 7 3 5 5" xfId="18349" xr:uid="{F6C25DA3-F045-4F70-BDA1-4347B4AC3EFC}"/>
    <cellStyle name="Cálculo 7 3 6" xfId="2323" xr:uid="{20A9D9C0-9D16-4F70-8293-7D5500C3D8B2}"/>
    <cellStyle name="Cálculo 7 3 6 2" xfId="4960" xr:uid="{12F07A4E-259E-430F-8253-6341A7170907}"/>
    <cellStyle name="Cálculo 7 3 6 2 2" xfId="11324" xr:uid="{1AABDC55-DB8C-488B-AF5E-D934717ABD0F}"/>
    <cellStyle name="Cálculo 7 3 6 2 2 2" xfId="26432" xr:uid="{67A1782E-45E9-410E-AAAE-0FAAA60834C9}"/>
    <cellStyle name="Cálculo 7 3 6 2 3" xfId="14758" xr:uid="{F4D294E4-4002-4B85-B4A2-6F91ED69BB18}"/>
    <cellStyle name="Cálculo 7 3 6 2 3 2" xfId="29866" xr:uid="{5C0AEAF7-DAE9-43C4-A564-C759314714D9}"/>
    <cellStyle name="Cálculo 7 3 6 2 4" xfId="20068" xr:uid="{9ECF8B21-A414-4B6E-AE51-2450E70D543B}"/>
    <cellStyle name="Cálculo 7 3 6 3" xfId="8790" xr:uid="{05A1F4FD-300A-481B-8130-E653CA025420}"/>
    <cellStyle name="Cálculo 7 3 6 3 2" xfId="23898" xr:uid="{DCD53499-ECE8-4392-B787-CE932A50A9CA}"/>
    <cellStyle name="Cálculo 7 3 6 4" xfId="14898" xr:uid="{886B81EB-9D5D-4FF7-9BA0-EF0882877382}"/>
    <cellStyle name="Cálculo 7 3 6 4 2" xfId="30006" xr:uid="{3B944540-5765-4E55-B3A4-026A9B0E5917}"/>
    <cellStyle name="Cálculo 7 3 6 5" xfId="17548" xr:uid="{1F18C47B-CA9B-42BE-9198-B9DA71BB26C2}"/>
    <cellStyle name="Cálculo 7 3 7" xfId="3893" xr:uid="{B99E11BA-E87B-4AA4-98C4-3252A14FF42C}"/>
    <cellStyle name="Cálculo 7 3 7 2" xfId="6530" xr:uid="{0129E44A-DD30-4C96-A1DD-C4AC32FDB2B4}"/>
    <cellStyle name="Cálculo 7 3 7 2 2" xfId="12841" xr:uid="{17101822-CE6A-4CDE-AFEF-BE6526A8D331}"/>
    <cellStyle name="Cálculo 7 3 7 2 2 2" xfId="27949" xr:uid="{41131A25-04C0-4F54-AA63-86C3333ADDAE}"/>
    <cellStyle name="Cálculo 7 3 7 2 3" xfId="13986" xr:uid="{6F5CF83D-7686-415A-9D01-9C6ED0C5D80F}"/>
    <cellStyle name="Cálculo 7 3 7 2 3 2" xfId="29094" xr:uid="{834CC310-D2E1-4C24-8A84-2D2EE292CE18}"/>
    <cellStyle name="Cálculo 7 3 7 2 4" xfId="21638" xr:uid="{43D61E95-3A04-4146-A1E8-70A7FE2D70FE}"/>
    <cellStyle name="Cálculo 7 3 7 3" xfId="10275" xr:uid="{CB2338AB-3B8D-4B16-B851-89EDB4BD771F}"/>
    <cellStyle name="Cálculo 7 3 7 3 2" xfId="25383" xr:uid="{C0C282A4-DDF3-49A8-B429-4EA374503EE6}"/>
    <cellStyle name="Cálculo 7 3 7 4" xfId="15825" xr:uid="{6E4A1975-D6BE-4C6F-9DAE-834F88D041E4}"/>
    <cellStyle name="Cálculo 7 3 7 4 2" xfId="30933" xr:uid="{3CC60379-E532-40B2-BF47-48D7487D8AC4}"/>
    <cellStyle name="Cálculo 7 3 7 5" xfId="19001" xr:uid="{FFA69FF7-1144-4F3C-A011-8BD171441B99}"/>
    <cellStyle name="Cálculo 7 3 8" xfId="4458" xr:uid="{90F63F44-F9E1-451E-8EE2-B0FF0F865BAF}"/>
    <cellStyle name="Cálculo 7 3 8 2" xfId="10840" xr:uid="{C36848BE-F8FD-44BC-8B17-12CE3E22BB74}"/>
    <cellStyle name="Cálculo 7 3 8 2 2" xfId="25948" xr:uid="{A698FE79-9D8A-49AC-B4F5-0F76671B9D74}"/>
    <cellStyle name="Cálculo 7 3 8 3" xfId="14620" xr:uid="{056CFD4E-573C-4FDD-9D63-EAB9CA20DBF7}"/>
    <cellStyle name="Cálculo 7 3 8 3 2" xfId="29728" xr:uid="{3F2C87A5-C469-4DF3-B240-114A9671454E}"/>
    <cellStyle name="Cálculo 7 3 8 4" xfId="19566" xr:uid="{495855AB-696F-49B5-AFE1-C5D57C277F98}"/>
    <cellStyle name="Cálculo 7 3 9" xfId="8322" xr:uid="{488F4B22-8784-47B1-85FC-FA2D847E1268}"/>
    <cellStyle name="Cálculo 7 3 9 2" xfId="23430" xr:uid="{50DE5868-4ABE-4DE2-BFF7-10A7632AFE12}"/>
    <cellStyle name="Cálculo 7 4" xfId="2058" xr:uid="{E29C5DC4-2DC6-48D6-84C3-5705D8A7B371}"/>
    <cellStyle name="Cálculo 7 4 10" xfId="16411" xr:uid="{5F4E6383-207A-4DC9-98D6-B95806778BC4}"/>
    <cellStyle name="Cálculo 7 4 10 2" xfId="31519" xr:uid="{D1CEA669-04AA-42EA-82E8-E057C96BE3CA}"/>
    <cellStyle name="Cálculo 7 4 11" xfId="15736" xr:uid="{F97E2657-6E8C-46D0-BFBE-679CADA91E60}"/>
    <cellStyle name="Cálculo 7 4 11 2" xfId="30844" xr:uid="{A5165C4B-30E2-46BB-A827-39D82EF77ED4}"/>
    <cellStyle name="Cálculo 7 4 12" xfId="17283" xr:uid="{58EAF3B6-7894-4570-BB58-CE07CC558300}"/>
    <cellStyle name="Cálculo 7 4 2" xfId="2565" xr:uid="{777A12DE-5A04-40C6-9FF8-8481C68A1A27}"/>
    <cellStyle name="Cálculo 7 4 2 2" xfId="5202" xr:uid="{8B56BEAD-D3B9-4E3F-A1B0-2F6A3A4DBF06}"/>
    <cellStyle name="Cálculo 7 4 2 2 2" xfId="11566" xr:uid="{21599E4A-E251-4CB7-849F-35128E7CDFB8}"/>
    <cellStyle name="Cálculo 7 4 2 2 2 2" xfId="26674" xr:uid="{057EE2A9-1668-4D3E-9AC0-C24F3ED6EDB0}"/>
    <cellStyle name="Cálculo 7 4 2 2 3" xfId="14309" xr:uid="{589B16E9-5A9A-4010-A999-AEF354EE4407}"/>
    <cellStyle name="Cálculo 7 4 2 2 3 2" xfId="29417" xr:uid="{2F8D07DA-33BB-4208-A16B-911C39D535F6}"/>
    <cellStyle name="Cálculo 7 4 2 2 4" xfId="20310" xr:uid="{51277541-C455-4CFD-AC9B-3167FBC03051}"/>
    <cellStyle name="Cálculo 7 4 2 3" xfId="9032" xr:uid="{A1CDA7D1-22A7-47C8-9311-43A6BCAC5A56}"/>
    <cellStyle name="Cálculo 7 4 2 3 2" xfId="24140" xr:uid="{65A7CDA5-6F2F-4A07-B1BC-9239453558F3}"/>
    <cellStyle name="Cálculo 7 4 2 4" xfId="7650" xr:uid="{D2253EDF-E96F-49CD-898D-19F61CFB10E6}"/>
    <cellStyle name="Cálculo 7 4 2 4 2" xfId="22758" xr:uid="{4669B8BF-6558-4EF5-B35E-9B90688198C6}"/>
    <cellStyle name="Cálculo 7 4 2 5" xfId="9174" xr:uid="{3C54B942-3B8C-41CA-99E8-542BD88B67E5}"/>
    <cellStyle name="Cálculo 7 4 2 5 2" xfId="24282" xr:uid="{E7D2394B-252D-4F19-B96C-7DBFB7C25757}"/>
    <cellStyle name="Cálculo 7 4 2 6" xfId="17673" xr:uid="{A77BE847-55CE-4690-9146-16E89CF08B2E}"/>
    <cellStyle name="Cálculo 7 4 3" xfId="2818" xr:uid="{F7EC6783-634A-4819-A99B-46B02A8A2A15}"/>
    <cellStyle name="Cálculo 7 4 3 2" xfId="5455" xr:uid="{B521BE12-47E6-44F1-A2A1-897501C97574}"/>
    <cellStyle name="Cálculo 7 4 3 2 2" xfId="14524" xr:uid="{675B9310-0403-4FED-8367-DE89BEAAEBC7}"/>
    <cellStyle name="Cálculo 7 4 3 2 2 2" xfId="29632" xr:uid="{09DF56D7-B2AC-405C-838B-6EA04E56D46E}"/>
    <cellStyle name="Cálculo 7 4 3 2 3" xfId="20563" xr:uid="{40790A2E-B834-456E-A2EB-D17A11E28C68}"/>
    <cellStyle name="Cálculo 7 4 3 3" xfId="11240" xr:uid="{0067AA25-8DE6-4224-930D-93EC3AD5864C}"/>
    <cellStyle name="Cálculo 7 4 3 3 2" xfId="26348" xr:uid="{8671E071-57CF-4203-8EEE-0833B9B7E2A0}"/>
    <cellStyle name="Cálculo 7 4 3 4" xfId="17926" xr:uid="{2F7EF2FE-F614-44C1-99B1-D03BB3D0E691}"/>
    <cellStyle name="Cálculo 7 4 4" xfId="3121" xr:uid="{C239800E-D9B4-480C-98AB-64614C5DDD4D}"/>
    <cellStyle name="Cálculo 7 4 4 2" xfId="5758" xr:uid="{07E1E02B-6FAB-43DB-9903-26322D469191}"/>
    <cellStyle name="Cálculo 7 4 4 2 2" xfId="12069" xr:uid="{986E9970-A98C-43AC-8187-608D80173D4A}"/>
    <cellStyle name="Cálculo 7 4 4 2 2 2" xfId="27177" xr:uid="{E4CCA774-A53F-41FD-98A6-4FC615EB9ACE}"/>
    <cellStyle name="Cálculo 7 4 4 2 3" xfId="7352" xr:uid="{C7F53EC2-FD92-48E9-9EC6-9187E6B55EC0}"/>
    <cellStyle name="Cálculo 7 4 4 2 3 2" xfId="22460" xr:uid="{D166C660-19F6-4871-9CFD-A9C352D0ED87}"/>
    <cellStyle name="Cálculo 7 4 4 2 4" xfId="20866" xr:uid="{54C39A11-C198-440C-8780-CDC76F7F11FF}"/>
    <cellStyle name="Cálculo 7 4 4 3" xfId="9503" xr:uid="{72C3F440-ABDF-4C5A-B152-60EFAB4C3E38}"/>
    <cellStyle name="Cálculo 7 4 4 3 2" xfId="24611" xr:uid="{F970B837-E0B6-4327-8CFB-3EE6219D3E3B}"/>
    <cellStyle name="Cálculo 7 4 4 4" xfId="15306" xr:uid="{49AAE4FD-AF5D-4DF6-B8F7-DF0D46D0F8CF}"/>
    <cellStyle name="Cálculo 7 4 4 4 2" xfId="30414" xr:uid="{04FA8403-AB9E-4235-9717-4B8B71434110}"/>
    <cellStyle name="Cálculo 7 4 4 5" xfId="18229" xr:uid="{54BF031D-6869-4B7D-B60A-4F76F750C5AB}"/>
    <cellStyle name="Cálculo 7 4 5" xfId="3447" xr:uid="{6B552AB9-4914-41AC-868E-BE05C596AE0E}"/>
    <cellStyle name="Cálculo 7 4 5 2" xfId="6084" xr:uid="{ED3F1E06-DEDE-4D6C-9C00-1565A9C310FF}"/>
    <cellStyle name="Cálculo 7 4 5 2 2" xfId="12395" xr:uid="{F2DD874F-4418-47F0-855A-6535761C1125}"/>
    <cellStyle name="Cálculo 7 4 5 2 2 2" xfId="27503" xr:uid="{4F818AE8-47B4-40BF-99E8-4797F7AA72A9}"/>
    <cellStyle name="Cálculo 7 4 5 2 3" xfId="7397" xr:uid="{C33EED73-5C08-4C0B-8323-7F184919D02B}"/>
    <cellStyle name="Cálculo 7 4 5 2 3 2" xfId="22505" xr:uid="{4FC8FE61-A44C-42C4-9F86-5D11993C325D}"/>
    <cellStyle name="Cálculo 7 4 5 2 4" xfId="21192" xr:uid="{E76499ED-1141-43AE-B449-367193705E6F}"/>
    <cellStyle name="Cálculo 7 4 5 3" xfId="9829" xr:uid="{E1E47B0E-F180-4D57-B884-25BB4EBAD346}"/>
    <cellStyle name="Cálculo 7 4 5 3 2" xfId="24937" xr:uid="{43114B4E-2A38-48C2-9A27-48CCF2EC5726}"/>
    <cellStyle name="Cálculo 7 4 5 4" xfId="8714" xr:uid="{9D543D8C-F4A1-4C10-B09C-B201C226993F}"/>
    <cellStyle name="Cálculo 7 4 5 4 2" xfId="23822" xr:uid="{B87C6588-3625-4919-89B0-AE778F00B6BC}"/>
    <cellStyle name="Cálculo 7 4 5 5" xfId="18555" xr:uid="{8BB27245-491E-4B52-BE93-C71FF9D947E8}"/>
    <cellStyle name="Cálculo 7 4 6" xfId="3753" xr:uid="{E599CA0B-7EAB-4537-B8BB-7FD42A70EC3E}"/>
    <cellStyle name="Cálculo 7 4 6 2" xfId="6390" xr:uid="{E04E281E-5D29-4BDD-A9A2-3B63752A2C06}"/>
    <cellStyle name="Cálculo 7 4 6 2 2" xfId="12701" xr:uid="{5CF57615-5B2E-4E2E-B1B0-6EC00C6FD2DC}"/>
    <cellStyle name="Cálculo 7 4 6 2 2 2" xfId="27809" xr:uid="{50FCB21A-E81C-4D19-8F7F-112B41B14EFE}"/>
    <cellStyle name="Cálculo 7 4 6 2 3" xfId="7479" xr:uid="{5FD2424E-B9F1-4FB9-BB4E-F0CB7C273F73}"/>
    <cellStyle name="Cálculo 7 4 6 2 3 2" xfId="22587" xr:uid="{F4667BE0-3C29-4761-B75A-9B0BF742257B}"/>
    <cellStyle name="Cálculo 7 4 6 2 4" xfId="21498" xr:uid="{1577D7DB-D6DD-4DD0-AA76-74B6CEE7B5C8}"/>
    <cellStyle name="Cálculo 7 4 6 3" xfId="10135" xr:uid="{B096CBD2-09AB-4E01-AEAF-02A5F9331BA5}"/>
    <cellStyle name="Cálculo 7 4 6 3 2" xfId="25243" xr:uid="{4B7B9E6D-8A2E-45C3-A4F6-624DFF2B496D}"/>
    <cellStyle name="Cálculo 7 4 6 4" xfId="16467" xr:uid="{04BED417-5C12-4606-823D-E40174996CE6}"/>
    <cellStyle name="Cálculo 7 4 6 4 2" xfId="31575" xr:uid="{A611682A-2918-4148-A0AA-EDBE1EA6DF17}"/>
    <cellStyle name="Cálculo 7 4 6 5" xfId="18861" xr:uid="{0B75C608-0307-4C69-82EC-B73B64943FB5}"/>
    <cellStyle name="Cálculo 7 4 7" xfId="4130" xr:uid="{9620D1B8-7E3E-413F-98DA-02902BDF8334}"/>
    <cellStyle name="Cálculo 7 4 7 2" xfId="6767" xr:uid="{41F36512-3A64-4BE4-876E-23AF8B42753E}"/>
    <cellStyle name="Cálculo 7 4 7 2 2" xfId="13078" xr:uid="{04A1CB68-DCDB-42A5-A7EE-E7EB5B22F9FB}"/>
    <cellStyle name="Cálculo 7 4 7 2 2 2" xfId="28186" xr:uid="{9F38716B-50FF-4FDE-AD97-45DC6D9B1408}"/>
    <cellStyle name="Cálculo 7 4 7 2 3" xfId="16752" xr:uid="{913D317E-ECA4-485D-85C0-D9179072BCE9}"/>
    <cellStyle name="Cálculo 7 4 7 2 3 2" xfId="31860" xr:uid="{D1742A9C-6552-4F0F-BA17-BF264E4DA0E3}"/>
    <cellStyle name="Cálculo 7 4 7 2 4" xfId="21875" xr:uid="{5F5BE44F-BACB-477C-9722-A23774E50B30}"/>
    <cellStyle name="Cálculo 7 4 7 3" xfId="10512" xr:uid="{805027C7-C10D-4AE4-BCF9-48430B868729}"/>
    <cellStyle name="Cálculo 7 4 7 3 2" xfId="25620" xr:uid="{DB959271-2454-423E-90BD-8A1A7C45D621}"/>
    <cellStyle name="Cálculo 7 4 7 4" xfId="15524" xr:uid="{C464488C-1B54-4BC1-B8E9-29146BB2FE78}"/>
    <cellStyle name="Cálculo 7 4 7 4 2" xfId="30632" xr:uid="{563D0DC5-DFF6-4140-9343-F07D0C77B1CF}"/>
    <cellStyle name="Cálculo 7 4 7 5" xfId="19238" xr:uid="{93120070-4FFD-483E-8812-6BD94AB61654}"/>
    <cellStyle name="Cálculo 7 4 8" xfId="4695" xr:uid="{CA9F0CC9-2A94-406E-AE0C-D3AE8F321DCF}"/>
    <cellStyle name="Cálculo 7 4 8 2" xfId="11077" xr:uid="{702F53CA-4746-4CD0-AA01-4F9103EE870B}"/>
    <cellStyle name="Cálculo 7 4 8 2 2" xfId="26185" xr:uid="{5C766F5B-FF26-4F9D-8F2A-D149BCD6737B}"/>
    <cellStyle name="Cálculo 7 4 8 3" xfId="13414" xr:uid="{1A83DAD6-2845-4B25-A215-5C4F93220500}"/>
    <cellStyle name="Cálculo 7 4 8 3 2" xfId="28522" xr:uid="{09674A2C-C071-4AA3-9860-3B46B6411882}"/>
    <cellStyle name="Cálculo 7 4 8 4" xfId="19803" xr:uid="{0CFE1E2E-C04D-4817-9CE7-5705EF52FA67}"/>
    <cellStyle name="Cálculo 7 4 9" xfId="8556" xr:uid="{6CDA7405-569F-4055-A41F-BAD9030C0E21}"/>
    <cellStyle name="Cálculo 7 4 9 2" xfId="23664" xr:uid="{7D46F6FE-983E-4823-975F-A9DAD4DD67FE}"/>
    <cellStyle name="Cálculo 7 5" xfId="2063" xr:uid="{774F0EA2-FEBC-4C5D-A2B1-B79514EB23EC}"/>
    <cellStyle name="Cálculo 7 5 10" xfId="14330" xr:uid="{DFE43CEE-9BF2-44D9-94F8-2509C96A8A73}"/>
    <cellStyle name="Cálculo 7 5 10 2" xfId="29438" xr:uid="{1DC9C2F9-6ABC-4146-8F33-91BD54AE6F1C}"/>
    <cellStyle name="Cálculo 7 5 11" xfId="17288" xr:uid="{C3D90EAB-86E4-4504-A064-04C4E348E736}"/>
    <cellStyle name="Cálculo 7 5 2" xfId="2823" xr:uid="{30F7A584-AD0E-4585-9FAB-F3DD99D18D44}"/>
    <cellStyle name="Cálculo 7 5 2 2" xfId="5460" xr:uid="{CBF287FA-66D6-462A-946B-BFB2400C6F86}"/>
    <cellStyle name="Cálculo 7 5 2 2 2" xfId="13705" xr:uid="{5D1FACEC-D1E5-465D-9716-5AB769FDD73C}"/>
    <cellStyle name="Cálculo 7 5 2 2 2 2" xfId="28813" xr:uid="{8F97561D-E0C7-41ED-9002-1D3496A5A51B}"/>
    <cellStyle name="Cálculo 7 5 2 2 3" xfId="20568" xr:uid="{2247B351-12EA-4F24-89E6-0A5DB4D2A86F}"/>
    <cellStyle name="Cálculo 7 5 2 3" xfId="14946" xr:uid="{B3E6C75C-2874-4E72-9974-815460BABC4A}"/>
    <cellStyle name="Cálculo 7 5 2 3 2" xfId="30054" xr:uid="{7A099D59-F012-41D0-827E-101FC40FE6C0}"/>
    <cellStyle name="Cálculo 7 5 2 4" xfId="17931" xr:uid="{D3238283-7D2E-4B99-9AD2-141A6DC51AC9}"/>
    <cellStyle name="Cálculo 7 5 3" xfId="3126" xr:uid="{1049F44D-8415-4DFE-AB6E-34DB1FB474D3}"/>
    <cellStyle name="Cálculo 7 5 3 2" xfId="5763" xr:uid="{44A74669-6641-40E8-9007-F7C65AAED34A}"/>
    <cellStyle name="Cálculo 7 5 3 2 2" xfId="12074" xr:uid="{D9E9DCA1-C2F0-4DEF-968B-F1F5C1116D11}"/>
    <cellStyle name="Cálculo 7 5 3 2 2 2" xfId="27182" xr:uid="{BDAAF3AC-77CD-47AA-92B1-406E01EFA01A}"/>
    <cellStyle name="Cálculo 7 5 3 2 3" xfId="14786" xr:uid="{3A938354-3FBD-4337-B798-AEDA998A52D8}"/>
    <cellStyle name="Cálculo 7 5 3 2 3 2" xfId="29894" xr:uid="{8F639956-DCBA-4E22-919E-4E1CA46B3C30}"/>
    <cellStyle name="Cálculo 7 5 3 2 4" xfId="20871" xr:uid="{0ED061BF-66E7-45B6-ADBA-63FD838E7334}"/>
    <cellStyle name="Cálculo 7 5 3 3" xfId="9508" xr:uid="{5D9D768A-7567-4BC7-BA54-03A0096DFCEA}"/>
    <cellStyle name="Cálculo 7 5 3 3 2" xfId="24616" xr:uid="{3E06A9E4-79AA-40E5-B1B1-913DB8BC1B60}"/>
    <cellStyle name="Cálculo 7 5 3 4" xfId="9193" xr:uid="{DF1C1D30-76E9-4C43-B534-BEAD74A1E7C5}"/>
    <cellStyle name="Cálculo 7 5 3 4 2" xfId="24301" xr:uid="{71E64F39-B532-4013-BAF9-9F3DA542B651}"/>
    <cellStyle name="Cálculo 7 5 3 5" xfId="18234" xr:uid="{EBDA68F0-A6FD-4D90-92E5-D1A4CFFE9CDC}"/>
    <cellStyle name="Cálculo 7 5 4" xfId="3452" xr:uid="{31B5E35D-A2AF-43E2-933A-B379FF6B5FF2}"/>
    <cellStyle name="Cálculo 7 5 4 2" xfId="6089" xr:uid="{5DBEAC4C-570F-4AC6-8F1F-A87DEC306CB7}"/>
    <cellStyle name="Cálculo 7 5 4 2 2" xfId="12400" xr:uid="{7DC2D921-29A2-4F13-B911-957F86F64634}"/>
    <cellStyle name="Cálculo 7 5 4 2 2 2" xfId="27508" xr:uid="{4B083173-E692-4A11-BF21-731690453D6E}"/>
    <cellStyle name="Cálculo 7 5 4 2 3" xfId="14405" xr:uid="{EA018AB3-6A39-4AB6-A916-1115ADD307BF}"/>
    <cellStyle name="Cálculo 7 5 4 2 3 2" xfId="29513" xr:uid="{D019FF13-1A76-42F1-B11A-C78F6457B3C7}"/>
    <cellStyle name="Cálculo 7 5 4 2 4" xfId="21197" xr:uid="{8D846DC2-D042-4FBD-A0F3-75E3622C6C34}"/>
    <cellStyle name="Cálculo 7 5 4 3" xfId="9834" xr:uid="{564480BB-6470-4FAB-95D8-D648DBB995D9}"/>
    <cellStyle name="Cálculo 7 5 4 3 2" xfId="24942" xr:uid="{C27175D8-755D-4342-B0BD-29DB7D534420}"/>
    <cellStyle name="Cálculo 7 5 4 4" xfId="7316" xr:uid="{2176B5D9-1AC0-4A7C-AC4B-58AB0E073EA5}"/>
    <cellStyle name="Cálculo 7 5 4 4 2" xfId="22424" xr:uid="{7C9E4129-FA09-4C56-B6FD-C6E8D9D958E3}"/>
    <cellStyle name="Cálculo 7 5 4 5" xfId="18560" xr:uid="{83EF472B-789A-49E1-9126-90E55255AC85}"/>
    <cellStyle name="Cálculo 7 5 5" xfId="3758" xr:uid="{78670CB7-07AB-4D43-B5B7-C15A3D4F4F5C}"/>
    <cellStyle name="Cálculo 7 5 5 2" xfId="6395" xr:uid="{A1EF66FB-9103-4C9F-B972-4AC714504B6A}"/>
    <cellStyle name="Cálculo 7 5 5 2 2" xfId="12706" xr:uid="{8D2AA914-E107-4359-904E-09E441AC1ED9}"/>
    <cellStyle name="Cálculo 7 5 5 2 2 2" xfId="27814" xr:uid="{C588C8F2-1601-4BCF-8543-14258D5CE152}"/>
    <cellStyle name="Cálculo 7 5 5 2 3" xfId="7071" xr:uid="{EF5EAE26-F25A-4B82-A265-A160BE22490B}"/>
    <cellStyle name="Cálculo 7 5 5 2 3 2" xfId="22179" xr:uid="{F74DFF88-C094-4BF7-A27E-9FF0F28E29B2}"/>
    <cellStyle name="Cálculo 7 5 5 2 4" xfId="21503" xr:uid="{8356AB03-3AD7-4CCA-8D87-341685567FAF}"/>
    <cellStyle name="Cálculo 7 5 5 3" xfId="10140" xr:uid="{17EE00DD-7AEA-41BE-A71D-59CF62590543}"/>
    <cellStyle name="Cálculo 7 5 5 3 2" xfId="25248" xr:uid="{272D1191-6619-4845-997C-11234E732CA4}"/>
    <cellStyle name="Cálculo 7 5 5 4" xfId="9218" xr:uid="{381F2A8C-D60E-48F7-8FF6-2716A8FFDD0C}"/>
    <cellStyle name="Cálculo 7 5 5 4 2" xfId="24326" xr:uid="{5DB5341C-E0C1-4B31-BF89-3742A8AEAD27}"/>
    <cellStyle name="Cálculo 7 5 5 5" xfId="18866" xr:uid="{ABC1A908-ECC5-4791-879E-394ED8017DD8}"/>
    <cellStyle name="Cálculo 7 5 6" xfId="4135" xr:uid="{ABA7B22D-AA24-48B3-9F98-609DAE188786}"/>
    <cellStyle name="Cálculo 7 5 6 2" xfId="6772" xr:uid="{499BE166-7FEA-4043-AFA3-60050C43D0EE}"/>
    <cellStyle name="Cálculo 7 5 6 2 2" xfId="13083" xr:uid="{A2B86AB2-1018-48C0-9AE5-96B7208BA57D}"/>
    <cellStyle name="Cálculo 7 5 6 2 2 2" xfId="28191" xr:uid="{9053F9EA-0630-4ABF-8A7A-094E04934891}"/>
    <cellStyle name="Cálculo 7 5 6 2 3" xfId="16757" xr:uid="{8B1EA094-4C65-47AD-86BC-96198D8C352C}"/>
    <cellStyle name="Cálculo 7 5 6 2 3 2" xfId="31865" xr:uid="{090A41CD-4DE2-42CA-A162-3CEC8A67F83A}"/>
    <cellStyle name="Cálculo 7 5 6 2 4" xfId="21880" xr:uid="{FAC11829-EDB9-4A43-B0A3-7379BEBBA45A}"/>
    <cellStyle name="Cálculo 7 5 6 3" xfId="10517" xr:uid="{DB96C013-5329-4371-A1B4-765BAA48D026}"/>
    <cellStyle name="Cálculo 7 5 6 3 2" xfId="25625" xr:uid="{7E57621B-3480-4117-AB6E-3C20C8ACCB38}"/>
    <cellStyle name="Cálculo 7 5 6 4" xfId="13793" xr:uid="{C1A16E8F-31F8-46D4-A65D-868F5FFA93ED}"/>
    <cellStyle name="Cálculo 7 5 6 4 2" xfId="28901" xr:uid="{043AC829-746A-4ACB-86E1-ACCFA30DE92E}"/>
    <cellStyle name="Cálculo 7 5 6 5" xfId="19243" xr:uid="{B8E11B81-F311-49A4-A4E4-549771B67B92}"/>
    <cellStyle name="Cálculo 7 5 7" xfId="4700" xr:uid="{0D7BAADE-3F60-4CBB-957A-04E9F1FB4740}"/>
    <cellStyle name="Cálculo 7 5 7 2" xfId="11082" xr:uid="{C83668E1-D9C2-4D9B-B138-1F90C66E6463}"/>
    <cellStyle name="Cálculo 7 5 7 2 2" xfId="26190" xr:uid="{AD41DD3D-FF47-4C60-8990-AA0333188B4F}"/>
    <cellStyle name="Cálculo 7 5 7 3" xfId="13984" xr:uid="{28349A51-18D3-40D8-974C-2D5639F96FB7}"/>
    <cellStyle name="Cálculo 7 5 7 3 2" xfId="29092" xr:uid="{D0037924-600A-48D9-ACBF-1F2F3CE860DE}"/>
    <cellStyle name="Cálculo 7 5 7 4" xfId="19808" xr:uid="{AE13E183-72BB-4809-9D7E-A83FA839DF3B}"/>
    <cellStyle name="Cálculo 7 5 8" xfId="8561" xr:uid="{AB5F2E5A-3665-401D-9CAC-1A6C86ECD61D}"/>
    <cellStyle name="Cálculo 7 5 8 2" xfId="23669" xr:uid="{BBC1AE69-27D0-4778-9F27-8E71BABA9BE7}"/>
    <cellStyle name="Cálculo 7 5 9" xfId="15680" xr:uid="{64B7BD45-8288-4DFD-A565-1A77A6CD7CC5}"/>
    <cellStyle name="Cálculo 7 5 9 2" xfId="30788" xr:uid="{2CED30F1-8F86-4465-A983-7E00A2862D04}"/>
    <cellStyle name="Cálculo 8" xfId="765" xr:uid="{00000000-0005-0000-0000-0000FD020000}"/>
    <cellStyle name="Cálculo 8 2" xfId="1839" xr:uid="{B17D0493-043A-42E7-AE91-388B759532B0}"/>
    <cellStyle name="Cálculo 8 2 10" xfId="8340" xr:uid="{7192738D-D62E-4FB3-A152-683A9BC1A657}"/>
    <cellStyle name="Cálculo 8 2 10 2" xfId="23448" xr:uid="{F71A5CC1-92A3-4A3C-84FF-D373192B9961}"/>
    <cellStyle name="Cálculo 8 2 11" xfId="16234" xr:uid="{DABB4B2B-C3F3-4636-BDF1-C782C571E3DF}"/>
    <cellStyle name="Cálculo 8 2 11 2" xfId="31342" xr:uid="{D0616DC2-6E7A-4810-8D5F-CA326D6FD4B6}"/>
    <cellStyle name="Cálculo 8 2 12" xfId="15357" xr:uid="{A403F424-5A6D-41B2-AC58-98B9E0809825}"/>
    <cellStyle name="Cálculo 8 2 12 2" xfId="30465" xr:uid="{3B5E010B-54EA-4BEF-A3A5-AEEE9A6F12BA}"/>
    <cellStyle name="Cálculo 8 2 13" xfId="17064" xr:uid="{CAF1B34A-08C2-4F2F-BDA7-ACF784E9754B}"/>
    <cellStyle name="Cálculo 8 2 2" xfId="2399" xr:uid="{C280280D-3120-421D-9A20-134AC6E835F3}"/>
    <cellStyle name="Cálculo 8 2 2 2" xfId="5036" xr:uid="{BD60FD25-A6E5-4865-B126-9E108FA9816C}"/>
    <cellStyle name="Cálculo 8 2 2 2 2" xfId="11400" xr:uid="{279C6254-4A94-4464-905B-4F114B0819C4}"/>
    <cellStyle name="Cálculo 8 2 2 2 2 2" xfId="26508" xr:uid="{2CD0E16A-91E0-492E-9C94-985316C8B89F}"/>
    <cellStyle name="Cálculo 8 2 2 2 3" xfId="7817" xr:uid="{F8742C86-DDF4-4C28-A734-C4B7B25B8748}"/>
    <cellStyle name="Cálculo 8 2 2 2 3 2" xfId="22925" xr:uid="{2A049449-69BF-467A-BEBB-59EA324D8DD3}"/>
    <cellStyle name="Cálculo 8 2 2 2 4" xfId="20144" xr:uid="{16525BFD-87C8-4FCA-9F85-ED6272FA9495}"/>
    <cellStyle name="Cálculo 8 2 2 3" xfId="8866" xr:uid="{4287BEE4-B2B2-4E16-9E85-EF48FF894AB6}"/>
    <cellStyle name="Cálculo 8 2 2 3 2" xfId="23974" xr:uid="{F59BEB0C-0091-412B-859F-EBF4D9445FE3}"/>
    <cellStyle name="Cálculo 8 2 3" xfId="2221" xr:uid="{D6E54F6C-180A-4A15-9722-C160130A9AFA}"/>
    <cellStyle name="Cálculo 8 2 3 2" xfId="4858" xr:uid="{F1C590FB-0412-444A-8D9B-BBA8504A85F6}"/>
    <cellStyle name="Cálculo 8 2 3 2 2" xfId="15758" xr:uid="{6DD264EF-DC4A-4D32-A404-0498BF1256FE}"/>
    <cellStyle name="Cálculo 8 2 3 2 2 2" xfId="30866" xr:uid="{B93D6D8C-1A18-439F-9913-1537AD727239}"/>
    <cellStyle name="Cálculo 8 2 3 2 3" xfId="19966" xr:uid="{287E9EBC-D29E-4ADD-A984-C648A6765DDA}"/>
    <cellStyle name="Cálculo 8 2 3 3" xfId="16115" xr:uid="{93BD3BA8-8D38-4D39-9091-B4861497AC35}"/>
    <cellStyle name="Cálculo 8 2 3 3 2" xfId="31223" xr:uid="{D4A85388-2C7F-4F9F-9430-0A43E6D78F2A}"/>
    <cellStyle name="Cálculo 8 2 3 4" xfId="17446" xr:uid="{3786FDF2-6377-4452-8677-189EE1BFF00A}"/>
    <cellStyle name="Cálculo 8 2 4" xfId="2933" xr:uid="{FD92D324-E99B-458C-8286-EBB2D9B9E0F1}"/>
    <cellStyle name="Cálculo 8 2 4 2" xfId="5570" xr:uid="{2B401899-0393-4D1A-AD8A-6957CE8E16D4}"/>
    <cellStyle name="Cálculo 8 2 4 2 2" xfId="11881" xr:uid="{90E447D4-B16B-40BA-9C24-EF12ECF6B3DD}"/>
    <cellStyle name="Cálculo 8 2 4 2 2 2" xfId="26989" xr:uid="{F4C538FA-04F0-41C4-8DBD-22F395F39123}"/>
    <cellStyle name="Cálculo 8 2 4 2 3" xfId="13694" xr:uid="{AF8E4F0E-77A8-4B55-8F57-8C33AB7F3530}"/>
    <cellStyle name="Cálculo 8 2 4 2 3 2" xfId="28802" xr:uid="{A5311480-56EF-4405-856A-34A43F01F43F}"/>
    <cellStyle name="Cálculo 8 2 4 2 4" xfId="20678" xr:uid="{A14ED7D9-5C18-4B0F-9695-CD4A6ED2ED45}"/>
    <cellStyle name="Cálculo 8 2 4 3" xfId="9315" xr:uid="{31BFB013-B904-4916-8667-37D189A880F7}"/>
    <cellStyle name="Cálculo 8 2 4 3 2" xfId="24423" xr:uid="{DAEFE6DF-5A39-4415-9489-91A5B13119B8}"/>
    <cellStyle name="Cálculo 8 2 4 4" xfId="14275" xr:uid="{0C2A59BC-57E9-43FB-88A6-2285A8EBC5CC}"/>
    <cellStyle name="Cálculo 8 2 4 4 2" xfId="29383" xr:uid="{D2A6A49E-5CCD-4013-A254-BC89D6996BDD}"/>
    <cellStyle name="Cálculo 8 2 4 5" xfId="18041" xr:uid="{8E91542C-8C0B-40C0-A8FB-1FBC1AAD2B6F}"/>
    <cellStyle name="Cálculo 8 2 5" xfId="3259" xr:uid="{3423720A-BF52-49A5-B016-33F51D68546B}"/>
    <cellStyle name="Cálculo 8 2 5 2" xfId="5896" xr:uid="{032E2D85-5265-4592-ACE7-115FD0936134}"/>
    <cellStyle name="Cálculo 8 2 5 2 2" xfId="12207" xr:uid="{158C108C-6E51-486A-8F79-367666D13451}"/>
    <cellStyle name="Cálculo 8 2 5 2 2 2" xfId="27315" xr:uid="{9A7A4E20-BEA2-4481-81C4-ABBC5DA123A2}"/>
    <cellStyle name="Cálculo 8 2 5 2 3" xfId="14811" xr:uid="{2391186A-A267-49C1-A152-99ADA2A88BE8}"/>
    <cellStyle name="Cálculo 8 2 5 2 3 2" xfId="29919" xr:uid="{8F5DACD8-49CC-4F25-9B54-718E574379F2}"/>
    <cellStyle name="Cálculo 8 2 5 2 4" xfId="21004" xr:uid="{E5C6E217-D63E-4ABC-80B1-E445DE2D3CD7}"/>
    <cellStyle name="Cálculo 8 2 5 3" xfId="9641" xr:uid="{3241DCAD-A634-4E29-B012-E5B6BEA27CCB}"/>
    <cellStyle name="Cálculo 8 2 5 3 2" xfId="24749" xr:uid="{BA8AF3AF-CDA1-42A0-8FE7-ECFE6BBAF42D}"/>
    <cellStyle name="Cálculo 8 2 5 4" xfId="15205" xr:uid="{58742751-3A2A-4FAA-990F-A62A6D941E71}"/>
    <cellStyle name="Cálculo 8 2 5 4 2" xfId="30313" xr:uid="{04B78C33-C6E6-4AAA-8F95-3068CC06E9D0}"/>
    <cellStyle name="Cálculo 8 2 5 5" xfId="18367" xr:uid="{DD7C8DFC-239F-4767-A463-D1ED3F4F3D92}"/>
    <cellStyle name="Cálculo 8 2 6" xfId="3565" xr:uid="{02DBA38B-5AC8-4039-BA59-3FA51B409EDF}"/>
    <cellStyle name="Cálculo 8 2 6 2" xfId="6202" xr:uid="{110EAB51-AE84-494E-A1AF-5689C230FEC6}"/>
    <cellStyle name="Cálculo 8 2 6 2 2" xfId="12513" xr:uid="{381BF268-2C55-4125-A5AC-E6AE4ACDAAFF}"/>
    <cellStyle name="Cálculo 8 2 6 2 2 2" xfId="27621" xr:uid="{F31FCA75-51EA-43B6-9A61-A96787BE2223}"/>
    <cellStyle name="Cálculo 8 2 6 2 3" xfId="15487" xr:uid="{4D8611EB-3920-450C-A3E8-F806FA1E11F9}"/>
    <cellStyle name="Cálculo 8 2 6 2 3 2" xfId="30595" xr:uid="{86EB21A1-9E5A-4F28-8E8C-D92248579656}"/>
    <cellStyle name="Cálculo 8 2 6 2 4" xfId="21310" xr:uid="{B02C441E-1210-4B64-B6B0-D7F4596D1F83}"/>
    <cellStyle name="Cálculo 8 2 6 3" xfId="9947" xr:uid="{C2EFCB16-59BF-4D84-9B1C-37F000994884}"/>
    <cellStyle name="Cálculo 8 2 6 3 2" xfId="25055" xr:uid="{09DAF30C-C1A4-4138-BBA8-8AF873BC2C2D}"/>
    <cellStyle name="Cálculo 8 2 6 4" xfId="15772" xr:uid="{0D2792DE-F845-475A-8864-972F698E3C3A}"/>
    <cellStyle name="Cálculo 8 2 6 4 2" xfId="30880" xr:uid="{E424B0F5-D786-411C-9D64-ACDD18E05974}"/>
    <cellStyle name="Cálculo 8 2 6 5" xfId="18673" xr:uid="{2C071BCB-B59B-4887-AC1B-A685228EB84F}"/>
    <cellStyle name="Cálculo 8 2 7" xfId="3911" xr:uid="{1E7B694D-F950-4DE9-AEAA-3B487C825451}"/>
    <cellStyle name="Cálculo 8 2 7 2" xfId="6548" xr:uid="{C6F21C60-4831-44ED-A06B-FF8C3C563B37}"/>
    <cellStyle name="Cálculo 8 2 7 2 2" xfId="12859" xr:uid="{95354D88-CB46-4D4C-A9C9-6290A0A3EB05}"/>
    <cellStyle name="Cálculo 8 2 7 2 2 2" xfId="27967" xr:uid="{2647751F-E558-4066-89AF-8CABF3ED4E1F}"/>
    <cellStyle name="Cálculo 8 2 7 2 3" xfId="13839" xr:uid="{29EAC4A7-C4BB-44FE-AE9A-DAF0B2054479}"/>
    <cellStyle name="Cálculo 8 2 7 2 3 2" xfId="28947" xr:uid="{CEA90B0C-56B8-4CF3-94D4-24988B08B76C}"/>
    <cellStyle name="Cálculo 8 2 7 2 4" xfId="21656" xr:uid="{92D01210-1E0E-4575-8667-A38A7D27E685}"/>
    <cellStyle name="Cálculo 8 2 7 3" xfId="10293" xr:uid="{C8E497FA-EB73-4201-A50B-7F1B032C6CFB}"/>
    <cellStyle name="Cálculo 8 2 7 3 2" xfId="25401" xr:uid="{2D5ADA7F-C625-4969-8DC3-CDAC97B98240}"/>
    <cellStyle name="Cálculo 8 2 7 4" xfId="15023" xr:uid="{D4F31F81-F4BC-44ED-89C8-22FE742F5CD0}"/>
    <cellStyle name="Cálculo 8 2 7 4 2" xfId="30131" xr:uid="{1338BED2-A130-42F1-BD30-11EBA4828F6D}"/>
    <cellStyle name="Cálculo 8 2 7 5" xfId="19019" xr:uid="{FB710C8E-228F-4F01-9372-0844FC12587A}"/>
    <cellStyle name="Cálculo 8 2 8" xfId="4275" xr:uid="{7978C696-F1C2-4917-9644-E96C2871C456}"/>
    <cellStyle name="Cálculo 8 2 8 2" xfId="6912" xr:uid="{CC77D03A-5A7B-4777-8CED-BEAF5BDA2931}"/>
    <cellStyle name="Cálculo 8 2 8 2 2" xfId="13223" xr:uid="{C29D380C-4A7A-4C26-92F4-82B24CCB9B88}"/>
    <cellStyle name="Cálculo 8 2 8 2 2 2" xfId="28331" xr:uid="{AF90F25B-A1F0-40C8-9506-BBB2B8C32093}"/>
    <cellStyle name="Cálculo 8 2 8 2 3" xfId="16887" xr:uid="{076C95DB-FCD0-419A-A1E3-6DB45518ECDE}"/>
    <cellStyle name="Cálculo 8 2 8 2 3 2" xfId="31995" xr:uid="{C3E63FF9-8302-4343-AB29-46CDC914F1E3}"/>
    <cellStyle name="Cálculo 8 2 8 2 4" xfId="22020" xr:uid="{22B4E662-D56A-48E6-9330-830E63102376}"/>
    <cellStyle name="Cálculo 8 2 8 3" xfId="10657" xr:uid="{3D83FD55-9767-4A38-909A-C0D2DB976C41}"/>
    <cellStyle name="Cálculo 8 2 8 3 2" xfId="25765" xr:uid="{DCB16182-00F7-4EB3-B32E-75BA51B967BB}"/>
    <cellStyle name="Cálculo 8 2 8 4" xfId="7979" xr:uid="{F1E19BBE-0312-45DB-9778-B010C45D5087}"/>
    <cellStyle name="Cálculo 8 2 8 4 2" xfId="23087" xr:uid="{81328D1D-F04E-48E2-9745-8864C26D05DD}"/>
    <cellStyle name="Cálculo 8 2 8 5" xfId="19383" xr:uid="{1297FE0D-0A14-45C8-8A24-149E8761EEC7}"/>
    <cellStyle name="Cálculo 8 2 9" xfId="4476" xr:uid="{73CF7D26-AAE4-4ECE-A717-3892999A38C6}"/>
    <cellStyle name="Cálculo 8 2 9 2" xfId="10858" xr:uid="{523680E6-715B-4060-AB88-B175126A42C8}"/>
    <cellStyle name="Cálculo 8 2 9 2 2" xfId="25966" xr:uid="{142CA6F0-F7B8-4150-ABE1-AEFCA0844405}"/>
    <cellStyle name="Cálculo 8 2 9 3" xfId="7279" xr:uid="{B31A1F45-EBD1-4679-AAE5-D43ECA09FB48}"/>
    <cellStyle name="Cálculo 8 2 9 3 2" xfId="22387" xr:uid="{896EA1F7-7944-4A63-B409-639DA405C6C1}"/>
    <cellStyle name="Cálculo 8 2 9 4" xfId="19584" xr:uid="{FFE32C22-F7E3-4933-9BF8-9F95DCB8CB5D}"/>
    <cellStyle name="Cálculo 8 3" xfId="1822" xr:uid="{65BAAF88-6E91-442F-8337-2BDD34E269C5}"/>
    <cellStyle name="Cálculo 8 3 10" xfId="7324" xr:uid="{40E453A1-C60C-40E6-950B-A27863E48B8F}"/>
    <cellStyle name="Cálculo 8 3 10 2" xfId="22432" xr:uid="{5B2019BF-971C-4114-A338-AF2B35D5A33C}"/>
    <cellStyle name="Cálculo 8 3 11" xfId="16105" xr:uid="{D653401C-62A8-44CD-AC05-3D388255D15C}"/>
    <cellStyle name="Cálculo 8 3 11 2" xfId="31213" xr:uid="{7BB0CDA4-F074-474D-A4E8-51B1B2F2D451}"/>
    <cellStyle name="Cálculo 8 3 12" xfId="17047" xr:uid="{46AE72C6-0BFF-4B57-9D0A-93F849E57B2E}"/>
    <cellStyle name="Cálculo 8 3 2" xfId="2382" xr:uid="{F5883C6E-56DA-4E04-B1DB-8A38D9C19055}"/>
    <cellStyle name="Cálculo 8 3 2 2" xfId="5019" xr:uid="{58E7F0AE-3269-4A79-AF01-33116EDC68D8}"/>
    <cellStyle name="Cálculo 8 3 2 2 2" xfId="11383" xr:uid="{2A0863A3-8D53-4E71-84CC-72D7A3FC75C4}"/>
    <cellStyle name="Cálculo 8 3 2 2 2 2" xfId="26491" xr:uid="{748D97D0-EBF0-423C-AF96-E8C6D5B0D4F6}"/>
    <cellStyle name="Cálculo 8 3 2 2 3" xfId="11791" xr:uid="{8931C191-D3D2-4C6F-9B9C-8154C68E0BCA}"/>
    <cellStyle name="Cálculo 8 3 2 2 3 2" xfId="26899" xr:uid="{06D80FA5-9621-4D83-9F6C-C42657FD782A}"/>
    <cellStyle name="Cálculo 8 3 2 2 4" xfId="20127" xr:uid="{B76CB6C1-0ED4-40CD-87A5-B83DF91C5925}"/>
    <cellStyle name="Cálculo 8 3 2 3" xfId="8849" xr:uid="{A2DE8EE4-B150-4772-8D7F-01C3089CDB70}"/>
    <cellStyle name="Cálculo 8 3 2 3 2" xfId="23957" xr:uid="{D5DC8749-811F-45DD-867D-9E7F01A650FD}"/>
    <cellStyle name="Cálculo 8 3 2 4" xfId="7924" xr:uid="{764274E6-2943-457D-8B09-E2FB84948453}"/>
    <cellStyle name="Cálculo 8 3 2 4 2" xfId="23032" xr:uid="{9FF388F4-7072-4C3E-90BA-208E9B2B87E1}"/>
    <cellStyle name="Cálculo 8 3 2 5" xfId="16476" xr:uid="{A4771843-CDCF-47CA-9E97-D9702E8673CB}"/>
    <cellStyle name="Cálculo 8 3 2 5 2" xfId="31584" xr:uid="{D589F46F-8FE7-4033-ADA2-027033378E94}"/>
    <cellStyle name="Cálculo 8 3 2 6" xfId="17590" xr:uid="{D0C82CBB-915D-468B-8996-79BEC00C1CAD}"/>
    <cellStyle name="Cálculo 8 3 3" xfId="2238" xr:uid="{C3046398-EC36-47C2-B80C-B050E0C87A0C}"/>
    <cellStyle name="Cálculo 8 3 3 2" xfId="4875" xr:uid="{7F389CAB-CD01-489F-9AE0-537B8B0B4D85}"/>
    <cellStyle name="Cálculo 8 3 3 2 2" xfId="7175" xr:uid="{74C34464-4DB1-4C3F-B267-D69C8AE98702}"/>
    <cellStyle name="Cálculo 8 3 3 2 2 2" xfId="22283" xr:uid="{C08F8FD4-1C6C-4CA1-8774-99E94A04F904}"/>
    <cellStyle name="Cálculo 8 3 3 2 3" xfId="19983" xr:uid="{A4DCB0E3-B3FD-47B3-A574-914EA34497A8}"/>
    <cellStyle name="Cálculo 8 3 3 3" xfId="7441" xr:uid="{2DBA609C-8AB7-4B1A-8B60-BF0461D9142F}"/>
    <cellStyle name="Cálculo 8 3 3 3 2" xfId="22549" xr:uid="{D55A088A-296A-43FC-BB28-CD7661782FEE}"/>
    <cellStyle name="Cálculo 8 3 3 4" xfId="17463" xr:uid="{FE5DE9CF-E827-40D9-B3EE-B502C5B24162}"/>
    <cellStyle name="Cálculo 8 3 4" xfId="2346" xr:uid="{CA4CFC9F-6790-4923-B8F8-B0473734B523}"/>
    <cellStyle name="Cálculo 8 3 4 2" xfId="4983" xr:uid="{33A4B506-1A10-47B7-8895-F5EEF26F482E}"/>
    <cellStyle name="Cálculo 8 3 4 2 2" xfId="11347" xr:uid="{73E55D54-850C-40E7-8325-C50FD3F13327}"/>
    <cellStyle name="Cálculo 8 3 4 2 2 2" xfId="26455" xr:uid="{9FFF6A00-2F5C-4C94-A4A8-0854A83FEABA}"/>
    <cellStyle name="Cálculo 8 3 4 2 3" xfId="15543" xr:uid="{2FC4B1AD-EC89-45B4-ACBA-A5D518BDCF33}"/>
    <cellStyle name="Cálculo 8 3 4 2 3 2" xfId="30651" xr:uid="{43F81543-9563-4AB1-A8BA-193C30CFFD20}"/>
    <cellStyle name="Cálculo 8 3 4 2 4" xfId="20091" xr:uid="{B3DDAC6A-F826-4F6F-A94B-B69401D08CE5}"/>
    <cellStyle name="Cálculo 8 3 4 3" xfId="8813" xr:uid="{143AD241-0DEC-46F9-BE92-E7EBD74CCD34}"/>
    <cellStyle name="Cálculo 8 3 4 3 2" xfId="23921" xr:uid="{6A3771AD-EFE3-4157-98D0-CEA0437B8C0F}"/>
    <cellStyle name="Cálculo 8 3 4 4" xfId="16323" xr:uid="{896BE9DD-0105-4E67-920A-B664E368EE7D}"/>
    <cellStyle name="Cálculo 8 3 4 4 2" xfId="31431" xr:uid="{7637E2F3-3070-434E-A4D5-6958996E4736}"/>
    <cellStyle name="Cálculo 8 3 4 5" xfId="17571" xr:uid="{662CBD64-7B78-4858-8632-CA5275308D98}"/>
    <cellStyle name="Cálculo 8 3 5" xfId="3242" xr:uid="{992A7CDE-3923-4A68-B584-FB972B20B496}"/>
    <cellStyle name="Cálculo 8 3 5 2" xfId="5879" xr:uid="{C08563E6-9DAB-4646-BB06-4B8F2A2928F0}"/>
    <cellStyle name="Cálculo 8 3 5 2 2" xfId="12190" xr:uid="{0E9D9986-8170-4DE5-B599-F5882EAD0FB2}"/>
    <cellStyle name="Cálculo 8 3 5 2 2 2" xfId="27298" xr:uid="{BD154046-E4C9-41DC-B2FA-7C8326F4516E}"/>
    <cellStyle name="Cálculo 8 3 5 2 3" xfId="14787" xr:uid="{3F4ABD82-8CE6-4570-B82E-C168CB114DE7}"/>
    <cellStyle name="Cálculo 8 3 5 2 3 2" xfId="29895" xr:uid="{E3973C26-C268-43A9-A356-EC4C23E65F34}"/>
    <cellStyle name="Cálculo 8 3 5 2 4" xfId="20987" xr:uid="{DB99F3E4-76C8-4003-A900-6385BA3BE5D5}"/>
    <cellStyle name="Cálculo 8 3 5 3" xfId="9624" xr:uid="{9213FD0D-7840-4141-9A2D-1B2896871F5A}"/>
    <cellStyle name="Cálculo 8 3 5 3 2" xfId="24732" xr:uid="{2595C53A-5E48-4034-BB94-3257554833E6}"/>
    <cellStyle name="Cálculo 8 3 5 4" xfId="15433" xr:uid="{EF7E4B1A-6CD6-4B8F-9DEB-8545B88DDFAF}"/>
    <cellStyle name="Cálculo 8 3 5 4 2" xfId="30541" xr:uid="{CCBF342E-3FDE-4E10-A1E7-C79E0DBF5B5B}"/>
    <cellStyle name="Cálculo 8 3 5 5" xfId="18350" xr:uid="{977EAF41-46A1-4528-BE0B-835483DE0C84}"/>
    <cellStyle name="Cálculo 8 3 6" xfId="2324" xr:uid="{D73C5ECB-75F7-4BF9-B34F-64981183DFF3}"/>
    <cellStyle name="Cálculo 8 3 6 2" xfId="4961" xr:uid="{FBDB2429-3E94-48AA-8F13-1A0A97E8038E}"/>
    <cellStyle name="Cálculo 8 3 6 2 2" xfId="11325" xr:uid="{8B2779D4-8EF3-4C45-8E18-5C60A0C8B5BB}"/>
    <cellStyle name="Cálculo 8 3 6 2 2 2" xfId="26433" xr:uid="{63EF7B56-A062-489A-8F7C-E5F1987D4B87}"/>
    <cellStyle name="Cálculo 8 3 6 2 3" xfId="7070" xr:uid="{9A2DAA48-AF93-471E-8980-24426C098246}"/>
    <cellStyle name="Cálculo 8 3 6 2 3 2" xfId="22178" xr:uid="{F32DFCFE-598D-4D7D-A360-0419F59298BA}"/>
    <cellStyle name="Cálculo 8 3 6 2 4" xfId="20069" xr:uid="{9C59E333-9476-4652-8E05-4ABA7FA0DA8C}"/>
    <cellStyle name="Cálculo 8 3 6 3" xfId="8791" xr:uid="{7712C92B-CDAE-46BB-9B96-80AF77F0C91A}"/>
    <cellStyle name="Cálculo 8 3 6 3 2" xfId="23899" xr:uid="{D0F79F6C-234A-4191-82E6-3CECCAC00A91}"/>
    <cellStyle name="Cálculo 8 3 6 4" xfId="15360" xr:uid="{0ADC6FC3-F7DA-44ED-B82D-3205C5162CE8}"/>
    <cellStyle name="Cálculo 8 3 6 4 2" xfId="30468" xr:uid="{EBA5E839-2362-497D-A0AB-492174D4E937}"/>
    <cellStyle name="Cálculo 8 3 6 5" xfId="17549" xr:uid="{388A864E-2772-48B9-BAC7-6318C9B63B37}"/>
    <cellStyle name="Cálculo 8 3 7" xfId="3894" xr:uid="{B9AD41CC-A033-4E33-85FF-0A10E47D0318}"/>
    <cellStyle name="Cálculo 8 3 7 2" xfId="6531" xr:uid="{F8729995-867B-46D9-A4BA-25B4D72F4C02}"/>
    <cellStyle name="Cálculo 8 3 7 2 2" xfId="12842" xr:uid="{6E5E9A3E-8B16-4C39-B860-DC010BAEA283}"/>
    <cellStyle name="Cálculo 8 3 7 2 2 2" xfId="27950" xr:uid="{72CCEB99-7641-4AFA-8156-2CF46019FEC3}"/>
    <cellStyle name="Cálculo 8 3 7 2 3" xfId="16428" xr:uid="{5C857DFB-EC5B-447D-8F6B-E7FBB0618C88}"/>
    <cellStyle name="Cálculo 8 3 7 2 3 2" xfId="31536" xr:uid="{A25973CE-2DCF-457A-8E48-F2E35B4F3375}"/>
    <cellStyle name="Cálculo 8 3 7 2 4" xfId="21639" xr:uid="{1C90CFFA-F2FC-43C3-A643-FF2A854D937C}"/>
    <cellStyle name="Cálculo 8 3 7 3" xfId="10276" xr:uid="{FA844704-9C65-4846-95C4-AB82794BB788}"/>
    <cellStyle name="Cálculo 8 3 7 3 2" xfId="25384" xr:uid="{FFB670A1-925F-4727-9B87-5064F9EBF9D0}"/>
    <cellStyle name="Cálculo 8 3 7 4" xfId="15542" xr:uid="{EDE4499E-5BE1-47B5-A09D-72C52C12A8A6}"/>
    <cellStyle name="Cálculo 8 3 7 4 2" xfId="30650" xr:uid="{6FE90895-5A4F-4740-A3B4-D2BAB1C2BF90}"/>
    <cellStyle name="Cálculo 8 3 7 5" xfId="19002" xr:uid="{E7321DDD-AAB9-4FC9-AB43-6F91330A60A1}"/>
    <cellStyle name="Cálculo 8 3 8" xfId="4459" xr:uid="{ADECB39D-B934-44BD-BC76-2119A0F6FE5F}"/>
    <cellStyle name="Cálculo 8 3 8 2" xfId="10841" xr:uid="{877E8109-40B8-4FCA-94EE-D39B6A887032}"/>
    <cellStyle name="Cálculo 8 3 8 2 2" xfId="25949" xr:uid="{B308F99C-6A59-4236-89C1-CBC48B30B65F}"/>
    <cellStyle name="Cálculo 8 3 8 3" xfId="14562" xr:uid="{1D86906F-508C-47DC-8C51-E655A7260317}"/>
    <cellStyle name="Cálculo 8 3 8 3 2" xfId="29670" xr:uid="{B131E6DF-63B4-4B93-97DA-8BC1440E1648}"/>
    <cellStyle name="Cálculo 8 3 8 4" xfId="19567" xr:uid="{D1E356BA-AFEB-4B16-8709-A2BD56102F4E}"/>
    <cellStyle name="Cálculo 8 3 9" xfId="8323" xr:uid="{7974AFF2-0D6B-4055-86C4-CF8E27A29BFE}"/>
    <cellStyle name="Cálculo 8 3 9 2" xfId="23431" xr:uid="{8D0259A1-3AFD-4D81-B0E8-6B2F03A44845}"/>
    <cellStyle name="Cálculo 8 4" xfId="2059" xr:uid="{0B81CBB2-D441-467A-A907-515E1B3A53D6}"/>
    <cellStyle name="Cálculo 8 4 10" xfId="14068" xr:uid="{BD031800-2B2C-4FA9-8D49-2A2DF86E3344}"/>
    <cellStyle name="Cálculo 8 4 10 2" xfId="29176" xr:uid="{3054B097-4453-4B5D-BF91-20FB72E7B925}"/>
    <cellStyle name="Cálculo 8 4 11" xfId="14917" xr:uid="{DE869D43-26D0-48B5-81A5-621EF9812A48}"/>
    <cellStyle name="Cálculo 8 4 11 2" xfId="30025" xr:uid="{0A60EC6D-0C5C-40BC-9F70-3EA8A3BAB106}"/>
    <cellStyle name="Cálculo 8 4 12" xfId="17284" xr:uid="{E6A1B52C-E793-42A2-A2F9-A1A066E4F083}"/>
    <cellStyle name="Cálculo 8 4 2" xfId="2566" xr:uid="{C9F822B5-BA14-40A8-9FF2-433A6A2ED127}"/>
    <cellStyle name="Cálculo 8 4 2 2" xfId="5203" xr:uid="{540B0D7F-7899-446D-B5BE-E48A7395EEBA}"/>
    <cellStyle name="Cálculo 8 4 2 2 2" xfId="11567" xr:uid="{B902B704-E8B7-4266-AA53-1ADF0FFA9EEF}"/>
    <cellStyle name="Cálculo 8 4 2 2 2 2" xfId="26675" xr:uid="{F5439587-9DBF-427B-B1AF-A81082D2736C}"/>
    <cellStyle name="Cálculo 8 4 2 2 3" xfId="7156" xr:uid="{9BA9EEA6-7570-4FD4-AC72-335C6E97973A}"/>
    <cellStyle name="Cálculo 8 4 2 2 3 2" xfId="22264" xr:uid="{58E3D376-23AE-4392-8426-5EB65A386ADE}"/>
    <cellStyle name="Cálculo 8 4 2 2 4" xfId="20311" xr:uid="{4F58F072-AC72-49AA-8973-C5B25388CBC7}"/>
    <cellStyle name="Cálculo 8 4 2 3" xfId="9033" xr:uid="{DB2D4170-23F3-4FD1-A5E1-174817EC33F9}"/>
    <cellStyle name="Cálculo 8 4 2 3 2" xfId="24141" xr:uid="{8DBEFC3A-78AA-4830-81C4-20085E83309E}"/>
    <cellStyle name="Cálculo 8 4 2 4" xfId="15332" xr:uid="{8F438E3F-7749-410E-A539-5FE4040FB3DE}"/>
    <cellStyle name="Cálculo 8 4 2 4 2" xfId="30440" xr:uid="{CB1D04F9-D93A-44AB-B7CE-0CEC4980AEEB}"/>
    <cellStyle name="Cálculo 8 4 2 5" xfId="14284" xr:uid="{5AE2BBD6-8360-4551-A976-D223BBC1081A}"/>
    <cellStyle name="Cálculo 8 4 2 5 2" xfId="29392" xr:uid="{5CF5F881-8109-42E1-A1E5-7BED05B2ABC7}"/>
    <cellStyle name="Cálculo 8 4 2 6" xfId="17674" xr:uid="{98F1C57B-FD8A-417D-B746-8217C2E196FA}"/>
    <cellStyle name="Cálculo 8 4 3" xfId="2819" xr:uid="{C2026601-8616-4212-B631-53DC90C690EB}"/>
    <cellStyle name="Cálculo 8 4 3 2" xfId="5456" xr:uid="{415A2DE4-A793-47FA-90AD-947220AB1F97}"/>
    <cellStyle name="Cálculo 8 4 3 2 2" xfId="15574" xr:uid="{46E20367-95F7-4738-8740-D3CA1C268E20}"/>
    <cellStyle name="Cálculo 8 4 3 2 2 2" xfId="30682" xr:uid="{3068E516-F0D0-444F-B203-C566D168DA4D}"/>
    <cellStyle name="Cálculo 8 4 3 2 3" xfId="20564" xr:uid="{E03F2967-84EA-4E63-87F0-48C3967C080D}"/>
    <cellStyle name="Cálculo 8 4 3 3" xfId="8223" xr:uid="{7D8DC4FF-F2FD-44E6-81D8-331522A5DD1A}"/>
    <cellStyle name="Cálculo 8 4 3 3 2" xfId="23331" xr:uid="{0382E237-B4E6-4A9A-9FEE-81EAB310391F}"/>
    <cellStyle name="Cálculo 8 4 3 4" xfId="17927" xr:uid="{25721124-D542-46E9-AE3B-E659FC89D355}"/>
    <cellStyle name="Cálculo 8 4 4" xfId="3122" xr:uid="{721ED30B-6375-4239-8D71-FB59C05EED78}"/>
    <cellStyle name="Cálculo 8 4 4 2" xfId="5759" xr:uid="{79AFBFC3-13F4-4DDD-91F3-61D185DFE023}"/>
    <cellStyle name="Cálculo 8 4 4 2 2" xfId="12070" xr:uid="{C7F7F461-9F39-4EEB-AAB0-72C87F8CEAD1}"/>
    <cellStyle name="Cálculo 8 4 4 2 2 2" xfId="27178" xr:uid="{30952047-03C7-46CC-BE17-89B219C5DCB1}"/>
    <cellStyle name="Cálculo 8 4 4 2 3" xfId="11249" xr:uid="{090F8F71-6615-4BBB-938F-14325CC92280}"/>
    <cellStyle name="Cálculo 8 4 4 2 3 2" xfId="26357" xr:uid="{19372E92-7108-4DF6-98A8-6EBA762D9357}"/>
    <cellStyle name="Cálculo 8 4 4 2 4" xfId="20867" xr:uid="{E79EABC0-BFF9-43EA-93EC-D76E44D4F799}"/>
    <cellStyle name="Cálculo 8 4 4 3" xfId="9504" xr:uid="{52FE498B-E275-4ACE-A412-5F596C6AB72C}"/>
    <cellStyle name="Cálculo 8 4 4 3 2" xfId="24612" xr:uid="{7249029A-8D3D-48CF-8D06-661FBB326131}"/>
    <cellStyle name="Cálculo 8 4 4 4" xfId="13471" xr:uid="{0CA2D137-60BB-4C07-A82D-24856ED8BB44}"/>
    <cellStyle name="Cálculo 8 4 4 4 2" xfId="28579" xr:uid="{AB9F1152-5CF7-4A88-B8C2-18834BF9991A}"/>
    <cellStyle name="Cálculo 8 4 4 5" xfId="18230" xr:uid="{DEF8D449-5F20-4223-8C93-66AB7AE8D63B}"/>
    <cellStyle name="Cálculo 8 4 5" xfId="3448" xr:uid="{511206E7-8EF2-4625-9793-9538AEA55363}"/>
    <cellStyle name="Cálculo 8 4 5 2" xfId="6085" xr:uid="{FB2A3ED0-B3FE-4B1A-8FE2-FE47BE76AACA}"/>
    <cellStyle name="Cálculo 8 4 5 2 2" xfId="12396" xr:uid="{E70CE060-FCBF-4B8B-9A0D-E290A8BB8A72}"/>
    <cellStyle name="Cálculo 8 4 5 2 2 2" xfId="27504" xr:uid="{253E36EA-7A36-40CB-A6D6-8E21A12A2866}"/>
    <cellStyle name="Cálculo 8 4 5 2 3" xfId="7259" xr:uid="{61189722-EB19-40E7-ACAC-03A5177BA6E0}"/>
    <cellStyle name="Cálculo 8 4 5 2 3 2" xfId="22367" xr:uid="{70D9E4A7-9FC6-42DB-BF45-4898D7D0D7AA}"/>
    <cellStyle name="Cálculo 8 4 5 2 4" xfId="21193" xr:uid="{FFB3CDF0-40F0-4E48-91E6-61F3005A1EB4}"/>
    <cellStyle name="Cálculo 8 4 5 3" xfId="9830" xr:uid="{F61C7321-04B8-43E5-B43F-21C948A1A04E}"/>
    <cellStyle name="Cálculo 8 4 5 3 2" xfId="24938" xr:uid="{DF895A8D-67BF-44BB-80BA-CDE4666048D3}"/>
    <cellStyle name="Cálculo 8 4 5 4" xfId="15878" xr:uid="{2BBFA944-9738-4512-B3E5-CC94CDA9D91B}"/>
    <cellStyle name="Cálculo 8 4 5 4 2" xfId="30986" xr:uid="{FEBE4C74-DC88-41EB-BC50-3324ABCA9FBD}"/>
    <cellStyle name="Cálculo 8 4 5 5" xfId="18556" xr:uid="{42C14F92-AAE1-407B-A010-0C3BF90212E0}"/>
    <cellStyle name="Cálculo 8 4 6" xfId="3754" xr:uid="{9E6106BD-0F09-425E-BD4C-F09A4015B948}"/>
    <cellStyle name="Cálculo 8 4 6 2" xfId="6391" xr:uid="{4C645515-8705-4D6A-82F9-682E047E681E}"/>
    <cellStyle name="Cálculo 8 4 6 2 2" xfId="12702" xr:uid="{25F05E9D-F522-40C2-804B-DD1378916F14}"/>
    <cellStyle name="Cálculo 8 4 6 2 2 2" xfId="27810" xr:uid="{CD226358-C64F-4C10-A06B-EE40F363300E}"/>
    <cellStyle name="Cálculo 8 4 6 2 3" xfId="15595" xr:uid="{6C1B5CCA-B276-48CD-90BB-861C4191C55D}"/>
    <cellStyle name="Cálculo 8 4 6 2 3 2" xfId="30703" xr:uid="{AC97C9BB-7DBA-46E5-9D1B-E30A5518C8F6}"/>
    <cellStyle name="Cálculo 8 4 6 2 4" xfId="21499" xr:uid="{E0198714-32CB-48C7-A983-09092F5FB69B}"/>
    <cellStyle name="Cálculo 8 4 6 3" xfId="10136" xr:uid="{C28C44C9-81D3-4679-BE1D-A9C09A3914B2}"/>
    <cellStyle name="Cálculo 8 4 6 3 2" xfId="25244" xr:uid="{74EABE34-636C-4A73-95A1-CB47CB4D5AD1}"/>
    <cellStyle name="Cálculo 8 4 6 4" xfId="14968" xr:uid="{12428F02-9DC2-4E9C-8B29-22C51A347DC8}"/>
    <cellStyle name="Cálculo 8 4 6 4 2" xfId="30076" xr:uid="{BCAD9C7C-6892-432A-8FC7-EC41A9CE49D0}"/>
    <cellStyle name="Cálculo 8 4 6 5" xfId="18862" xr:uid="{611F7AE9-FD70-4036-9C67-76DEBDFCC00E}"/>
    <cellStyle name="Cálculo 8 4 7" xfId="4131" xr:uid="{581099B3-2030-47EC-90B1-04DA153CFE16}"/>
    <cellStyle name="Cálculo 8 4 7 2" xfId="6768" xr:uid="{514C3D30-B740-4151-BB7C-47B524F76897}"/>
    <cellStyle name="Cálculo 8 4 7 2 2" xfId="13079" xr:uid="{C67DD76B-CDCE-43BD-B9AB-7C272ABE2450}"/>
    <cellStyle name="Cálculo 8 4 7 2 2 2" xfId="28187" xr:uid="{15424CF1-6F41-4656-9B30-9010DDCA4232}"/>
    <cellStyle name="Cálculo 8 4 7 2 3" xfId="16753" xr:uid="{522AE746-39D1-4EC0-A528-81A07C137F8A}"/>
    <cellStyle name="Cálculo 8 4 7 2 3 2" xfId="31861" xr:uid="{3F3FB4CD-34A4-4EBF-9FC5-51AC9D1D31AC}"/>
    <cellStyle name="Cálculo 8 4 7 2 4" xfId="21876" xr:uid="{B41935D3-F57C-468C-A215-E0A7B8D7CD32}"/>
    <cellStyle name="Cálculo 8 4 7 3" xfId="10513" xr:uid="{05B567DB-6BB7-4AD4-96CA-B033B1655845}"/>
    <cellStyle name="Cálculo 8 4 7 3 2" xfId="25621" xr:uid="{FF7B121E-B690-4F0A-B0E3-486A35C66BEC}"/>
    <cellStyle name="Cálculo 8 4 7 4" xfId="13911" xr:uid="{9249FADB-BEC2-4A52-894A-C88439DD5D38}"/>
    <cellStyle name="Cálculo 8 4 7 4 2" xfId="29019" xr:uid="{2871A281-5A80-4871-A2FF-1400C5292795}"/>
    <cellStyle name="Cálculo 8 4 7 5" xfId="19239" xr:uid="{72A13666-279D-45C7-B3C0-E3B3863F4654}"/>
    <cellStyle name="Cálculo 8 4 8" xfId="4696" xr:uid="{FA913FD7-35FE-478C-8EDF-3809871335A7}"/>
    <cellStyle name="Cálculo 8 4 8 2" xfId="11078" xr:uid="{09B40BEA-DAC0-4E68-A8D0-54CE2A1635E9}"/>
    <cellStyle name="Cálculo 8 4 8 2 2" xfId="26186" xr:uid="{EEA049A1-B3AA-4B1E-8E98-CFAEBAA78D54}"/>
    <cellStyle name="Cálculo 8 4 8 3" xfId="8039" xr:uid="{433BAECC-50E2-43D0-AF52-BDE9BAC7D728}"/>
    <cellStyle name="Cálculo 8 4 8 3 2" xfId="23147" xr:uid="{A6CA6EF4-E94F-4B2E-8CB5-5F40667E2838}"/>
    <cellStyle name="Cálculo 8 4 8 4" xfId="19804" xr:uid="{1ED15DDC-0B15-40FB-88E2-2A13E30FAD49}"/>
    <cellStyle name="Cálculo 8 4 9" xfId="8557" xr:uid="{A563C7C1-C2CD-4759-AC0B-C35199BC9A50}"/>
    <cellStyle name="Cálculo 8 4 9 2" xfId="23665" xr:uid="{9ECC79BA-0118-490C-8FF4-5E45841EB6F7}"/>
    <cellStyle name="Cálculo 8 5" xfId="2062" xr:uid="{58613E34-F49E-457A-8621-BF1DD8E32CE6}"/>
    <cellStyle name="Cálculo 8 5 10" xfId="7634" xr:uid="{59C36843-E946-43D7-B28C-B76187D54461}"/>
    <cellStyle name="Cálculo 8 5 10 2" xfId="22742" xr:uid="{9BFDA246-BE32-4009-AF46-01CC5A8DA9A2}"/>
    <cellStyle name="Cálculo 8 5 11" xfId="17287" xr:uid="{3BB73863-97D7-4C67-A7F1-510ED928212B}"/>
    <cellStyle name="Cálculo 8 5 2" xfId="2822" xr:uid="{35FF77E4-3D43-449D-80F6-574F2BEB0B92}"/>
    <cellStyle name="Cálculo 8 5 2 2" xfId="5459" xr:uid="{EFFA2369-17FD-4110-9594-00620AE99744}"/>
    <cellStyle name="Cálculo 8 5 2 2 2" xfId="14706" xr:uid="{AB9F1233-E700-4600-82BB-848BC786D1FC}"/>
    <cellStyle name="Cálculo 8 5 2 2 2 2" xfId="29814" xr:uid="{1620A451-410D-4E46-8C30-C32C6BF916B1}"/>
    <cellStyle name="Cálculo 8 5 2 2 3" xfId="20567" xr:uid="{8B9C6DB6-5AD4-4AF7-8820-B9E47A9E6962}"/>
    <cellStyle name="Cálculo 8 5 2 3" xfId="14247" xr:uid="{A1950BCF-76F2-45C3-ABBE-1982B098145D}"/>
    <cellStyle name="Cálculo 8 5 2 3 2" xfId="29355" xr:uid="{70A59B29-4FDC-476F-9035-6EF5E4090FE9}"/>
    <cellStyle name="Cálculo 8 5 2 4" xfId="17930" xr:uid="{08481FE6-5524-4E2F-8F95-B15D12744DB2}"/>
    <cellStyle name="Cálculo 8 5 3" xfId="3125" xr:uid="{32DD4B7F-9301-4C03-BD40-F5C660826361}"/>
    <cellStyle name="Cálculo 8 5 3 2" xfId="5762" xr:uid="{BAC85883-D023-498E-ABE7-4CF2137D6305}"/>
    <cellStyle name="Cálculo 8 5 3 2 2" xfId="12073" xr:uid="{B8206336-E09E-4A0C-B105-17EC6F90CB8B}"/>
    <cellStyle name="Cálculo 8 5 3 2 2 2" xfId="27181" xr:uid="{08931E2E-EFFE-400D-A98F-C88092A92062}"/>
    <cellStyle name="Cálculo 8 5 3 2 3" xfId="14759" xr:uid="{FE6B9804-F897-48B9-884C-4124A86521FA}"/>
    <cellStyle name="Cálculo 8 5 3 2 3 2" xfId="29867" xr:uid="{BD4B807B-031F-4D03-ACEA-ECE56CCFE97A}"/>
    <cellStyle name="Cálculo 8 5 3 2 4" xfId="20870" xr:uid="{0D6EF811-3603-4FFE-BF9C-D12383267903}"/>
    <cellStyle name="Cálculo 8 5 3 3" xfId="9507" xr:uid="{DA1C54C4-0F10-4C0E-8DBA-07F0E87BBB22}"/>
    <cellStyle name="Cálculo 8 5 3 3 2" xfId="24615" xr:uid="{178E0220-CCA5-43FA-8AAD-50A54B81493F}"/>
    <cellStyle name="Cálculo 8 5 3 4" xfId="14091" xr:uid="{DEEE79BE-8D26-4284-ADE0-673BBAB30575}"/>
    <cellStyle name="Cálculo 8 5 3 4 2" xfId="29199" xr:uid="{7D8A8882-F759-48F8-97E3-FAFBF0B165D0}"/>
    <cellStyle name="Cálculo 8 5 3 5" xfId="18233" xr:uid="{588FE603-AC75-4142-8C9F-763731E82546}"/>
    <cellStyle name="Cálculo 8 5 4" xfId="3451" xr:uid="{AACF6997-88D7-492A-B8FC-92447204E399}"/>
    <cellStyle name="Cálculo 8 5 4 2" xfId="6088" xr:uid="{60AE2A1A-C1C2-4A53-BE1A-2BA949D450F2}"/>
    <cellStyle name="Cálculo 8 5 4 2 2" xfId="12399" xr:uid="{DF20F61C-1ADA-47A0-B854-AAEEE8CD1689}"/>
    <cellStyle name="Cálculo 8 5 4 2 2 2" xfId="27507" xr:uid="{5FC8F817-E7EE-4C9F-A12F-43A4C1D3D33A}"/>
    <cellStyle name="Cálculo 8 5 4 2 3" xfId="16322" xr:uid="{FBB8F8D9-4B90-4458-BF15-8DC87E9C737D}"/>
    <cellStyle name="Cálculo 8 5 4 2 3 2" xfId="31430" xr:uid="{77DC8F59-A391-48E4-91F0-5AB4AA9D5433}"/>
    <cellStyle name="Cálculo 8 5 4 2 4" xfId="21196" xr:uid="{1C936335-ACC4-4D70-8A1A-4A53E53740AC}"/>
    <cellStyle name="Cálculo 8 5 4 3" xfId="9833" xr:uid="{58961AA4-19BD-4C4D-9910-44B46AF4978F}"/>
    <cellStyle name="Cálculo 8 5 4 3 2" xfId="24941" xr:uid="{C7B97A15-7F55-43D1-B823-F23C5CE88A07}"/>
    <cellStyle name="Cálculo 8 5 4 4" xfId="7813" xr:uid="{EC66C76A-9F24-4C7E-B3A0-459BE331EA3A}"/>
    <cellStyle name="Cálculo 8 5 4 4 2" xfId="22921" xr:uid="{5B0F63EF-1797-46F4-B1B9-42B74C3F2C5A}"/>
    <cellStyle name="Cálculo 8 5 4 5" xfId="18559" xr:uid="{0FDF9E01-3829-440B-A71B-4E843D3F13AB}"/>
    <cellStyle name="Cálculo 8 5 5" xfId="3757" xr:uid="{9AC023A3-058B-4DE4-9B97-32B9AE2D2C12}"/>
    <cellStyle name="Cálculo 8 5 5 2" xfId="6394" xr:uid="{15F07C5A-F838-4A50-A332-AD714E226E17}"/>
    <cellStyle name="Cálculo 8 5 5 2 2" xfId="12705" xr:uid="{49452000-50DF-42EC-BC3F-86AB953684C7}"/>
    <cellStyle name="Cálculo 8 5 5 2 2 2" xfId="27813" xr:uid="{754F4154-2804-4F99-B555-6EF813A6A9DB}"/>
    <cellStyle name="Cálculo 8 5 5 2 3" xfId="15657" xr:uid="{79057BAC-B341-4F50-86A4-6A4F08CE5E9B}"/>
    <cellStyle name="Cálculo 8 5 5 2 3 2" xfId="30765" xr:uid="{985A62B2-33C1-436C-9BA2-E97BD5A36F5F}"/>
    <cellStyle name="Cálculo 8 5 5 2 4" xfId="21502" xr:uid="{2F11836E-3EB5-47DB-AA7C-0B4CA0926C4F}"/>
    <cellStyle name="Cálculo 8 5 5 3" xfId="10139" xr:uid="{3667E296-E5C0-4E07-8526-1782879A276E}"/>
    <cellStyle name="Cálculo 8 5 5 3 2" xfId="25247" xr:uid="{280E0EDD-0CD5-4F3D-B906-C9A85CDABA92}"/>
    <cellStyle name="Cálculo 8 5 5 4" xfId="7436" xr:uid="{C98E1C1A-4F8E-457B-B77B-0C53FE628BB0}"/>
    <cellStyle name="Cálculo 8 5 5 4 2" xfId="22544" xr:uid="{F9DC4292-9EC7-49A5-9D89-BBDFEAE08940}"/>
    <cellStyle name="Cálculo 8 5 5 5" xfId="18865" xr:uid="{C61D9C16-F9DE-4617-AE5A-7C3643095834}"/>
    <cellStyle name="Cálculo 8 5 6" xfId="4134" xr:uid="{EB94EF03-2866-4BD3-8071-7BEA00B2EE38}"/>
    <cellStyle name="Cálculo 8 5 6 2" xfId="6771" xr:uid="{4C7D8FA1-5861-4302-981F-C331DA040AC4}"/>
    <cellStyle name="Cálculo 8 5 6 2 2" xfId="13082" xr:uid="{57F28556-BC35-4CF9-92ED-C49BC443E121}"/>
    <cellStyle name="Cálculo 8 5 6 2 2 2" xfId="28190" xr:uid="{F24973B2-B8CA-4CCB-86AF-6AD262027E3C}"/>
    <cellStyle name="Cálculo 8 5 6 2 3" xfId="16756" xr:uid="{4B5DCDC1-81B0-4435-8F5B-C40AA69486F2}"/>
    <cellStyle name="Cálculo 8 5 6 2 3 2" xfId="31864" xr:uid="{6AEFC3D1-FF8E-4E0A-9D82-BA56C38FE464}"/>
    <cellStyle name="Cálculo 8 5 6 2 4" xfId="21879" xr:uid="{E87964D3-5BA6-4D42-A4B9-63189FFE5F2E}"/>
    <cellStyle name="Cálculo 8 5 6 3" xfId="10516" xr:uid="{704B6A7B-967E-450F-AB9E-613D4F8741FA}"/>
    <cellStyle name="Cálculo 8 5 6 3 2" xfId="25624" xr:uid="{D83508BF-F67A-4754-8428-835914621FC1}"/>
    <cellStyle name="Cálculo 8 5 6 4" xfId="7443" xr:uid="{AD658C55-47CF-4116-A941-B134673D10AF}"/>
    <cellStyle name="Cálculo 8 5 6 4 2" xfId="22551" xr:uid="{715F57C0-F329-44A3-B62B-5664899EEA9C}"/>
    <cellStyle name="Cálculo 8 5 6 5" xfId="19242" xr:uid="{009DB7A9-673C-4285-B30C-28ACE510769B}"/>
    <cellStyle name="Cálculo 8 5 7" xfId="4699" xr:uid="{85EED97E-3540-4DCD-B223-D8EC49D722DA}"/>
    <cellStyle name="Cálculo 8 5 7 2" xfId="11081" xr:uid="{CC6CF6E7-B8DC-46D0-8B80-8E148EA60E5D}"/>
    <cellStyle name="Cálculo 8 5 7 2 2" xfId="26189" xr:uid="{8736AD6D-CAED-4BF8-8D37-A7E5DCDE88DA}"/>
    <cellStyle name="Cálculo 8 5 7 3" xfId="7189" xr:uid="{2013FAD0-6E88-4ADE-AF5B-76059A9D88D6}"/>
    <cellStyle name="Cálculo 8 5 7 3 2" xfId="22297" xr:uid="{23D80202-F042-4EF1-AAE3-78EB4AF29F51}"/>
    <cellStyle name="Cálculo 8 5 7 4" xfId="19807" xr:uid="{730A63A4-F93F-4DE1-83F1-A49EE8B5FA5E}"/>
    <cellStyle name="Cálculo 8 5 8" xfId="8560" xr:uid="{AB9F2BE0-DE61-42DB-A3FF-A3BF2EF98154}"/>
    <cellStyle name="Cálculo 8 5 8 2" xfId="23668" xr:uid="{260FD3B0-FF76-497A-9614-04CC6B230FB6}"/>
    <cellStyle name="Cálculo 8 5 9" xfId="15091" xr:uid="{8E770646-4195-4C91-BF69-6964E4163D73}"/>
    <cellStyle name="Cálculo 8 5 9 2" xfId="30199" xr:uid="{1864A28D-5302-4F5E-A1C5-B17241007801}"/>
    <cellStyle name="Cálculo 9" xfId="766" xr:uid="{00000000-0005-0000-0000-0000FE020000}"/>
    <cellStyle name="Cálculo 9 10" xfId="767" xr:uid="{00000000-0005-0000-0000-0000FF020000}"/>
    <cellStyle name="Cálculo 9 11" xfId="768" xr:uid="{00000000-0005-0000-0000-000000030000}"/>
    <cellStyle name="Cálculo 9 12" xfId="769" xr:uid="{00000000-0005-0000-0000-000001030000}"/>
    <cellStyle name="Cálculo 9 13" xfId="770" xr:uid="{00000000-0005-0000-0000-000002030000}"/>
    <cellStyle name="Cálculo 9 14" xfId="771" xr:uid="{00000000-0005-0000-0000-000003030000}"/>
    <cellStyle name="Cálculo 9 15" xfId="772" xr:uid="{00000000-0005-0000-0000-000004030000}"/>
    <cellStyle name="Cálculo 9 16" xfId="773" xr:uid="{00000000-0005-0000-0000-000005030000}"/>
    <cellStyle name="Cálculo 9 17" xfId="774" xr:uid="{00000000-0005-0000-0000-000006030000}"/>
    <cellStyle name="Cálculo 9 18" xfId="775" xr:uid="{00000000-0005-0000-0000-000007030000}"/>
    <cellStyle name="Cálculo 9 19" xfId="776" xr:uid="{00000000-0005-0000-0000-000008030000}"/>
    <cellStyle name="Cálculo 9 2" xfId="777" xr:uid="{00000000-0005-0000-0000-000009030000}"/>
    <cellStyle name="Cálculo 9 20" xfId="778" xr:uid="{00000000-0005-0000-0000-00000A030000}"/>
    <cellStyle name="Cálculo 9 21" xfId="779" xr:uid="{00000000-0005-0000-0000-00000B030000}"/>
    <cellStyle name="Cálculo 9 22" xfId="780" xr:uid="{00000000-0005-0000-0000-00000C030000}"/>
    <cellStyle name="Cálculo 9 23" xfId="1840" xr:uid="{44C8FFD1-3AD4-46E1-8038-6F5B1B894FB8}"/>
    <cellStyle name="Cálculo 9 23 10" xfId="8341" xr:uid="{96686047-721C-45DF-9196-D4A5A6711644}"/>
    <cellStyle name="Cálculo 9 23 10 2" xfId="23449" xr:uid="{384B20E7-C1EA-452D-AD21-DFAF82DE2C87}"/>
    <cellStyle name="Cálculo 9 23 11" xfId="15287" xr:uid="{A080B678-060F-4263-95A7-12BC339AD4F1}"/>
    <cellStyle name="Cálculo 9 23 11 2" xfId="30395" xr:uid="{29B4D986-10EA-4D76-AE6A-40BCFFF27EF3}"/>
    <cellStyle name="Cálculo 9 23 12" xfId="11234" xr:uid="{B5176A9C-538F-4193-AE5F-870793D7933F}"/>
    <cellStyle name="Cálculo 9 23 12 2" xfId="26342" xr:uid="{B478EE8A-B779-4E76-B632-01E8C1EF6808}"/>
    <cellStyle name="Cálculo 9 23 13" xfId="17065" xr:uid="{B9F157DA-1ECF-473A-A815-135E45B0313E}"/>
    <cellStyle name="Cálculo 9 23 2" xfId="2400" xr:uid="{3000C551-FA44-4999-9758-E02C273AEA97}"/>
    <cellStyle name="Cálculo 9 23 2 2" xfId="5037" xr:uid="{9E517BC7-2DC4-4069-BE0C-2FD4283B2BD6}"/>
    <cellStyle name="Cálculo 9 23 2 2 2" xfId="11401" xr:uid="{368FA0AD-D244-4479-9576-DF285C5F859B}"/>
    <cellStyle name="Cálculo 9 23 2 2 2 2" xfId="26509" xr:uid="{B2A06DCB-ACB6-4477-9534-4032E02CE35D}"/>
    <cellStyle name="Cálculo 9 23 2 2 3" xfId="13821" xr:uid="{491C64C1-E482-4240-BA78-AFB537D2479A}"/>
    <cellStyle name="Cálculo 9 23 2 2 3 2" xfId="28929" xr:uid="{189FFBE5-87B7-454B-BDC6-B89C8247A9CE}"/>
    <cellStyle name="Cálculo 9 23 2 2 4" xfId="20145" xr:uid="{6C42F940-826A-4CF4-8EAA-44E15178CCEA}"/>
    <cellStyle name="Cálculo 9 23 2 3" xfId="8867" xr:uid="{3467344F-C6FA-4A14-8CF4-0F6A4704D14D}"/>
    <cellStyle name="Cálculo 9 23 2 3 2" xfId="23975" xr:uid="{2D2C6BE1-84AF-4C6D-BD03-17C6E902D379}"/>
    <cellStyle name="Cálculo 9 23 3" xfId="2220" xr:uid="{7E15979D-2573-4C2E-B890-1F062047EE9D}"/>
    <cellStyle name="Cálculo 9 23 3 2" xfId="4857" xr:uid="{1267FE96-4BA6-4241-A909-BFE29F07D8BC}"/>
    <cellStyle name="Cálculo 9 23 3 2 2" xfId="8144" xr:uid="{0E3D11DB-99C8-49A4-A191-CA8B1CDABF5E}"/>
    <cellStyle name="Cálculo 9 23 3 2 2 2" xfId="23252" xr:uid="{1BF7439B-4854-4293-B78D-702FD2A03E6F}"/>
    <cellStyle name="Cálculo 9 23 3 2 3" xfId="19965" xr:uid="{421A5671-5213-496F-82CE-D0C99AD5D42D}"/>
    <cellStyle name="Cálculo 9 23 3 3" xfId="15029" xr:uid="{8998B8D0-C531-49FB-B043-C510C605A402}"/>
    <cellStyle name="Cálculo 9 23 3 3 2" xfId="30137" xr:uid="{F5C8FE89-2D08-474E-A84B-EE44D278A146}"/>
    <cellStyle name="Cálculo 9 23 3 4" xfId="17445" xr:uid="{D9CB2FEF-A619-4369-86AB-3755D8810AF0}"/>
    <cellStyle name="Cálculo 9 23 4" xfId="2934" xr:uid="{7B82031F-E76F-4CE0-90D1-27F50C9658DC}"/>
    <cellStyle name="Cálculo 9 23 4 2" xfId="5571" xr:uid="{3C519E6D-DF8C-442E-AA50-F3E0507C5341}"/>
    <cellStyle name="Cálculo 9 23 4 2 2" xfId="11882" xr:uid="{7DDF5BC0-7516-4657-904D-C415922859E3}"/>
    <cellStyle name="Cálculo 9 23 4 2 2 2" xfId="26990" xr:uid="{148DC3AB-C1F4-4E4F-B111-3756D1EC7306}"/>
    <cellStyle name="Cálculo 9 23 4 2 3" xfId="14813" xr:uid="{E82E434D-EBEE-4D26-9C18-32A1674D913F}"/>
    <cellStyle name="Cálculo 9 23 4 2 3 2" xfId="29921" xr:uid="{975DC37C-37B4-4B13-ADE6-2625E0A0D587}"/>
    <cellStyle name="Cálculo 9 23 4 2 4" xfId="20679" xr:uid="{6DDB3743-DC58-4FBB-82FC-4B198ADAD1C5}"/>
    <cellStyle name="Cálculo 9 23 4 3" xfId="9316" xr:uid="{7F40A141-9C82-44C5-BC76-DC7FDD4F1382}"/>
    <cellStyle name="Cálculo 9 23 4 3 2" xfId="24424" xr:uid="{5C17596B-98A2-48F1-89FD-444E312A0948}"/>
    <cellStyle name="Cálculo 9 23 4 4" xfId="13874" xr:uid="{F26954AC-ECA9-4B5C-ACD1-5D4D0CD4915D}"/>
    <cellStyle name="Cálculo 9 23 4 4 2" xfId="28982" xr:uid="{5D548F58-0C6E-4C74-8398-81ADFDF0C66A}"/>
    <cellStyle name="Cálculo 9 23 4 5" xfId="18042" xr:uid="{6CC2D7B2-4C41-499A-ABB0-70B7EBFA3B9C}"/>
    <cellStyle name="Cálculo 9 23 5" xfId="3260" xr:uid="{BB5A6E53-37B4-485C-AEBF-88D0C7B647B5}"/>
    <cellStyle name="Cálculo 9 23 5 2" xfId="5897" xr:uid="{BED8B385-8403-4333-AF42-4B2C6DD6AB6D}"/>
    <cellStyle name="Cálculo 9 23 5 2 2" xfId="12208" xr:uid="{D8873690-8AC0-441C-B229-E98A50C525F3}"/>
    <cellStyle name="Cálculo 9 23 5 2 2 2" xfId="27316" xr:uid="{66E70CE6-FB38-4F0A-ACD0-045967FC0468}"/>
    <cellStyle name="Cálculo 9 23 5 2 3" xfId="13879" xr:uid="{9FF6F91B-0A47-4452-A130-D1F06E947336}"/>
    <cellStyle name="Cálculo 9 23 5 2 3 2" xfId="28987" xr:uid="{7D23D184-6A30-47D8-B233-299E0D5F0946}"/>
    <cellStyle name="Cálculo 9 23 5 2 4" xfId="21005" xr:uid="{A4F8389C-0DDC-4829-93ED-102D9F46FFC0}"/>
    <cellStyle name="Cálculo 9 23 5 3" xfId="9642" xr:uid="{3C2F1463-DB80-41B7-A9BD-009EC86142F8}"/>
    <cellStyle name="Cálculo 9 23 5 3 2" xfId="24750" xr:uid="{BC381284-0FB1-4BF9-86E6-8C5336B64D54}"/>
    <cellStyle name="Cálculo 9 23 5 4" xfId="11678" xr:uid="{564E02BD-1FFE-4F85-B51D-0957E2B7BCF6}"/>
    <cellStyle name="Cálculo 9 23 5 4 2" xfId="26786" xr:uid="{843BDF27-9589-487D-8709-2FE58669D1FB}"/>
    <cellStyle name="Cálculo 9 23 5 5" xfId="18368" xr:uid="{999EDA2E-7835-4086-BAFE-E8EAB823634D}"/>
    <cellStyle name="Cálculo 9 23 6" xfId="3566" xr:uid="{A20F543D-FA6C-4C77-97A6-F3652D0AC08C}"/>
    <cellStyle name="Cálculo 9 23 6 2" xfId="6203" xr:uid="{8EF596CE-950E-4490-B25C-2BD2675C2F55}"/>
    <cellStyle name="Cálculo 9 23 6 2 2" xfId="12514" xr:uid="{1439D5CD-8BD0-4BAB-A697-337D40982A70}"/>
    <cellStyle name="Cálculo 9 23 6 2 2 2" xfId="27622" xr:uid="{AAB1A45A-5B01-4E43-8068-18BC9B0FB9C3}"/>
    <cellStyle name="Cálculo 9 23 6 2 3" xfId="14241" xr:uid="{40380DA9-1262-45BE-949A-F460D136EC45}"/>
    <cellStyle name="Cálculo 9 23 6 2 3 2" xfId="29349" xr:uid="{A6EBFD6B-C9AE-4575-A95B-97DBC8AB02C7}"/>
    <cellStyle name="Cálculo 9 23 6 2 4" xfId="21311" xr:uid="{042A033E-C3C5-4CC7-A5DB-976E0A0CD1CB}"/>
    <cellStyle name="Cálculo 9 23 6 3" xfId="9948" xr:uid="{1233B416-EB11-4D9D-A967-02ADBF6ACD57}"/>
    <cellStyle name="Cálculo 9 23 6 3 2" xfId="25056" xr:uid="{B106BDFF-866C-4313-9726-C94117E76380}"/>
    <cellStyle name="Cálculo 9 23 6 4" xfId="14866" xr:uid="{EA349AE1-8927-49C3-8A06-5C344A025FC5}"/>
    <cellStyle name="Cálculo 9 23 6 4 2" xfId="29974" xr:uid="{362BCCF8-96A1-4CAF-B565-577879E04F5E}"/>
    <cellStyle name="Cálculo 9 23 6 5" xfId="18674" xr:uid="{F0355B37-DE9C-418E-870B-0B2FA83DF6C4}"/>
    <cellStyle name="Cálculo 9 23 7" xfId="3912" xr:uid="{A1539A8F-7FAD-4FEA-B0FA-D5EACE7A4AD3}"/>
    <cellStyle name="Cálculo 9 23 7 2" xfId="6549" xr:uid="{E3085091-5112-4CD1-9FBD-8043E0E15584}"/>
    <cellStyle name="Cálculo 9 23 7 2 2" xfId="12860" xr:uid="{DACCC603-DEAE-4FF1-B936-50AC733299F1}"/>
    <cellStyle name="Cálculo 9 23 7 2 2 2" xfId="27968" xr:uid="{AC43D2E0-C90E-4134-9042-C36813BD310A}"/>
    <cellStyle name="Cálculo 9 23 7 2 3" xfId="14761" xr:uid="{95F9F1D2-8466-4E9E-B72E-8B66A44C415B}"/>
    <cellStyle name="Cálculo 9 23 7 2 3 2" xfId="29869" xr:uid="{26952CF7-A246-42FB-88D0-7C94C7416457}"/>
    <cellStyle name="Cálculo 9 23 7 2 4" xfId="21657" xr:uid="{DC320E78-3092-4FB5-B18B-CB7734C56F48}"/>
    <cellStyle name="Cálculo 9 23 7 3" xfId="10294" xr:uid="{511D2869-1A71-4BA7-B6C5-D05DADDC665E}"/>
    <cellStyle name="Cálculo 9 23 7 3 2" xfId="25402" xr:uid="{58881249-5841-49CB-98B4-FD48014BE975}"/>
    <cellStyle name="Cálculo 9 23 7 4" xfId="14332" xr:uid="{49AB7164-BB6F-41FC-B9FF-02A22EE8F793}"/>
    <cellStyle name="Cálculo 9 23 7 4 2" xfId="29440" xr:uid="{9A4170AC-87B3-4E9D-822F-2149C399EAAA}"/>
    <cellStyle name="Cálculo 9 23 7 5" xfId="19020" xr:uid="{DFDB3AC2-4C33-4025-AE54-B7E3D3F5FBC1}"/>
    <cellStyle name="Cálculo 9 23 8" xfId="4276" xr:uid="{C814EDD5-E7BA-49E6-8E0B-09745DCEBC8E}"/>
    <cellStyle name="Cálculo 9 23 8 2" xfId="6913" xr:uid="{C935F1A7-FD7C-4F9E-8AA0-FD9EDEBDA4D5}"/>
    <cellStyle name="Cálculo 9 23 8 2 2" xfId="13224" xr:uid="{1FCFB9F2-D463-4EA8-B1B8-942487E418DF}"/>
    <cellStyle name="Cálculo 9 23 8 2 2 2" xfId="28332" xr:uid="{1DD69202-02C8-4CFE-B8F2-00652B27D911}"/>
    <cellStyle name="Cálculo 9 23 8 2 3" xfId="16888" xr:uid="{29A768EA-DAF7-4F73-A587-67C0D4326FAB}"/>
    <cellStyle name="Cálculo 9 23 8 2 3 2" xfId="31996" xr:uid="{9E0A6CC2-837C-4CC4-AF60-AE3AD289082D}"/>
    <cellStyle name="Cálculo 9 23 8 2 4" xfId="22021" xr:uid="{E816D36F-E23C-497D-A0E0-D9AD7E31E474}"/>
    <cellStyle name="Cálculo 9 23 8 3" xfId="10658" xr:uid="{70EBEFFC-5948-44C8-8359-DC337770EF09}"/>
    <cellStyle name="Cálculo 9 23 8 3 2" xfId="25766" xr:uid="{E7170515-6A64-456B-B549-06F981BD9BC1}"/>
    <cellStyle name="Cálculo 9 23 8 4" xfId="16080" xr:uid="{CECF5DDB-9056-4602-A75E-5603AA83AEF1}"/>
    <cellStyle name="Cálculo 9 23 8 4 2" xfId="31188" xr:uid="{33151091-0B1C-4832-9B71-56B788DB7EFB}"/>
    <cellStyle name="Cálculo 9 23 8 5" xfId="19384" xr:uid="{DCE51C18-C69F-4BED-9107-050BF3ED3108}"/>
    <cellStyle name="Cálculo 9 23 9" xfId="4477" xr:uid="{A1D5EDA7-AA26-4240-A887-480CBD3B459C}"/>
    <cellStyle name="Cálculo 9 23 9 2" xfId="10859" xr:uid="{1DD829BF-A26E-4E6A-B32D-8BE1D75DB3A3}"/>
    <cellStyle name="Cálculo 9 23 9 2 2" xfId="25967" xr:uid="{CEDA5724-CAC2-4A74-B0E9-2B21B9205ED6}"/>
    <cellStyle name="Cálculo 9 23 9 3" xfId="15340" xr:uid="{5B898CEB-F51A-4BFB-816C-20E9A96E9D09}"/>
    <cellStyle name="Cálculo 9 23 9 3 2" xfId="30448" xr:uid="{927EE4FD-ED4B-463E-AC75-74B4F3F39E1A}"/>
    <cellStyle name="Cálculo 9 23 9 4" xfId="19585" xr:uid="{BDB1489A-456E-42DA-9B88-B9D1BB680485}"/>
    <cellStyle name="Cálculo 9 24" xfId="1823" xr:uid="{57FF9531-D904-4E7B-BCD2-1BE5614FD9FF}"/>
    <cellStyle name="Cálculo 9 24 10" xfId="14529" xr:uid="{F29168BE-301E-498D-80BE-D1D974726A3E}"/>
    <cellStyle name="Cálculo 9 24 10 2" xfId="29637" xr:uid="{2679D0FB-CFBA-43E7-828A-83926392334B}"/>
    <cellStyle name="Cálculo 9 24 11" xfId="15355" xr:uid="{9826284C-C254-49B8-B8F2-2E0F23B346A1}"/>
    <cellStyle name="Cálculo 9 24 11 2" xfId="30463" xr:uid="{54BC1B52-3447-4D6F-BAE4-4F9ECB07B72A}"/>
    <cellStyle name="Cálculo 9 24 12" xfId="17048" xr:uid="{AC96E438-6673-4DBC-A986-39365A4DFA07}"/>
    <cellStyle name="Cálculo 9 24 2" xfId="2383" xr:uid="{1E7B8016-5709-4210-9EE3-F0B6C9E20860}"/>
    <cellStyle name="Cálculo 9 24 2 2" xfId="5020" xr:uid="{916149CA-5167-4397-B396-59C7A7A2749D}"/>
    <cellStyle name="Cálculo 9 24 2 2 2" xfId="11384" xr:uid="{6F78C594-AC36-4B80-828C-741E6BE36C6C}"/>
    <cellStyle name="Cálculo 9 24 2 2 2 2" xfId="26492" xr:uid="{D48E2526-E59E-467D-8C72-195085F8F2EF}"/>
    <cellStyle name="Cálculo 9 24 2 2 3" xfId="14082" xr:uid="{F92D81AC-29AF-481D-BFD7-066EF5663EFD}"/>
    <cellStyle name="Cálculo 9 24 2 2 3 2" xfId="29190" xr:uid="{89CBB19D-BF7B-499E-8936-B192C336AB10}"/>
    <cellStyle name="Cálculo 9 24 2 2 4" xfId="20128" xr:uid="{9C3EB1E8-1B59-431A-8685-8A47F81B69FC}"/>
    <cellStyle name="Cálculo 9 24 2 3" xfId="8850" xr:uid="{26EA8A4C-EB4F-43AC-AD63-0E0C220EDEDA}"/>
    <cellStyle name="Cálculo 9 24 2 3 2" xfId="23958" xr:uid="{3F23E893-98EC-4F33-910F-C530C5B8B9B1}"/>
    <cellStyle name="Cálculo 9 24 2 4" xfId="15532" xr:uid="{530A429E-B329-420F-8899-0992EA41CB87}"/>
    <cellStyle name="Cálculo 9 24 2 4 2" xfId="30640" xr:uid="{68EE3269-4CB5-4D56-817A-AF6866C18DA7}"/>
    <cellStyle name="Cálculo 9 24 2 5" xfId="15405" xr:uid="{493C1B09-D15A-4444-89CA-ABC5D4E0D9C0}"/>
    <cellStyle name="Cálculo 9 24 2 5 2" xfId="30513" xr:uid="{D55898BB-81F1-4E66-A77E-D531E1CB14CA}"/>
    <cellStyle name="Cálculo 9 24 2 6" xfId="17591" xr:uid="{03DCA8C4-9434-4F37-8573-C78B2BE08225}"/>
    <cellStyle name="Cálculo 9 24 3" xfId="2237" xr:uid="{47F40CD3-CE23-4BA0-99ED-811029D59F88}"/>
    <cellStyle name="Cálculo 9 24 3 2" xfId="4874" xr:uid="{D983E677-E5ED-4490-8F3C-6C3DF21C5461}"/>
    <cellStyle name="Cálculo 9 24 3 2 2" xfId="13739" xr:uid="{6411DFA6-ABD5-4D73-AB14-E007677381C5}"/>
    <cellStyle name="Cálculo 9 24 3 2 2 2" xfId="28847" xr:uid="{BC901836-9CFF-4B11-9B7D-F863DCF423EC}"/>
    <cellStyle name="Cálculo 9 24 3 2 3" xfId="19982" xr:uid="{49AA6166-107D-4A8A-9911-A78857DF3A7F}"/>
    <cellStyle name="Cálculo 9 24 3 3" xfId="16029" xr:uid="{87724C5A-D15A-41AD-B421-30039EB98381}"/>
    <cellStyle name="Cálculo 9 24 3 3 2" xfId="31137" xr:uid="{A537D1B6-4977-4010-86D2-94F24B431762}"/>
    <cellStyle name="Cálculo 9 24 3 4" xfId="17462" xr:uid="{24727375-7986-4182-A747-3C9DB54EC621}"/>
    <cellStyle name="Cálculo 9 24 4" xfId="2653" xr:uid="{EE25E7C4-E8EC-429C-BB5A-49E7D9244FCB}"/>
    <cellStyle name="Cálculo 9 24 4 2" xfId="5290" xr:uid="{5208242A-6028-4BE9-A321-22586AA219DF}"/>
    <cellStyle name="Cálculo 9 24 4 2 2" xfId="11654" xr:uid="{7CEE6BD9-9AF7-43CF-AC23-8DAC1E8CB5D3}"/>
    <cellStyle name="Cálculo 9 24 4 2 2 2" xfId="26762" xr:uid="{E7B7F14B-A89E-4805-84C1-0FCA320C7BCD}"/>
    <cellStyle name="Cálculo 9 24 4 2 3" xfId="7439" xr:uid="{B71EBBE4-04E3-4C64-A2D4-6A841388F1C3}"/>
    <cellStyle name="Cálculo 9 24 4 2 3 2" xfId="22547" xr:uid="{4D337815-1AE7-4597-8ED4-5536137C906D}"/>
    <cellStyle name="Cálculo 9 24 4 2 4" xfId="20398" xr:uid="{58AEE9C1-133A-4AF5-9A7C-CB36C7A6E62A}"/>
    <cellStyle name="Cálculo 9 24 4 3" xfId="9120" xr:uid="{619AF90C-BC6F-4AD7-A585-D79F23B316FA}"/>
    <cellStyle name="Cálculo 9 24 4 3 2" xfId="24228" xr:uid="{2A412114-80C0-4916-96D3-EE187F64D61F}"/>
    <cellStyle name="Cálculo 9 24 4 4" xfId="14146" xr:uid="{54B3F2AA-C3F4-40EF-95F2-300E7B4C45D0}"/>
    <cellStyle name="Cálculo 9 24 4 4 2" xfId="29254" xr:uid="{AE404513-232E-46CF-88AD-7024A39AD914}"/>
    <cellStyle name="Cálculo 9 24 4 5" xfId="17761" xr:uid="{47118954-C249-4F61-8BB7-FA5D58A7F384}"/>
    <cellStyle name="Cálculo 9 24 5" xfId="3243" xr:uid="{3BDEED39-CB53-44DF-953C-6594AE06DE8B}"/>
    <cellStyle name="Cálculo 9 24 5 2" xfId="5880" xr:uid="{9B1857D4-B4AB-4FCA-8E20-87B6F9B0E469}"/>
    <cellStyle name="Cálculo 9 24 5 2 2" xfId="12191" xr:uid="{D2BC8464-6506-43AA-834B-BD48C689D5FA}"/>
    <cellStyle name="Cálculo 9 24 5 2 2 2" xfId="27299" xr:uid="{709850A6-A815-4AB3-98DE-AC56008E15DD}"/>
    <cellStyle name="Cálculo 9 24 5 2 3" xfId="14652" xr:uid="{ACD03F7D-61BF-4E13-83FD-0645D80EA442}"/>
    <cellStyle name="Cálculo 9 24 5 2 3 2" xfId="29760" xr:uid="{8726957C-CD9E-4335-BDB3-4A93F450EA83}"/>
    <cellStyle name="Cálculo 9 24 5 2 4" xfId="20988" xr:uid="{76BEF604-5F7D-46BE-826B-1C3DAD68B006}"/>
    <cellStyle name="Cálculo 9 24 5 3" xfId="9625" xr:uid="{1300E453-F558-42FA-8DF8-D9DA735062A8}"/>
    <cellStyle name="Cálculo 9 24 5 3 2" xfId="24733" xr:uid="{C35F472D-BC92-4E47-B069-3A484222E5C5}"/>
    <cellStyle name="Cálculo 9 24 5 4" xfId="14792" xr:uid="{692A9F50-2CC4-47E6-8B12-F21C94D5FDDE}"/>
    <cellStyle name="Cálculo 9 24 5 4 2" xfId="29900" xr:uid="{43BA2675-E1F5-4EC2-A071-E8D350024BA4}"/>
    <cellStyle name="Cálculo 9 24 5 5" xfId="18351" xr:uid="{B692A7EA-5227-4FF2-A331-E9CAABCCC790}"/>
    <cellStyle name="Cálculo 9 24 6" xfId="2325" xr:uid="{C1E5E260-D1AF-46FE-B199-7EBEADBDCA02}"/>
    <cellStyle name="Cálculo 9 24 6 2" xfId="4962" xr:uid="{D7E414AD-F94E-4A32-8465-C35C63482F9F}"/>
    <cellStyle name="Cálculo 9 24 6 2 2" xfId="11326" xr:uid="{ED02F231-AEF2-432B-856D-1E837CDFA7D3}"/>
    <cellStyle name="Cálculo 9 24 6 2 2 2" xfId="26434" xr:uid="{F15B727B-9046-4957-94CC-4F94665D4DE1}"/>
    <cellStyle name="Cálculo 9 24 6 2 3" xfId="15502" xr:uid="{53BE50BD-B903-4AEF-9301-7315EC606D64}"/>
    <cellStyle name="Cálculo 9 24 6 2 3 2" xfId="30610" xr:uid="{82491B99-61A8-483B-98B1-9ED9A00F34B7}"/>
    <cellStyle name="Cálculo 9 24 6 2 4" xfId="20070" xr:uid="{0A96EA21-1576-468A-9F5C-74A29B11C756}"/>
    <cellStyle name="Cálculo 9 24 6 3" xfId="8792" xr:uid="{0DAEFD7E-C28B-4AE7-8496-EBE25B97988F}"/>
    <cellStyle name="Cálculo 9 24 6 3 2" xfId="23900" xr:uid="{9D2FA626-9D99-4C32-BAE4-8E4ACA7FE1BD}"/>
    <cellStyle name="Cálculo 9 24 6 4" xfId="15356" xr:uid="{3A92FF40-A3CE-4362-944F-99921A2D90A8}"/>
    <cellStyle name="Cálculo 9 24 6 4 2" xfId="30464" xr:uid="{36B6AA6A-30A6-4653-97E1-979FE36787FD}"/>
    <cellStyle name="Cálculo 9 24 6 5" xfId="17550" xr:uid="{FFA6F1BA-B2B9-45A9-8DB9-6A508A19D6B8}"/>
    <cellStyle name="Cálculo 9 24 7" xfId="3895" xr:uid="{15B9F314-162A-442A-A841-9A7F6332254B}"/>
    <cellStyle name="Cálculo 9 24 7 2" xfId="6532" xr:uid="{970BE715-BEBA-4849-92F1-D1C085E5A0F3}"/>
    <cellStyle name="Cálculo 9 24 7 2 2" xfId="12843" xr:uid="{64BFFFF4-BFCF-4100-A782-A0F878125349}"/>
    <cellStyle name="Cálculo 9 24 7 2 2 2" xfId="27951" xr:uid="{137A80C9-9828-42F4-9F8F-64B381D13BFB}"/>
    <cellStyle name="Cálculo 9 24 7 2 3" xfId="14629" xr:uid="{242D5781-470D-49F4-AE4E-FD95A7C4D7AE}"/>
    <cellStyle name="Cálculo 9 24 7 2 3 2" xfId="29737" xr:uid="{3BBB1CBA-9942-4E9A-AF74-162093913CAC}"/>
    <cellStyle name="Cálculo 9 24 7 2 4" xfId="21640" xr:uid="{3DEB1010-1DEA-4CFB-9312-42D82D488043}"/>
    <cellStyle name="Cálculo 9 24 7 3" xfId="10277" xr:uid="{A59A1EB2-3549-42B5-8D02-29FEA57F2E70}"/>
    <cellStyle name="Cálculo 9 24 7 3 2" xfId="25385" xr:uid="{D817C980-1613-4F1F-AE86-85EAFFF4C5FA}"/>
    <cellStyle name="Cálculo 9 24 7 4" xfId="15508" xr:uid="{1B2B5437-5551-4812-BD71-65FDAAF0F708}"/>
    <cellStyle name="Cálculo 9 24 7 4 2" xfId="30616" xr:uid="{76C3EA66-429E-44AA-B9B5-4CE3468CEFCD}"/>
    <cellStyle name="Cálculo 9 24 7 5" xfId="19003" xr:uid="{E19D4618-8A5D-4C5B-B7DC-D1147F24747E}"/>
    <cellStyle name="Cálculo 9 24 8" xfId="4460" xr:uid="{A008D140-A586-49E9-B783-C2DAE12B7106}"/>
    <cellStyle name="Cálculo 9 24 8 2" xfId="10842" xr:uid="{9A27D426-FBE6-4E1B-B741-DD38AF10BE6D}"/>
    <cellStyle name="Cálculo 9 24 8 2 2" xfId="25950" xr:uid="{CD74C9C7-A82F-4B13-B396-ADF7A75E5ACB}"/>
    <cellStyle name="Cálculo 9 24 8 3" xfId="14509" xr:uid="{23F59515-D6CF-4B94-AA6F-06B593269232}"/>
    <cellStyle name="Cálculo 9 24 8 3 2" xfId="29617" xr:uid="{3A2D5F16-02FD-4DEE-88DE-E8894835BC87}"/>
    <cellStyle name="Cálculo 9 24 8 4" xfId="19568" xr:uid="{D1B8BBC4-7287-4464-A31E-A3D9EC4F6748}"/>
    <cellStyle name="Cálculo 9 24 9" xfId="8324" xr:uid="{2C6E7B8D-BCF7-4EBE-9479-FA1C163071BA}"/>
    <cellStyle name="Cálculo 9 24 9 2" xfId="23432" xr:uid="{2C023A50-D46B-431F-A27C-B1CC9FD3040A}"/>
    <cellStyle name="Cálculo 9 25" xfId="2060" xr:uid="{42DC9F9D-999B-4F45-B9BB-13A2024D36B4}"/>
    <cellStyle name="Cálculo 9 25 10" xfId="11801" xr:uid="{C347B3B7-4EA3-45C3-9FEC-7FA5EDA670EC}"/>
    <cellStyle name="Cálculo 9 25 10 2" xfId="26909" xr:uid="{B0644F49-9CB8-4EF9-9C24-0FC4C3B3596F}"/>
    <cellStyle name="Cálculo 9 25 11" xfId="15697" xr:uid="{24F17098-C098-4864-986C-5459A5CE79E4}"/>
    <cellStyle name="Cálculo 9 25 11 2" xfId="30805" xr:uid="{CFB8AF52-E580-447A-959C-D2B0A66FF33B}"/>
    <cellStyle name="Cálculo 9 25 12" xfId="17285" xr:uid="{F709C2F6-50E3-4DFA-B0BD-61AECDFA4BB2}"/>
    <cellStyle name="Cálculo 9 25 2" xfId="2567" xr:uid="{B029E69F-3601-4E59-85B1-419CB695B260}"/>
    <cellStyle name="Cálculo 9 25 2 2" xfId="5204" xr:uid="{311F0ABE-9F7A-4F2A-9582-9992C59765DD}"/>
    <cellStyle name="Cálculo 9 25 2 2 2" xfId="11568" xr:uid="{0ADB21CE-1F27-4F45-9EB4-46D0068302D6}"/>
    <cellStyle name="Cálculo 9 25 2 2 2 2" xfId="26676" xr:uid="{99A5899B-2E5E-46CB-A289-B1AC9ED617EA}"/>
    <cellStyle name="Cálculo 9 25 2 2 3" xfId="7307" xr:uid="{77ED5427-7AF2-4BE3-ADEB-EDEB89C1D30A}"/>
    <cellStyle name="Cálculo 9 25 2 2 3 2" xfId="22415" xr:uid="{75DF6648-59DF-4F71-9D1F-AF93C6DC8D18}"/>
    <cellStyle name="Cálculo 9 25 2 2 4" xfId="20312" xr:uid="{B146278A-792D-41BC-957F-D7EB2FA67926}"/>
    <cellStyle name="Cálculo 9 25 2 3" xfId="9034" xr:uid="{2FA8F125-6CB4-462B-9D43-349243EE21C5}"/>
    <cellStyle name="Cálculo 9 25 2 3 2" xfId="24142" xr:uid="{93CE8C99-5BEB-42A8-95BB-B2405656EDB1}"/>
    <cellStyle name="Cálculo 9 25 2 4" xfId="13449" xr:uid="{6EB27715-2D1D-4806-A741-493CBD606170}"/>
    <cellStyle name="Cálculo 9 25 2 4 2" xfId="28557" xr:uid="{EF72CA16-7EF9-4612-9CCD-00A515D83785}"/>
    <cellStyle name="Cálculo 9 25 2 5" xfId="14599" xr:uid="{78861DBD-7F73-43D3-946C-D8F3514D0DF0}"/>
    <cellStyle name="Cálculo 9 25 2 5 2" xfId="29707" xr:uid="{E75269FF-6F2E-4315-9506-CB6550068A40}"/>
    <cellStyle name="Cálculo 9 25 2 6" xfId="17675" xr:uid="{55191D36-BFE0-412A-B188-D55FE36055C4}"/>
    <cellStyle name="Cálculo 9 25 3" xfId="2820" xr:uid="{BB81A41D-8F61-47A7-A851-36158034A6C6}"/>
    <cellStyle name="Cálculo 9 25 3 2" xfId="5457" xr:uid="{662B5FD4-5D81-436D-A410-51D490A81900}"/>
    <cellStyle name="Cálculo 9 25 3 2 2" xfId="15784" xr:uid="{F8E19608-C031-41EE-9EBE-EBFF82994587}"/>
    <cellStyle name="Cálculo 9 25 3 2 2 2" xfId="30892" xr:uid="{F06CF0AE-823C-42A7-A6F9-95A2436F3665}"/>
    <cellStyle name="Cálculo 9 25 3 2 3" xfId="20565" xr:uid="{C347F488-B60A-4771-9A62-95C77B522CBB}"/>
    <cellStyle name="Cálculo 9 25 3 3" xfId="15995" xr:uid="{28DDE226-DB9C-40A1-B609-C4003BF4AAA0}"/>
    <cellStyle name="Cálculo 9 25 3 3 2" xfId="31103" xr:uid="{EC8965BA-9060-43B5-8788-07D9D466CAAE}"/>
    <cellStyle name="Cálculo 9 25 3 4" xfId="17928" xr:uid="{C3541534-597F-4841-943F-11F9478651F2}"/>
    <cellStyle name="Cálculo 9 25 4" xfId="3123" xr:uid="{D9516C1B-1538-441C-839F-258870B6EDA0}"/>
    <cellStyle name="Cálculo 9 25 4 2" xfId="5760" xr:uid="{6FC90DC1-0325-4779-978B-913AAC521B4C}"/>
    <cellStyle name="Cálculo 9 25 4 2 2" xfId="12071" xr:uid="{0996FAC7-DFE1-4CBC-9462-D278262B0FC2}"/>
    <cellStyle name="Cálculo 9 25 4 2 2 2" xfId="27179" xr:uid="{23032C21-ED34-4BF7-9F35-A1AB47015C35}"/>
    <cellStyle name="Cálculo 9 25 4 2 3" xfId="16130" xr:uid="{C17F4769-D991-4D3A-8EF2-9E0593AD2443}"/>
    <cellStyle name="Cálculo 9 25 4 2 3 2" xfId="31238" xr:uid="{56A32DE8-AD3C-4300-B590-88678D572C13}"/>
    <cellStyle name="Cálculo 9 25 4 2 4" xfId="20868" xr:uid="{BE3635F9-56FB-424A-8203-8C67FD10D641}"/>
    <cellStyle name="Cálculo 9 25 4 3" xfId="9505" xr:uid="{13A69218-C00C-43B3-9AB6-7AEA3438187B}"/>
    <cellStyle name="Cálculo 9 25 4 3 2" xfId="24613" xr:uid="{035D01D3-CD7D-4BA1-894C-20405C9E06FE}"/>
    <cellStyle name="Cálculo 9 25 4 4" xfId="16052" xr:uid="{E63C56BC-29EE-4325-B944-EBCD4D452706}"/>
    <cellStyle name="Cálculo 9 25 4 4 2" xfId="31160" xr:uid="{B6D315FC-EA8E-4785-AD28-68BEA4CE2A0F}"/>
    <cellStyle name="Cálculo 9 25 4 5" xfId="18231" xr:uid="{E4AFBC52-6549-42AF-96F0-B605D7630D05}"/>
    <cellStyle name="Cálculo 9 25 5" xfId="3449" xr:uid="{97DCA0D7-3429-4C80-8889-1A9C05F42733}"/>
    <cellStyle name="Cálculo 9 25 5 2" xfId="6086" xr:uid="{9DDE8F8E-AEB9-48A9-82C0-3FD32DBC2A48}"/>
    <cellStyle name="Cálculo 9 25 5 2 2" xfId="12397" xr:uid="{3A1196B5-9F30-4A49-A81D-CB398ADB2FAA}"/>
    <cellStyle name="Cálculo 9 25 5 2 2 2" xfId="27505" xr:uid="{89B9A385-33FB-41D0-9404-33682B59BFB2}"/>
    <cellStyle name="Cálculo 9 25 5 2 3" xfId="8027" xr:uid="{019E3C78-306A-4FE8-826A-5A9A9C5FBFF4}"/>
    <cellStyle name="Cálculo 9 25 5 2 3 2" xfId="23135" xr:uid="{A686E53A-59DB-42DA-A7ED-0E456699AB43}"/>
    <cellStyle name="Cálculo 9 25 5 2 4" xfId="21194" xr:uid="{40FFEF18-ACF7-4E69-B9DC-56CDEEBD4392}"/>
    <cellStyle name="Cálculo 9 25 5 3" xfId="9831" xr:uid="{67FCC2D0-C85D-4FBF-9C76-19CB6A6185E0}"/>
    <cellStyle name="Cálculo 9 25 5 3 2" xfId="24939" xr:uid="{6E8D9EE2-9257-4B80-A3F1-FC09F64B6221}"/>
    <cellStyle name="Cálculo 9 25 5 4" xfId="14867" xr:uid="{2043D420-59A5-4F12-9A5B-EC3690B69F3D}"/>
    <cellStyle name="Cálculo 9 25 5 4 2" xfId="29975" xr:uid="{9CFDD22E-E3C1-4471-8173-F48629D9BA5A}"/>
    <cellStyle name="Cálculo 9 25 5 5" xfId="18557" xr:uid="{767C404D-17A2-4B35-A202-527204FC6C19}"/>
    <cellStyle name="Cálculo 9 25 6" xfId="3755" xr:uid="{DEF85864-4D93-4AEF-9A0F-37367603A546}"/>
    <cellStyle name="Cálculo 9 25 6 2" xfId="6392" xr:uid="{9A2F994D-361F-4DBA-B587-11DAE7011D79}"/>
    <cellStyle name="Cálculo 9 25 6 2 2" xfId="12703" xr:uid="{D0337C72-3CC9-466B-8999-EFF1E26DE0F9}"/>
    <cellStyle name="Cálculo 9 25 6 2 2 2" xfId="27811" xr:uid="{BE1F23AF-B8F5-42A9-9D00-A36A799A1AEC}"/>
    <cellStyle name="Cálculo 9 25 6 2 3" xfId="7162" xr:uid="{3C9E0D81-F6FA-4994-A4ED-34EB346C9DA3}"/>
    <cellStyle name="Cálculo 9 25 6 2 3 2" xfId="22270" xr:uid="{01E648B0-1521-4900-BE05-A441E4E02A19}"/>
    <cellStyle name="Cálculo 9 25 6 2 4" xfId="21500" xr:uid="{EA624AEC-37D0-4D51-8533-A86E5DF086D0}"/>
    <cellStyle name="Cálculo 9 25 6 3" xfId="10137" xr:uid="{3548C600-A351-4EF0-9D15-1014280B4990}"/>
    <cellStyle name="Cálculo 9 25 6 3 2" xfId="25245" xr:uid="{462D8BD5-368B-47C9-B303-9C87F69A2C5D}"/>
    <cellStyle name="Cálculo 9 25 6 4" xfId="15292" xr:uid="{E04882D2-DF33-430C-9F76-65784A309EF4}"/>
    <cellStyle name="Cálculo 9 25 6 4 2" xfId="30400" xr:uid="{FF67EF38-B669-4116-AC11-EB52C29CA019}"/>
    <cellStyle name="Cálculo 9 25 6 5" xfId="18863" xr:uid="{4B968739-5049-4C83-8373-17F16D613453}"/>
    <cellStyle name="Cálculo 9 25 7" xfId="4132" xr:uid="{CDBB6D57-F126-4B89-B2A6-24F9EB96701A}"/>
    <cellStyle name="Cálculo 9 25 7 2" xfId="6769" xr:uid="{ABBA14B3-DDB6-4A08-9C9F-3351E1139117}"/>
    <cellStyle name="Cálculo 9 25 7 2 2" xfId="13080" xr:uid="{B925F2D6-C2B3-4653-B8BF-3C901A85D6E4}"/>
    <cellStyle name="Cálculo 9 25 7 2 2 2" xfId="28188" xr:uid="{7CEAA6C0-71EF-4DE6-87FF-277ECDD50A77}"/>
    <cellStyle name="Cálculo 9 25 7 2 3" xfId="16754" xr:uid="{954901DB-0271-4924-84B2-0961E3C4AEA7}"/>
    <cellStyle name="Cálculo 9 25 7 2 3 2" xfId="31862" xr:uid="{EBD2F27C-D486-412C-AD43-610E42480908}"/>
    <cellStyle name="Cálculo 9 25 7 2 4" xfId="21877" xr:uid="{9ABAAF22-CA36-4BC3-B6DC-8D87BDA9F6B3}"/>
    <cellStyle name="Cálculo 9 25 7 3" xfId="10514" xr:uid="{5C1FD557-EE6C-4446-B4AE-630932CF788D}"/>
    <cellStyle name="Cálculo 9 25 7 3 2" xfId="25622" xr:uid="{0FB38C21-D844-4B76-A294-945734BD8B27}"/>
    <cellStyle name="Cálculo 9 25 7 4" xfId="16423" xr:uid="{0AD22576-AA6B-4ADD-AD54-BE9B7A7C47CC}"/>
    <cellStyle name="Cálculo 9 25 7 4 2" xfId="31531" xr:uid="{17C1D651-4F67-4479-BB30-11DFA92416AC}"/>
    <cellStyle name="Cálculo 9 25 7 5" xfId="19240" xr:uid="{BF4738D8-67B3-4E41-AA48-7E1BCB29B480}"/>
    <cellStyle name="Cálculo 9 25 8" xfId="4697" xr:uid="{6A2373DA-CBD9-4852-801E-A038F4FFB7A6}"/>
    <cellStyle name="Cálculo 9 25 8 2" xfId="11079" xr:uid="{3286702A-BDF5-467F-8FB9-6E07773C347D}"/>
    <cellStyle name="Cálculo 9 25 8 2 2" xfId="26187" xr:uid="{29738B87-0AB2-413E-BE7D-E4B44CD7D4C2}"/>
    <cellStyle name="Cálculo 9 25 8 3" xfId="13479" xr:uid="{81BCB037-CFD7-4512-96E6-DF22D50D5268}"/>
    <cellStyle name="Cálculo 9 25 8 3 2" xfId="28587" xr:uid="{FC9D5075-D652-4A4E-B49E-CFF3DDE6004F}"/>
    <cellStyle name="Cálculo 9 25 8 4" xfId="19805" xr:uid="{56778D72-FD9A-4BA1-B7C4-E0159A17C17F}"/>
    <cellStyle name="Cálculo 9 25 9" xfId="8558" xr:uid="{D578AD88-FF5A-4654-8FE4-876554D96251}"/>
    <cellStyle name="Cálculo 9 25 9 2" xfId="23666" xr:uid="{F7CCDB0F-6CF6-4ADD-9608-C5C191689FE6}"/>
    <cellStyle name="Cálculo 9 26" xfId="2061" xr:uid="{1B708CD1-1AA9-47D0-BE70-474414CF3E40}"/>
    <cellStyle name="Cálculo 9 26 10" xfId="14882" xr:uid="{D644FB9E-4C98-4EE4-B548-CCC85F5F75F6}"/>
    <cellStyle name="Cálculo 9 26 10 2" xfId="29990" xr:uid="{F8F7C22E-BB38-4CAD-AC55-3D8BF2342714}"/>
    <cellStyle name="Cálculo 9 26 11" xfId="17286" xr:uid="{A1B76C6D-915F-4090-A15B-5A1928C66052}"/>
    <cellStyle name="Cálculo 9 26 2" xfId="2821" xr:uid="{32914E88-FEE2-4F40-BA62-FDF52BDCB96A}"/>
    <cellStyle name="Cálculo 9 26 2 2" xfId="5458" xr:uid="{6181515B-FCCB-44DE-A0E4-884438CD7186}"/>
    <cellStyle name="Cálculo 9 26 2 2 2" xfId="15660" xr:uid="{15F3785B-1770-41CA-BAE6-75759FB20BE8}"/>
    <cellStyle name="Cálculo 9 26 2 2 2 2" xfId="30768" xr:uid="{DA7AEB95-BCBB-4B0B-BB4B-531372E696C2}"/>
    <cellStyle name="Cálculo 9 26 2 2 3" xfId="20566" xr:uid="{EFCD6CD5-A292-47DE-96B1-BDDDE352B2BB}"/>
    <cellStyle name="Cálculo 9 26 2 3" xfId="14178" xr:uid="{311BFF6B-3A4C-4EF8-B169-612E993E3FA9}"/>
    <cellStyle name="Cálculo 9 26 2 3 2" xfId="29286" xr:uid="{3A6BF2ED-FF39-47E3-AC50-4C589574CDD4}"/>
    <cellStyle name="Cálculo 9 26 2 4" xfId="17929" xr:uid="{A9E37770-7905-4851-BD60-85F0A1AE8CAB}"/>
    <cellStyle name="Cálculo 9 26 3" xfId="3124" xr:uid="{17FB036E-3FE6-4DA6-B678-E997BB84ACC4}"/>
    <cellStyle name="Cálculo 9 26 3 2" xfId="5761" xr:uid="{7512A1CB-C422-4665-91F4-4EB5E199A8A7}"/>
    <cellStyle name="Cálculo 9 26 3 2 2" xfId="12072" xr:uid="{EB236469-FDAD-4F43-9190-C89701B19D43}"/>
    <cellStyle name="Cálculo 9 26 3 2 2 2" xfId="27180" xr:uid="{9D032BA9-B5AE-4BC5-AC3C-F077AED146AE}"/>
    <cellStyle name="Cálculo 9 26 3 2 3" xfId="14516" xr:uid="{36E7CBA5-3149-4626-9DE2-146AC3DC2B4D}"/>
    <cellStyle name="Cálculo 9 26 3 2 3 2" xfId="29624" xr:uid="{C3C97F97-0D2E-4A73-8884-08CE84680F29}"/>
    <cellStyle name="Cálculo 9 26 3 2 4" xfId="20869" xr:uid="{7207A51A-22F3-4623-8295-61C05C14640A}"/>
    <cellStyle name="Cálculo 9 26 3 3" xfId="9506" xr:uid="{0A0FFEB7-229E-43AD-B5E0-1D1FC7FF859C}"/>
    <cellStyle name="Cálculo 9 26 3 3 2" xfId="24614" xr:uid="{DC8D3867-09E6-4369-A02C-D2846006CB46}"/>
    <cellStyle name="Cálculo 9 26 3 4" xfId="14728" xr:uid="{F3F68D8F-304C-4C56-9F4A-AB3B09751D6C}"/>
    <cellStyle name="Cálculo 9 26 3 4 2" xfId="29836" xr:uid="{9A558F42-D586-48C3-8695-138A73A1B8B3}"/>
    <cellStyle name="Cálculo 9 26 3 5" xfId="18232" xr:uid="{542A30D6-A26F-426E-BFCE-9E5E81B5139A}"/>
    <cellStyle name="Cálculo 9 26 4" xfId="3450" xr:uid="{9368F3D8-38A6-40A9-BA0D-B3671BC01540}"/>
    <cellStyle name="Cálculo 9 26 4 2" xfId="6087" xr:uid="{3BCB86B2-BF09-441E-8B5E-B5A1E072F363}"/>
    <cellStyle name="Cálculo 9 26 4 2 2" xfId="12398" xr:uid="{DC516BD7-71A5-4B2F-8B3C-33739339552E}"/>
    <cellStyle name="Cálculo 9 26 4 2 2 2" xfId="27506" xr:uid="{520EF5CE-9D84-4DA0-AC92-47609B746EE9}"/>
    <cellStyle name="Cálculo 9 26 4 2 3" xfId="16255" xr:uid="{C9CC9B24-9771-4F78-A63C-F102FF44D416}"/>
    <cellStyle name="Cálculo 9 26 4 2 3 2" xfId="31363" xr:uid="{F0D0ECC4-E5F3-4106-B9DA-BE7ECBBD5B6E}"/>
    <cellStyle name="Cálculo 9 26 4 2 4" xfId="21195" xr:uid="{EDA1C192-A1CE-4D9A-8710-52024DCC6CB5}"/>
    <cellStyle name="Cálculo 9 26 4 3" xfId="9832" xr:uid="{23AE669A-A332-4FF4-9BEF-8D7B48BAC404}"/>
    <cellStyle name="Cálculo 9 26 4 3 2" xfId="24940" xr:uid="{32C4F69A-D4E4-4BB8-9AFD-402A1591B5C7}"/>
    <cellStyle name="Cálculo 9 26 4 4" xfId="7254" xr:uid="{E2984948-9CDF-4FB4-8E2B-6C504BD43BF6}"/>
    <cellStyle name="Cálculo 9 26 4 4 2" xfId="22362" xr:uid="{3BEE3FD5-4FCB-4ED0-A6D1-A89B85FAD610}"/>
    <cellStyle name="Cálculo 9 26 4 5" xfId="18558" xr:uid="{5EC0F119-94D0-44FC-8403-639580083F65}"/>
    <cellStyle name="Cálculo 9 26 5" xfId="3756" xr:uid="{53F4BEE0-1329-4FC2-A956-D5E8E2EE89DF}"/>
    <cellStyle name="Cálculo 9 26 5 2" xfId="6393" xr:uid="{86B1FC54-63C5-486B-ABBF-E0D22F68D8D6}"/>
    <cellStyle name="Cálculo 9 26 5 2 2" xfId="12704" xr:uid="{9C07E692-E4AA-41FF-8355-9A33D152ED6F}"/>
    <cellStyle name="Cálculo 9 26 5 2 2 2" xfId="27812" xr:uid="{CDD0CA60-9E14-4E31-ADC1-4B1B3883CAF8}"/>
    <cellStyle name="Cálculo 9 26 5 2 3" xfId="16262" xr:uid="{2257A624-80D5-471B-A06F-2BB39ED73D73}"/>
    <cellStyle name="Cálculo 9 26 5 2 3 2" xfId="31370" xr:uid="{8EBBAA86-5B6C-4C0F-9F92-D5999C0C9035}"/>
    <cellStyle name="Cálculo 9 26 5 2 4" xfId="21501" xr:uid="{8D107079-CF79-4053-BA14-17EB2446009B}"/>
    <cellStyle name="Cálculo 9 26 5 3" xfId="10138" xr:uid="{418A88D9-56A0-4AB8-9EAE-C17894EB2C54}"/>
    <cellStyle name="Cálculo 9 26 5 3 2" xfId="25246" xr:uid="{09CA4072-3B62-480B-BC49-9301F1052706}"/>
    <cellStyle name="Cálculo 9 26 5 4" xfId="15059" xr:uid="{1C68D8E0-C9FB-4AEA-9EC6-83624F8C6161}"/>
    <cellStyle name="Cálculo 9 26 5 4 2" xfId="30167" xr:uid="{A542B622-726D-43F5-9BDF-0F42CF8F22B0}"/>
    <cellStyle name="Cálculo 9 26 5 5" xfId="18864" xr:uid="{6E7B1757-3EF7-4A14-A289-811D9CB3A012}"/>
    <cellStyle name="Cálculo 9 26 6" xfId="4133" xr:uid="{EE69951F-530A-45FD-B2E8-C6F362B94699}"/>
    <cellStyle name="Cálculo 9 26 6 2" xfId="6770" xr:uid="{859B0B49-8CCA-4E90-B56D-A62AF879CA61}"/>
    <cellStyle name="Cálculo 9 26 6 2 2" xfId="13081" xr:uid="{DBD045AC-4556-499D-935A-59764A1A2F24}"/>
    <cellStyle name="Cálculo 9 26 6 2 2 2" xfId="28189" xr:uid="{0F1384B1-65D7-4FAF-9DE9-5246CAE40BBC}"/>
    <cellStyle name="Cálculo 9 26 6 2 3" xfId="16755" xr:uid="{F64C8433-9F6C-47C2-91AC-2CAB4AE27EA3}"/>
    <cellStyle name="Cálculo 9 26 6 2 3 2" xfId="31863" xr:uid="{B58B9CF3-7CB3-43DD-9E00-CA5838823A2A}"/>
    <cellStyle name="Cálculo 9 26 6 2 4" xfId="21878" xr:uid="{87365418-7E2F-4980-A695-A3B197066C86}"/>
    <cellStyle name="Cálculo 9 26 6 3" xfId="10515" xr:uid="{99D0C494-DDA5-44EA-9BA6-D39562922DAA}"/>
    <cellStyle name="Cálculo 9 26 6 3 2" xfId="25623" xr:uid="{42BBAD46-5134-4DD8-96F9-01B9E0E44279}"/>
    <cellStyle name="Cálculo 9 26 6 4" xfId="8000" xr:uid="{248E134C-647C-44C9-B446-7A45F4F9357F}"/>
    <cellStyle name="Cálculo 9 26 6 4 2" xfId="23108" xr:uid="{37EA4E64-B117-4B95-A027-803554096D34}"/>
    <cellStyle name="Cálculo 9 26 6 5" xfId="19241" xr:uid="{22C4EC6E-0A6B-47A8-A43F-F97E3B54A0D8}"/>
    <cellStyle name="Cálculo 9 26 7" xfId="4698" xr:uid="{A9DE9347-36F4-43AD-ACBE-5576BDA02B5E}"/>
    <cellStyle name="Cálculo 9 26 7 2" xfId="11080" xr:uid="{A935F1F9-AC5B-4F68-B5A6-5DA372A48F45}"/>
    <cellStyle name="Cálculo 9 26 7 2 2" xfId="26188" xr:uid="{D85CFF75-AE5C-4B43-9B36-FF0E20A9E111}"/>
    <cellStyle name="Cálculo 9 26 7 3" xfId="7778" xr:uid="{468FC987-460B-4FE5-8B2D-7BACBB8EF73D}"/>
    <cellStyle name="Cálculo 9 26 7 3 2" xfId="22886" xr:uid="{4B165C2D-F0ED-4367-97B8-2554415CD2B0}"/>
    <cellStyle name="Cálculo 9 26 7 4" xfId="19806" xr:uid="{F7D92F77-3E9A-4398-B1A4-5B0562C981AF}"/>
    <cellStyle name="Cálculo 9 26 8" xfId="8559" xr:uid="{663E43E3-8F66-458B-8FB4-AAFDD717FB46}"/>
    <cellStyle name="Cálculo 9 26 8 2" xfId="23667" xr:uid="{EE4436AA-BB20-40CC-9089-9ED295776851}"/>
    <cellStyle name="Cálculo 9 26 9" xfId="13830" xr:uid="{5FC088C3-C1CF-4CEC-9B5A-12156067A58F}"/>
    <cellStyle name="Cálculo 9 26 9 2" xfId="28938" xr:uid="{E76F77ED-5965-44E9-AD86-51F064B4A8AA}"/>
    <cellStyle name="Cálculo 9 3" xfId="781" xr:uid="{00000000-0005-0000-0000-00000D030000}"/>
    <cellStyle name="Cálculo 9 4" xfId="782" xr:uid="{00000000-0005-0000-0000-00000E030000}"/>
    <cellStyle name="Cálculo 9 5" xfId="783" xr:uid="{00000000-0005-0000-0000-00000F030000}"/>
    <cellStyle name="Cálculo 9 6" xfId="784" xr:uid="{00000000-0005-0000-0000-000010030000}"/>
    <cellStyle name="Cálculo 9 7" xfId="785" xr:uid="{00000000-0005-0000-0000-000011030000}"/>
    <cellStyle name="Cálculo 9 8" xfId="786" xr:uid="{00000000-0005-0000-0000-000012030000}"/>
    <cellStyle name="Cálculo 9 9" xfId="787" xr:uid="{00000000-0005-0000-0000-000013030000}"/>
    <cellStyle name="Celda de comprobación" xfId="788" builtinId="23" customBuiltin="1"/>
    <cellStyle name="Celda de comprobación 10" xfId="789" xr:uid="{00000000-0005-0000-0000-000015030000}"/>
    <cellStyle name="Celda de comprobación 11" xfId="790" xr:uid="{00000000-0005-0000-0000-000016030000}"/>
    <cellStyle name="Celda de comprobación 12" xfId="791" xr:uid="{00000000-0005-0000-0000-000017030000}"/>
    <cellStyle name="Celda de comprobación 13" xfId="792" xr:uid="{00000000-0005-0000-0000-000018030000}"/>
    <cellStyle name="Celda de comprobación 14" xfId="793" xr:uid="{00000000-0005-0000-0000-000019030000}"/>
    <cellStyle name="Celda de comprobación 15" xfId="794" xr:uid="{00000000-0005-0000-0000-00001A030000}"/>
    <cellStyle name="Celda de comprobación 16" xfId="795" xr:uid="{00000000-0005-0000-0000-00001B030000}"/>
    <cellStyle name="Celda de comprobación 17" xfId="796" xr:uid="{00000000-0005-0000-0000-00001C030000}"/>
    <cellStyle name="Celda de comprobación 18" xfId="797" xr:uid="{00000000-0005-0000-0000-00001D030000}"/>
    <cellStyle name="Celda de comprobación 2" xfId="798" xr:uid="{00000000-0005-0000-0000-00001E030000}"/>
    <cellStyle name="Celda de comprobación 3" xfId="799" xr:uid="{00000000-0005-0000-0000-00001F030000}"/>
    <cellStyle name="Celda de comprobación 4" xfId="800" xr:uid="{00000000-0005-0000-0000-000020030000}"/>
    <cellStyle name="Celda de comprobación 5" xfId="801" xr:uid="{00000000-0005-0000-0000-000021030000}"/>
    <cellStyle name="Celda de comprobación 6" xfId="802" xr:uid="{00000000-0005-0000-0000-000022030000}"/>
    <cellStyle name="Celda de comprobación 7" xfId="803" xr:uid="{00000000-0005-0000-0000-000023030000}"/>
    <cellStyle name="Celda de comprobación 8" xfId="804" xr:uid="{00000000-0005-0000-0000-000024030000}"/>
    <cellStyle name="Celda de comprobación 9" xfId="805" xr:uid="{00000000-0005-0000-0000-000025030000}"/>
    <cellStyle name="Celda de comprobación 9 10" xfId="806" xr:uid="{00000000-0005-0000-0000-000026030000}"/>
    <cellStyle name="Celda de comprobación 9 11" xfId="807" xr:uid="{00000000-0005-0000-0000-000027030000}"/>
    <cellStyle name="Celda de comprobación 9 12" xfId="808" xr:uid="{00000000-0005-0000-0000-000028030000}"/>
    <cellStyle name="Celda de comprobación 9 13" xfId="809" xr:uid="{00000000-0005-0000-0000-000029030000}"/>
    <cellStyle name="Celda de comprobación 9 14" xfId="810" xr:uid="{00000000-0005-0000-0000-00002A030000}"/>
    <cellStyle name="Celda de comprobación 9 15" xfId="811" xr:uid="{00000000-0005-0000-0000-00002B030000}"/>
    <cellStyle name="Celda de comprobación 9 16" xfId="812" xr:uid="{00000000-0005-0000-0000-00002C030000}"/>
    <cellStyle name="Celda de comprobación 9 17" xfId="813" xr:uid="{00000000-0005-0000-0000-00002D030000}"/>
    <cellStyle name="Celda de comprobación 9 18" xfId="814" xr:uid="{00000000-0005-0000-0000-00002E030000}"/>
    <cellStyle name="Celda de comprobación 9 19" xfId="815" xr:uid="{00000000-0005-0000-0000-00002F030000}"/>
    <cellStyle name="Celda de comprobación 9 2" xfId="816" xr:uid="{00000000-0005-0000-0000-000030030000}"/>
    <cellStyle name="Celda de comprobación 9 20" xfId="817" xr:uid="{00000000-0005-0000-0000-000031030000}"/>
    <cellStyle name="Celda de comprobación 9 21" xfId="818" xr:uid="{00000000-0005-0000-0000-000032030000}"/>
    <cellStyle name="Celda de comprobación 9 22" xfId="819" xr:uid="{00000000-0005-0000-0000-000033030000}"/>
    <cellStyle name="Celda de comprobación 9 3" xfId="820" xr:uid="{00000000-0005-0000-0000-000034030000}"/>
    <cellStyle name="Celda de comprobación 9 4" xfId="821" xr:uid="{00000000-0005-0000-0000-000035030000}"/>
    <cellStyle name="Celda de comprobación 9 5" xfId="822" xr:uid="{00000000-0005-0000-0000-000036030000}"/>
    <cellStyle name="Celda de comprobación 9 6" xfId="823" xr:uid="{00000000-0005-0000-0000-000037030000}"/>
    <cellStyle name="Celda de comprobación 9 7" xfId="824" xr:uid="{00000000-0005-0000-0000-000038030000}"/>
    <cellStyle name="Celda de comprobación 9 8" xfId="825" xr:uid="{00000000-0005-0000-0000-000039030000}"/>
    <cellStyle name="Celda de comprobación 9 9" xfId="826" xr:uid="{00000000-0005-0000-0000-00003A030000}"/>
    <cellStyle name="Celda vinculada" xfId="827" builtinId="24" customBuiltin="1"/>
    <cellStyle name="Celda vinculada 10" xfId="828" xr:uid="{00000000-0005-0000-0000-00003C030000}"/>
    <cellStyle name="Celda vinculada 11" xfId="829" xr:uid="{00000000-0005-0000-0000-00003D030000}"/>
    <cellStyle name="Celda vinculada 12" xfId="830" xr:uid="{00000000-0005-0000-0000-00003E030000}"/>
    <cellStyle name="Celda vinculada 13" xfId="831" xr:uid="{00000000-0005-0000-0000-00003F030000}"/>
    <cellStyle name="Celda vinculada 14" xfId="832" xr:uid="{00000000-0005-0000-0000-000040030000}"/>
    <cellStyle name="Celda vinculada 15" xfId="833" xr:uid="{00000000-0005-0000-0000-000041030000}"/>
    <cellStyle name="Celda vinculada 16" xfId="834" xr:uid="{00000000-0005-0000-0000-000042030000}"/>
    <cellStyle name="Celda vinculada 17" xfId="835" xr:uid="{00000000-0005-0000-0000-000043030000}"/>
    <cellStyle name="Celda vinculada 18" xfId="836" xr:uid="{00000000-0005-0000-0000-000044030000}"/>
    <cellStyle name="Celda vinculada 2" xfId="837" xr:uid="{00000000-0005-0000-0000-000045030000}"/>
    <cellStyle name="Celda vinculada 3" xfId="838" xr:uid="{00000000-0005-0000-0000-000046030000}"/>
    <cellStyle name="Celda vinculada 4" xfId="839" xr:uid="{00000000-0005-0000-0000-000047030000}"/>
    <cellStyle name="Celda vinculada 5" xfId="840" xr:uid="{00000000-0005-0000-0000-000048030000}"/>
    <cellStyle name="Celda vinculada 6" xfId="841" xr:uid="{00000000-0005-0000-0000-000049030000}"/>
    <cellStyle name="Celda vinculada 7" xfId="842" xr:uid="{00000000-0005-0000-0000-00004A030000}"/>
    <cellStyle name="Celda vinculada 8" xfId="843" xr:uid="{00000000-0005-0000-0000-00004B030000}"/>
    <cellStyle name="Celda vinculada 9" xfId="844" xr:uid="{00000000-0005-0000-0000-00004C030000}"/>
    <cellStyle name="Celda vinculada 9 10" xfId="845" xr:uid="{00000000-0005-0000-0000-00004D030000}"/>
    <cellStyle name="Celda vinculada 9 11" xfId="846" xr:uid="{00000000-0005-0000-0000-00004E030000}"/>
    <cellStyle name="Celda vinculada 9 12" xfId="847" xr:uid="{00000000-0005-0000-0000-00004F030000}"/>
    <cellStyle name="Celda vinculada 9 13" xfId="848" xr:uid="{00000000-0005-0000-0000-000050030000}"/>
    <cellStyle name="Celda vinculada 9 14" xfId="849" xr:uid="{00000000-0005-0000-0000-000051030000}"/>
    <cellStyle name="Celda vinculada 9 15" xfId="850" xr:uid="{00000000-0005-0000-0000-000052030000}"/>
    <cellStyle name="Celda vinculada 9 16" xfId="851" xr:uid="{00000000-0005-0000-0000-000053030000}"/>
    <cellStyle name="Celda vinculada 9 17" xfId="852" xr:uid="{00000000-0005-0000-0000-000054030000}"/>
    <cellStyle name="Celda vinculada 9 18" xfId="853" xr:uid="{00000000-0005-0000-0000-000055030000}"/>
    <cellStyle name="Celda vinculada 9 19" xfId="854" xr:uid="{00000000-0005-0000-0000-000056030000}"/>
    <cellStyle name="Celda vinculada 9 2" xfId="855" xr:uid="{00000000-0005-0000-0000-000057030000}"/>
    <cellStyle name="Celda vinculada 9 20" xfId="856" xr:uid="{00000000-0005-0000-0000-000058030000}"/>
    <cellStyle name="Celda vinculada 9 21" xfId="857" xr:uid="{00000000-0005-0000-0000-000059030000}"/>
    <cellStyle name="Celda vinculada 9 22" xfId="858" xr:uid="{00000000-0005-0000-0000-00005A030000}"/>
    <cellStyle name="Celda vinculada 9 3" xfId="859" xr:uid="{00000000-0005-0000-0000-00005B030000}"/>
    <cellStyle name="Celda vinculada 9 4" xfId="860" xr:uid="{00000000-0005-0000-0000-00005C030000}"/>
    <cellStyle name="Celda vinculada 9 5" xfId="861" xr:uid="{00000000-0005-0000-0000-00005D030000}"/>
    <cellStyle name="Celda vinculada 9 6" xfId="862" xr:uid="{00000000-0005-0000-0000-00005E030000}"/>
    <cellStyle name="Celda vinculada 9 7" xfId="863" xr:uid="{00000000-0005-0000-0000-00005F030000}"/>
    <cellStyle name="Celda vinculada 9 8" xfId="864" xr:uid="{00000000-0005-0000-0000-000060030000}"/>
    <cellStyle name="Celda vinculada 9 9" xfId="865" xr:uid="{00000000-0005-0000-0000-000061030000}"/>
    <cellStyle name="Coma 2" xfId="866" xr:uid="{00000000-0005-0000-0000-000062030000}"/>
    <cellStyle name="Coma 2 2" xfId="867" xr:uid="{00000000-0005-0000-0000-000063030000}"/>
    <cellStyle name="Encabezado 4" xfId="868" builtinId="19" customBuiltin="1"/>
    <cellStyle name="Encabezado 4 10" xfId="869" xr:uid="{00000000-0005-0000-0000-000067030000}"/>
    <cellStyle name="Encabezado 4 11" xfId="870" xr:uid="{00000000-0005-0000-0000-000068030000}"/>
    <cellStyle name="Encabezado 4 12" xfId="871" xr:uid="{00000000-0005-0000-0000-000069030000}"/>
    <cellStyle name="Encabezado 4 13" xfId="872" xr:uid="{00000000-0005-0000-0000-00006A030000}"/>
    <cellStyle name="Encabezado 4 14" xfId="873" xr:uid="{00000000-0005-0000-0000-00006B030000}"/>
    <cellStyle name="Encabezado 4 15" xfId="874" xr:uid="{00000000-0005-0000-0000-00006C030000}"/>
    <cellStyle name="Encabezado 4 16" xfId="875" xr:uid="{00000000-0005-0000-0000-00006D030000}"/>
    <cellStyle name="Encabezado 4 17" xfId="876" xr:uid="{00000000-0005-0000-0000-00006E030000}"/>
    <cellStyle name="Encabezado 4 18" xfId="877" xr:uid="{00000000-0005-0000-0000-00006F030000}"/>
    <cellStyle name="Encabezado 4 2" xfId="878" xr:uid="{00000000-0005-0000-0000-000070030000}"/>
    <cellStyle name="Encabezado 4 3" xfId="879" xr:uid="{00000000-0005-0000-0000-000071030000}"/>
    <cellStyle name="Encabezado 4 4" xfId="880" xr:uid="{00000000-0005-0000-0000-000072030000}"/>
    <cellStyle name="Encabezado 4 5" xfId="881" xr:uid="{00000000-0005-0000-0000-000073030000}"/>
    <cellStyle name="Encabezado 4 6" xfId="882" xr:uid="{00000000-0005-0000-0000-000074030000}"/>
    <cellStyle name="Encabezado 4 7" xfId="883" xr:uid="{00000000-0005-0000-0000-000075030000}"/>
    <cellStyle name="Encabezado 4 8" xfId="884" xr:uid="{00000000-0005-0000-0000-000076030000}"/>
    <cellStyle name="Encabezado 4 9" xfId="885" xr:uid="{00000000-0005-0000-0000-000077030000}"/>
    <cellStyle name="Encabezado 4 9 10" xfId="886" xr:uid="{00000000-0005-0000-0000-000078030000}"/>
    <cellStyle name="Encabezado 4 9 11" xfId="887" xr:uid="{00000000-0005-0000-0000-000079030000}"/>
    <cellStyle name="Encabezado 4 9 12" xfId="888" xr:uid="{00000000-0005-0000-0000-00007A030000}"/>
    <cellStyle name="Encabezado 4 9 13" xfId="889" xr:uid="{00000000-0005-0000-0000-00007B030000}"/>
    <cellStyle name="Encabezado 4 9 14" xfId="890" xr:uid="{00000000-0005-0000-0000-00007C030000}"/>
    <cellStyle name="Encabezado 4 9 15" xfId="891" xr:uid="{00000000-0005-0000-0000-00007D030000}"/>
    <cellStyle name="Encabezado 4 9 16" xfId="892" xr:uid="{00000000-0005-0000-0000-00007E030000}"/>
    <cellStyle name="Encabezado 4 9 17" xfId="893" xr:uid="{00000000-0005-0000-0000-00007F030000}"/>
    <cellStyle name="Encabezado 4 9 18" xfId="894" xr:uid="{00000000-0005-0000-0000-000080030000}"/>
    <cellStyle name="Encabezado 4 9 19" xfId="895" xr:uid="{00000000-0005-0000-0000-000081030000}"/>
    <cellStyle name="Encabezado 4 9 2" xfId="896" xr:uid="{00000000-0005-0000-0000-000082030000}"/>
    <cellStyle name="Encabezado 4 9 20" xfId="897" xr:uid="{00000000-0005-0000-0000-000083030000}"/>
    <cellStyle name="Encabezado 4 9 21" xfId="898" xr:uid="{00000000-0005-0000-0000-000084030000}"/>
    <cellStyle name="Encabezado 4 9 22" xfId="899" xr:uid="{00000000-0005-0000-0000-000085030000}"/>
    <cellStyle name="Encabezado 4 9 3" xfId="900" xr:uid="{00000000-0005-0000-0000-000086030000}"/>
    <cellStyle name="Encabezado 4 9 4" xfId="901" xr:uid="{00000000-0005-0000-0000-000087030000}"/>
    <cellStyle name="Encabezado 4 9 5" xfId="902" xr:uid="{00000000-0005-0000-0000-000088030000}"/>
    <cellStyle name="Encabezado 4 9 6" xfId="903" xr:uid="{00000000-0005-0000-0000-000089030000}"/>
    <cellStyle name="Encabezado 4 9 7" xfId="904" xr:uid="{00000000-0005-0000-0000-00008A030000}"/>
    <cellStyle name="Encabezado 4 9 8" xfId="905" xr:uid="{00000000-0005-0000-0000-00008B030000}"/>
    <cellStyle name="Encabezado 4 9 9" xfId="906" xr:uid="{00000000-0005-0000-0000-00008C030000}"/>
    <cellStyle name="Énfasis1" xfId="907" builtinId="29" customBuiltin="1"/>
    <cellStyle name="Énfasis1 10" xfId="908" xr:uid="{00000000-0005-0000-0000-00008E030000}"/>
    <cellStyle name="Énfasis1 11" xfId="909" xr:uid="{00000000-0005-0000-0000-00008F030000}"/>
    <cellStyle name="Énfasis1 12" xfId="910" xr:uid="{00000000-0005-0000-0000-000090030000}"/>
    <cellStyle name="Énfasis1 13" xfId="911" xr:uid="{00000000-0005-0000-0000-000091030000}"/>
    <cellStyle name="Énfasis1 14" xfId="912" xr:uid="{00000000-0005-0000-0000-000092030000}"/>
    <cellStyle name="Énfasis1 15" xfId="913" xr:uid="{00000000-0005-0000-0000-000093030000}"/>
    <cellStyle name="Énfasis1 16" xfId="914" xr:uid="{00000000-0005-0000-0000-000094030000}"/>
    <cellStyle name="Énfasis1 17" xfId="915" xr:uid="{00000000-0005-0000-0000-000095030000}"/>
    <cellStyle name="Énfasis1 18" xfId="916" xr:uid="{00000000-0005-0000-0000-000096030000}"/>
    <cellStyle name="Énfasis1 2" xfId="917" xr:uid="{00000000-0005-0000-0000-000097030000}"/>
    <cellStyle name="Énfasis1 3" xfId="918" xr:uid="{00000000-0005-0000-0000-000098030000}"/>
    <cellStyle name="Énfasis1 4" xfId="919" xr:uid="{00000000-0005-0000-0000-000099030000}"/>
    <cellStyle name="Énfasis1 5" xfId="920" xr:uid="{00000000-0005-0000-0000-00009A030000}"/>
    <cellStyle name="Énfasis1 6" xfId="921" xr:uid="{00000000-0005-0000-0000-00009B030000}"/>
    <cellStyle name="Énfasis1 7" xfId="922" xr:uid="{00000000-0005-0000-0000-00009C030000}"/>
    <cellStyle name="Énfasis1 8" xfId="923" xr:uid="{00000000-0005-0000-0000-00009D030000}"/>
    <cellStyle name="Énfasis1 9" xfId="924" xr:uid="{00000000-0005-0000-0000-00009E030000}"/>
    <cellStyle name="Énfasis1 9 10" xfId="925" xr:uid="{00000000-0005-0000-0000-00009F030000}"/>
    <cellStyle name="Énfasis1 9 11" xfId="926" xr:uid="{00000000-0005-0000-0000-0000A0030000}"/>
    <cellStyle name="Énfasis1 9 12" xfId="927" xr:uid="{00000000-0005-0000-0000-0000A1030000}"/>
    <cellStyle name="Énfasis1 9 13" xfId="928" xr:uid="{00000000-0005-0000-0000-0000A2030000}"/>
    <cellStyle name="Énfasis1 9 14" xfId="929" xr:uid="{00000000-0005-0000-0000-0000A3030000}"/>
    <cellStyle name="Énfasis1 9 15" xfId="930" xr:uid="{00000000-0005-0000-0000-0000A4030000}"/>
    <cellStyle name="Énfasis1 9 16" xfId="931" xr:uid="{00000000-0005-0000-0000-0000A5030000}"/>
    <cellStyle name="Énfasis1 9 17" xfId="932" xr:uid="{00000000-0005-0000-0000-0000A6030000}"/>
    <cellStyle name="Énfasis1 9 18" xfId="933" xr:uid="{00000000-0005-0000-0000-0000A7030000}"/>
    <cellStyle name="Énfasis1 9 19" xfId="934" xr:uid="{00000000-0005-0000-0000-0000A8030000}"/>
    <cellStyle name="Énfasis1 9 2" xfId="935" xr:uid="{00000000-0005-0000-0000-0000A9030000}"/>
    <cellStyle name="Énfasis1 9 20" xfId="936" xr:uid="{00000000-0005-0000-0000-0000AA030000}"/>
    <cellStyle name="Énfasis1 9 21" xfId="937" xr:uid="{00000000-0005-0000-0000-0000AB030000}"/>
    <cellStyle name="Énfasis1 9 22" xfId="938" xr:uid="{00000000-0005-0000-0000-0000AC030000}"/>
    <cellStyle name="Énfasis1 9 3" xfId="939" xr:uid="{00000000-0005-0000-0000-0000AD030000}"/>
    <cellStyle name="Énfasis1 9 4" xfId="940" xr:uid="{00000000-0005-0000-0000-0000AE030000}"/>
    <cellStyle name="Énfasis1 9 5" xfId="941" xr:uid="{00000000-0005-0000-0000-0000AF030000}"/>
    <cellStyle name="Énfasis1 9 6" xfId="942" xr:uid="{00000000-0005-0000-0000-0000B0030000}"/>
    <cellStyle name="Énfasis1 9 7" xfId="943" xr:uid="{00000000-0005-0000-0000-0000B1030000}"/>
    <cellStyle name="Énfasis1 9 8" xfId="944" xr:uid="{00000000-0005-0000-0000-0000B2030000}"/>
    <cellStyle name="Énfasis1 9 9" xfId="945" xr:uid="{00000000-0005-0000-0000-0000B3030000}"/>
    <cellStyle name="Énfasis2" xfId="946" builtinId="33" customBuiltin="1"/>
    <cellStyle name="Énfasis2 10" xfId="947" xr:uid="{00000000-0005-0000-0000-0000B5030000}"/>
    <cellStyle name="Énfasis2 11" xfId="948" xr:uid="{00000000-0005-0000-0000-0000B6030000}"/>
    <cellStyle name="Énfasis2 12" xfId="949" xr:uid="{00000000-0005-0000-0000-0000B7030000}"/>
    <cellStyle name="Énfasis2 13" xfId="950" xr:uid="{00000000-0005-0000-0000-0000B8030000}"/>
    <cellStyle name="Énfasis2 14" xfId="951" xr:uid="{00000000-0005-0000-0000-0000B9030000}"/>
    <cellStyle name="Énfasis2 15" xfId="952" xr:uid="{00000000-0005-0000-0000-0000BA030000}"/>
    <cellStyle name="Énfasis2 16" xfId="953" xr:uid="{00000000-0005-0000-0000-0000BB030000}"/>
    <cellStyle name="Énfasis2 17" xfId="954" xr:uid="{00000000-0005-0000-0000-0000BC030000}"/>
    <cellStyle name="Énfasis2 18" xfId="955" xr:uid="{00000000-0005-0000-0000-0000BD030000}"/>
    <cellStyle name="Énfasis2 2" xfId="956" xr:uid="{00000000-0005-0000-0000-0000BE030000}"/>
    <cellStyle name="Énfasis2 3" xfId="957" xr:uid="{00000000-0005-0000-0000-0000BF030000}"/>
    <cellStyle name="Énfasis2 4" xfId="958" xr:uid="{00000000-0005-0000-0000-0000C0030000}"/>
    <cellStyle name="Énfasis2 5" xfId="959" xr:uid="{00000000-0005-0000-0000-0000C1030000}"/>
    <cellStyle name="Énfasis2 6" xfId="960" xr:uid="{00000000-0005-0000-0000-0000C2030000}"/>
    <cellStyle name="Énfasis2 7" xfId="961" xr:uid="{00000000-0005-0000-0000-0000C3030000}"/>
    <cellStyle name="Énfasis2 8" xfId="962" xr:uid="{00000000-0005-0000-0000-0000C4030000}"/>
    <cellStyle name="Énfasis2 9" xfId="963" xr:uid="{00000000-0005-0000-0000-0000C5030000}"/>
    <cellStyle name="Énfasis2 9 10" xfId="964" xr:uid="{00000000-0005-0000-0000-0000C6030000}"/>
    <cellStyle name="Énfasis2 9 11" xfId="965" xr:uid="{00000000-0005-0000-0000-0000C7030000}"/>
    <cellStyle name="Énfasis2 9 12" xfId="966" xr:uid="{00000000-0005-0000-0000-0000C8030000}"/>
    <cellStyle name="Énfasis2 9 13" xfId="967" xr:uid="{00000000-0005-0000-0000-0000C9030000}"/>
    <cellStyle name="Énfasis2 9 14" xfId="968" xr:uid="{00000000-0005-0000-0000-0000CA030000}"/>
    <cellStyle name="Énfasis2 9 15" xfId="969" xr:uid="{00000000-0005-0000-0000-0000CB030000}"/>
    <cellStyle name="Énfasis2 9 16" xfId="970" xr:uid="{00000000-0005-0000-0000-0000CC030000}"/>
    <cellStyle name="Énfasis2 9 17" xfId="971" xr:uid="{00000000-0005-0000-0000-0000CD030000}"/>
    <cellStyle name="Énfasis2 9 18" xfId="972" xr:uid="{00000000-0005-0000-0000-0000CE030000}"/>
    <cellStyle name="Énfasis2 9 19" xfId="973" xr:uid="{00000000-0005-0000-0000-0000CF030000}"/>
    <cellStyle name="Énfasis2 9 2" xfId="974" xr:uid="{00000000-0005-0000-0000-0000D0030000}"/>
    <cellStyle name="Énfasis2 9 20" xfId="975" xr:uid="{00000000-0005-0000-0000-0000D1030000}"/>
    <cellStyle name="Énfasis2 9 21" xfId="976" xr:uid="{00000000-0005-0000-0000-0000D2030000}"/>
    <cellStyle name="Énfasis2 9 22" xfId="977" xr:uid="{00000000-0005-0000-0000-0000D3030000}"/>
    <cellStyle name="Énfasis2 9 3" xfId="978" xr:uid="{00000000-0005-0000-0000-0000D4030000}"/>
    <cellStyle name="Énfasis2 9 4" xfId="979" xr:uid="{00000000-0005-0000-0000-0000D5030000}"/>
    <cellStyle name="Énfasis2 9 5" xfId="980" xr:uid="{00000000-0005-0000-0000-0000D6030000}"/>
    <cellStyle name="Énfasis2 9 6" xfId="981" xr:uid="{00000000-0005-0000-0000-0000D7030000}"/>
    <cellStyle name="Énfasis2 9 7" xfId="982" xr:uid="{00000000-0005-0000-0000-0000D8030000}"/>
    <cellStyle name="Énfasis2 9 8" xfId="983" xr:uid="{00000000-0005-0000-0000-0000D9030000}"/>
    <cellStyle name="Énfasis2 9 9" xfId="984" xr:uid="{00000000-0005-0000-0000-0000DA030000}"/>
    <cellStyle name="Énfasis3" xfId="985" builtinId="37" customBuiltin="1"/>
    <cellStyle name="Énfasis3 10" xfId="986" xr:uid="{00000000-0005-0000-0000-0000DC030000}"/>
    <cellStyle name="Énfasis3 11" xfId="987" xr:uid="{00000000-0005-0000-0000-0000DD030000}"/>
    <cellStyle name="Énfasis3 12" xfId="988" xr:uid="{00000000-0005-0000-0000-0000DE030000}"/>
    <cellStyle name="Énfasis3 13" xfId="989" xr:uid="{00000000-0005-0000-0000-0000DF030000}"/>
    <cellStyle name="Énfasis3 14" xfId="990" xr:uid="{00000000-0005-0000-0000-0000E0030000}"/>
    <cellStyle name="Énfasis3 15" xfId="991" xr:uid="{00000000-0005-0000-0000-0000E1030000}"/>
    <cellStyle name="Énfasis3 16" xfId="992" xr:uid="{00000000-0005-0000-0000-0000E2030000}"/>
    <cellStyle name="Énfasis3 17" xfId="993" xr:uid="{00000000-0005-0000-0000-0000E3030000}"/>
    <cellStyle name="Énfasis3 18" xfId="994" xr:uid="{00000000-0005-0000-0000-0000E4030000}"/>
    <cellStyle name="Énfasis3 2" xfId="995" xr:uid="{00000000-0005-0000-0000-0000E5030000}"/>
    <cellStyle name="Énfasis3 3" xfId="996" xr:uid="{00000000-0005-0000-0000-0000E6030000}"/>
    <cellStyle name="Énfasis3 4" xfId="997" xr:uid="{00000000-0005-0000-0000-0000E7030000}"/>
    <cellStyle name="Énfasis3 5" xfId="998" xr:uid="{00000000-0005-0000-0000-0000E8030000}"/>
    <cellStyle name="Énfasis3 6" xfId="999" xr:uid="{00000000-0005-0000-0000-0000E9030000}"/>
    <cellStyle name="Énfasis3 7" xfId="1000" xr:uid="{00000000-0005-0000-0000-0000EA030000}"/>
    <cellStyle name="Énfasis3 8" xfId="1001" xr:uid="{00000000-0005-0000-0000-0000EB030000}"/>
    <cellStyle name="Énfasis3 9" xfId="1002" xr:uid="{00000000-0005-0000-0000-0000EC030000}"/>
    <cellStyle name="Énfasis3 9 10" xfId="1003" xr:uid="{00000000-0005-0000-0000-0000ED030000}"/>
    <cellStyle name="Énfasis3 9 11" xfId="1004" xr:uid="{00000000-0005-0000-0000-0000EE030000}"/>
    <cellStyle name="Énfasis3 9 12" xfId="1005" xr:uid="{00000000-0005-0000-0000-0000EF030000}"/>
    <cellStyle name="Énfasis3 9 13" xfId="1006" xr:uid="{00000000-0005-0000-0000-0000F0030000}"/>
    <cellStyle name="Énfasis3 9 14" xfId="1007" xr:uid="{00000000-0005-0000-0000-0000F1030000}"/>
    <cellStyle name="Énfasis3 9 15" xfId="1008" xr:uid="{00000000-0005-0000-0000-0000F2030000}"/>
    <cellStyle name="Énfasis3 9 16" xfId="1009" xr:uid="{00000000-0005-0000-0000-0000F3030000}"/>
    <cellStyle name="Énfasis3 9 17" xfId="1010" xr:uid="{00000000-0005-0000-0000-0000F4030000}"/>
    <cellStyle name="Énfasis3 9 18" xfId="1011" xr:uid="{00000000-0005-0000-0000-0000F5030000}"/>
    <cellStyle name="Énfasis3 9 19" xfId="1012" xr:uid="{00000000-0005-0000-0000-0000F6030000}"/>
    <cellStyle name="Énfasis3 9 2" xfId="1013" xr:uid="{00000000-0005-0000-0000-0000F7030000}"/>
    <cellStyle name="Énfasis3 9 20" xfId="1014" xr:uid="{00000000-0005-0000-0000-0000F8030000}"/>
    <cellStyle name="Énfasis3 9 21" xfId="1015" xr:uid="{00000000-0005-0000-0000-0000F9030000}"/>
    <cellStyle name="Énfasis3 9 22" xfId="1016" xr:uid="{00000000-0005-0000-0000-0000FA030000}"/>
    <cellStyle name="Énfasis3 9 3" xfId="1017" xr:uid="{00000000-0005-0000-0000-0000FB030000}"/>
    <cellStyle name="Énfasis3 9 4" xfId="1018" xr:uid="{00000000-0005-0000-0000-0000FC030000}"/>
    <cellStyle name="Énfasis3 9 5" xfId="1019" xr:uid="{00000000-0005-0000-0000-0000FD030000}"/>
    <cellStyle name="Énfasis3 9 6" xfId="1020" xr:uid="{00000000-0005-0000-0000-0000FE030000}"/>
    <cellStyle name="Énfasis3 9 7" xfId="1021" xr:uid="{00000000-0005-0000-0000-0000FF030000}"/>
    <cellStyle name="Énfasis3 9 8" xfId="1022" xr:uid="{00000000-0005-0000-0000-000000040000}"/>
    <cellStyle name="Énfasis3 9 9" xfId="1023" xr:uid="{00000000-0005-0000-0000-000001040000}"/>
    <cellStyle name="Énfasis4" xfId="1024" builtinId="41" customBuiltin="1"/>
    <cellStyle name="Énfasis4 10" xfId="1025" xr:uid="{00000000-0005-0000-0000-000003040000}"/>
    <cellStyle name="Énfasis4 11" xfId="1026" xr:uid="{00000000-0005-0000-0000-000004040000}"/>
    <cellStyle name="Énfasis4 12" xfId="1027" xr:uid="{00000000-0005-0000-0000-000005040000}"/>
    <cellStyle name="Énfasis4 13" xfId="1028" xr:uid="{00000000-0005-0000-0000-000006040000}"/>
    <cellStyle name="Énfasis4 14" xfId="1029" xr:uid="{00000000-0005-0000-0000-000007040000}"/>
    <cellStyle name="Énfasis4 15" xfId="1030" xr:uid="{00000000-0005-0000-0000-000008040000}"/>
    <cellStyle name="Énfasis4 16" xfId="1031" xr:uid="{00000000-0005-0000-0000-000009040000}"/>
    <cellStyle name="Énfasis4 17" xfId="1032" xr:uid="{00000000-0005-0000-0000-00000A040000}"/>
    <cellStyle name="Énfasis4 18" xfId="1033" xr:uid="{00000000-0005-0000-0000-00000B040000}"/>
    <cellStyle name="Énfasis4 2" xfId="1034" xr:uid="{00000000-0005-0000-0000-00000C040000}"/>
    <cellStyle name="Énfasis4 3" xfId="1035" xr:uid="{00000000-0005-0000-0000-00000D040000}"/>
    <cellStyle name="Énfasis4 4" xfId="1036" xr:uid="{00000000-0005-0000-0000-00000E040000}"/>
    <cellStyle name="Énfasis4 5" xfId="1037" xr:uid="{00000000-0005-0000-0000-00000F040000}"/>
    <cellStyle name="Énfasis4 6" xfId="1038" xr:uid="{00000000-0005-0000-0000-000010040000}"/>
    <cellStyle name="Énfasis4 7" xfId="1039" xr:uid="{00000000-0005-0000-0000-000011040000}"/>
    <cellStyle name="Énfasis4 8" xfId="1040" xr:uid="{00000000-0005-0000-0000-000012040000}"/>
    <cellStyle name="Énfasis4 9" xfId="1041" xr:uid="{00000000-0005-0000-0000-000013040000}"/>
    <cellStyle name="Énfasis4 9 10" xfId="1042" xr:uid="{00000000-0005-0000-0000-000014040000}"/>
    <cellStyle name="Énfasis4 9 11" xfId="1043" xr:uid="{00000000-0005-0000-0000-000015040000}"/>
    <cellStyle name="Énfasis4 9 12" xfId="1044" xr:uid="{00000000-0005-0000-0000-000016040000}"/>
    <cellStyle name="Énfasis4 9 13" xfId="1045" xr:uid="{00000000-0005-0000-0000-000017040000}"/>
    <cellStyle name="Énfasis4 9 14" xfId="1046" xr:uid="{00000000-0005-0000-0000-000018040000}"/>
    <cellStyle name="Énfasis4 9 15" xfId="1047" xr:uid="{00000000-0005-0000-0000-000019040000}"/>
    <cellStyle name="Énfasis4 9 16" xfId="1048" xr:uid="{00000000-0005-0000-0000-00001A040000}"/>
    <cellStyle name="Énfasis4 9 17" xfId="1049" xr:uid="{00000000-0005-0000-0000-00001B040000}"/>
    <cellStyle name="Énfasis4 9 18" xfId="1050" xr:uid="{00000000-0005-0000-0000-00001C040000}"/>
    <cellStyle name="Énfasis4 9 19" xfId="1051" xr:uid="{00000000-0005-0000-0000-00001D040000}"/>
    <cellStyle name="Énfasis4 9 2" xfId="1052" xr:uid="{00000000-0005-0000-0000-00001E040000}"/>
    <cellStyle name="Énfasis4 9 20" xfId="1053" xr:uid="{00000000-0005-0000-0000-00001F040000}"/>
    <cellStyle name="Énfasis4 9 21" xfId="1054" xr:uid="{00000000-0005-0000-0000-000020040000}"/>
    <cellStyle name="Énfasis4 9 22" xfId="1055" xr:uid="{00000000-0005-0000-0000-000021040000}"/>
    <cellStyle name="Énfasis4 9 3" xfId="1056" xr:uid="{00000000-0005-0000-0000-000022040000}"/>
    <cellStyle name="Énfasis4 9 4" xfId="1057" xr:uid="{00000000-0005-0000-0000-000023040000}"/>
    <cellStyle name="Énfasis4 9 5" xfId="1058" xr:uid="{00000000-0005-0000-0000-000024040000}"/>
    <cellStyle name="Énfasis4 9 6" xfId="1059" xr:uid="{00000000-0005-0000-0000-000025040000}"/>
    <cellStyle name="Énfasis4 9 7" xfId="1060" xr:uid="{00000000-0005-0000-0000-000026040000}"/>
    <cellStyle name="Énfasis4 9 8" xfId="1061" xr:uid="{00000000-0005-0000-0000-000027040000}"/>
    <cellStyle name="Énfasis4 9 9" xfId="1062" xr:uid="{00000000-0005-0000-0000-000028040000}"/>
    <cellStyle name="Énfasis5" xfId="1063" builtinId="45" customBuiltin="1"/>
    <cellStyle name="Énfasis5 10" xfId="1064" xr:uid="{00000000-0005-0000-0000-00002A040000}"/>
    <cellStyle name="Énfasis5 11" xfId="1065" xr:uid="{00000000-0005-0000-0000-00002B040000}"/>
    <cellStyle name="Énfasis5 12" xfId="1066" xr:uid="{00000000-0005-0000-0000-00002C040000}"/>
    <cellStyle name="Énfasis5 13" xfId="1067" xr:uid="{00000000-0005-0000-0000-00002D040000}"/>
    <cellStyle name="Énfasis5 14" xfId="1068" xr:uid="{00000000-0005-0000-0000-00002E040000}"/>
    <cellStyle name="Énfasis5 15" xfId="1069" xr:uid="{00000000-0005-0000-0000-00002F040000}"/>
    <cellStyle name="Énfasis5 16" xfId="1070" xr:uid="{00000000-0005-0000-0000-000030040000}"/>
    <cellStyle name="Énfasis5 17" xfId="1071" xr:uid="{00000000-0005-0000-0000-000031040000}"/>
    <cellStyle name="Énfasis5 18" xfId="1072" xr:uid="{00000000-0005-0000-0000-000032040000}"/>
    <cellStyle name="Énfasis5 2" xfId="1073" xr:uid="{00000000-0005-0000-0000-000033040000}"/>
    <cellStyle name="Énfasis5 3" xfId="1074" xr:uid="{00000000-0005-0000-0000-000034040000}"/>
    <cellStyle name="Énfasis5 4" xfId="1075" xr:uid="{00000000-0005-0000-0000-000035040000}"/>
    <cellStyle name="Énfasis5 5" xfId="1076" xr:uid="{00000000-0005-0000-0000-000036040000}"/>
    <cellStyle name="Énfasis5 6" xfId="1077" xr:uid="{00000000-0005-0000-0000-000037040000}"/>
    <cellStyle name="Énfasis5 7" xfId="1078" xr:uid="{00000000-0005-0000-0000-000038040000}"/>
    <cellStyle name="Énfasis5 8" xfId="1079" xr:uid="{00000000-0005-0000-0000-000039040000}"/>
    <cellStyle name="Énfasis5 9" xfId="1080" xr:uid="{00000000-0005-0000-0000-00003A040000}"/>
    <cellStyle name="Énfasis5 9 10" xfId="1081" xr:uid="{00000000-0005-0000-0000-00003B040000}"/>
    <cellStyle name="Énfasis5 9 11" xfId="1082" xr:uid="{00000000-0005-0000-0000-00003C040000}"/>
    <cellStyle name="Énfasis5 9 12" xfId="1083" xr:uid="{00000000-0005-0000-0000-00003D040000}"/>
    <cellStyle name="Énfasis5 9 13" xfId="1084" xr:uid="{00000000-0005-0000-0000-00003E040000}"/>
    <cellStyle name="Énfasis5 9 14" xfId="1085" xr:uid="{00000000-0005-0000-0000-00003F040000}"/>
    <cellStyle name="Énfasis5 9 15" xfId="1086" xr:uid="{00000000-0005-0000-0000-000040040000}"/>
    <cellStyle name="Énfasis5 9 16" xfId="1087" xr:uid="{00000000-0005-0000-0000-000041040000}"/>
    <cellStyle name="Énfasis5 9 17" xfId="1088" xr:uid="{00000000-0005-0000-0000-000042040000}"/>
    <cellStyle name="Énfasis5 9 18" xfId="1089" xr:uid="{00000000-0005-0000-0000-000043040000}"/>
    <cellStyle name="Énfasis5 9 19" xfId="1090" xr:uid="{00000000-0005-0000-0000-000044040000}"/>
    <cellStyle name="Énfasis5 9 2" xfId="1091" xr:uid="{00000000-0005-0000-0000-000045040000}"/>
    <cellStyle name="Énfasis5 9 20" xfId="1092" xr:uid="{00000000-0005-0000-0000-000046040000}"/>
    <cellStyle name="Énfasis5 9 21" xfId="1093" xr:uid="{00000000-0005-0000-0000-000047040000}"/>
    <cellStyle name="Énfasis5 9 22" xfId="1094" xr:uid="{00000000-0005-0000-0000-000048040000}"/>
    <cellStyle name="Énfasis5 9 3" xfId="1095" xr:uid="{00000000-0005-0000-0000-000049040000}"/>
    <cellStyle name="Énfasis5 9 4" xfId="1096" xr:uid="{00000000-0005-0000-0000-00004A040000}"/>
    <cellStyle name="Énfasis5 9 5" xfId="1097" xr:uid="{00000000-0005-0000-0000-00004B040000}"/>
    <cellStyle name="Énfasis5 9 6" xfId="1098" xr:uid="{00000000-0005-0000-0000-00004C040000}"/>
    <cellStyle name="Énfasis5 9 7" xfId="1099" xr:uid="{00000000-0005-0000-0000-00004D040000}"/>
    <cellStyle name="Énfasis5 9 8" xfId="1100" xr:uid="{00000000-0005-0000-0000-00004E040000}"/>
    <cellStyle name="Énfasis5 9 9" xfId="1101" xr:uid="{00000000-0005-0000-0000-00004F040000}"/>
    <cellStyle name="Énfasis6" xfId="1102" builtinId="49" customBuiltin="1"/>
    <cellStyle name="Énfasis6 10" xfId="1103" xr:uid="{00000000-0005-0000-0000-000051040000}"/>
    <cellStyle name="Énfasis6 11" xfId="1104" xr:uid="{00000000-0005-0000-0000-000052040000}"/>
    <cellStyle name="Énfasis6 12" xfId="1105" xr:uid="{00000000-0005-0000-0000-000053040000}"/>
    <cellStyle name="Énfasis6 13" xfId="1106" xr:uid="{00000000-0005-0000-0000-000054040000}"/>
    <cellStyle name="Énfasis6 14" xfId="1107" xr:uid="{00000000-0005-0000-0000-000055040000}"/>
    <cellStyle name="Énfasis6 15" xfId="1108" xr:uid="{00000000-0005-0000-0000-000056040000}"/>
    <cellStyle name="Énfasis6 16" xfId="1109" xr:uid="{00000000-0005-0000-0000-000057040000}"/>
    <cellStyle name="Énfasis6 17" xfId="1110" xr:uid="{00000000-0005-0000-0000-000058040000}"/>
    <cellStyle name="Énfasis6 18" xfId="1111" xr:uid="{00000000-0005-0000-0000-000059040000}"/>
    <cellStyle name="Énfasis6 2" xfId="1112" xr:uid="{00000000-0005-0000-0000-00005A040000}"/>
    <cellStyle name="Énfasis6 3" xfId="1113" xr:uid="{00000000-0005-0000-0000-00005B040000}"/>
    <cellStyle name="Énfasis6 4" xfId="1114" xr:uid="{00000000-0005-0000-0000-00005C040000}"/>
    <cellStyle name="Énfasis6 5" xfId="1115" xr:uid="{00000000-0005-0000-0000-00005D040000}"/>
    <cellStyle name="Énfasis6 6" xfId="1116" xr:uid="{00000000-0005-0000-0000-00005E040000}"/>
    <cellStyle name="Énfasis6 7" xfId="1117" xr:uid="{00000000-0005-0000-0000-00005F040000}"/>
    <cellStyle name="Énfasis6 8" xfId="1118" xr:uid="{00000000-0005-0000-0000-000060040000}"/>
    <cellStyle name="Énfasis6 9" xfId="1119" xr:uid="{00000000-0005-0000-0000-000061040000}"/>
    <cellStyle name="Énfasis6 9 10" xfId="1120" xr:uid="{00000000-0005-0000-0000-000062040000}"/>
    <cellStyle name="Énfasis6 9 11" xfId="1121" xr:uid="{00000000-0005-0000-0000-000063040000}"/>
    <cellStyle name="Énfasis6 9 12" xfId="1122" xr:uid="{00000000-0005-0000-0000-000064040000}"/>
    <cellStyle name="Énfasis6 9 13" xfId="1123" xr:uid="{00000000-0005-0000-0000-000065040000}"/>
    <cellStyle name="Énfasis6 9 14" xfId="1124" xr:uid="{00000000-0005-0000-0000-000066040000}"/>
    <cellStyle name="Énfasis6 9 15" xfId="1125" xr:uid="{00000000-0005-0000-0000-000067040000}"/>
    <cellStyle name="Énfasis6 9 16" xfId="1126" xr:uid="{00000000-0005-0000-0000-000068040000}"/>
    <cellStyle name="Énfasis6 9 17" xfId="1127" xr:uid="{00000000-0005-0000-0000-000069040000}"/>
    <cellStyle name="Énfasis6 9 18" xfId="1128" xr:uid="{00000000-0005-0000-0000-00006A040000}"/>
    <cellStyle name="Énfasis6 9 19" xfId="1129" xr:uid="{00000000-0005-0000-0000-00006B040000}"/>
    <cellStyle name="Énfasis6 9 2" xfId="1130" xr:uid="{00000000-0005-0000-0000-00006C040000}"/>
    <cellStyle name="Énfasis6 9 20" xfId="1131" xr:uid="{00000000-0005-0000-0000-00006D040000}"/>
    <cellStyle name="Énfasis6 9 21" xfId="1132" xr:uid="{00000000-0005-0000-0000-00006E040000}"/>
    <cellStyle name="Énfasis6 9 22" xfId="1133" xr:uid="{00000000-0005-0000-0000-00006F040000}"/>
    <cellStyle name="Énfasis6 9 3" xfId="1134" xr:uid="{00000000-0005-0000-0000-000070040000}"/>
    <cellStyle name="Énfasis6 9 4" xfId="1135" xr:uid="{00000000-0005-0000-0000-000071040000}"/>
    <cellStyle name="Énfasis6 9 5" xfId="1136" xr:uid="{00000000-0005-0000-0000-000072040000}"/>
    <cellStyle name="Énfasis6 9 6" xfId="1137" xr:uid="{00000000-0005-0000-0000-000073040000}"/>
    <cellStyle name="Énfasis6 9 7" xfId="1138" xr:uid="{00000000-0005-0000-0000-000074040000}"/>
    <cellStyle name="Énfasis6 9 8" xfId="1139" xr:uid="{00000000-0005-0000-0000-000075040000}"/>
    <cellStyle name="Énfasis6 9 9" xfId="1140" xr:uid="{00000000-0005-0000-0000-000076040000}"/>
    <cellStyle name="Entrada" xfId="1141" builtinId="20" customBuiltin="1"/>
    <cellStyle name="Entrada 10" xfId="1142" xr:uid="{00000000-0005-0000-0000-000078040000}"/>
    <cellStyle name="Entrada 10 2" xfId="1858" xr:uid="{36F5F571-586C-4078-8FC4-94BC4B044DAA}"/>
    <cellStyle name="Entrada 10 2 10" xfId="8359" xr:uid="{96B79095-384B-4A3C-9DDB-92F40D602427}"/>
    <cellStyle name="Entrada 10 2 10 2" xfId="23467" xr:uid="{E15E0F53-46ED-4F33-9ACA-92FFA448BFD4}"/>
    <cellStyle name="Entrada 10 2 11" xfId="14590" xr:uid="{782AE589-DF73-4CD0-9810-71E1E82BC7A6}"/>
    <cellStyle name="Entrada 10 2 11 2" xfId="29698" xr:uid="{5128E148-741D-44EE-A81E-AC32D1966EAF}"/>
    <cellStyle name="Entrada 10 2 12" xfId="11251" xr:uid="{8BF16AC9-2216-4A23-9051-14A3504205F9}"/>
    <cellStyle name="Entrada 10 2 12 2" xfId="26359" xr:uid="{912E0625-7421-45F3-81F8-937C285A7F83}"/>
    <cellStyle name="Entrada 10 2 13" xfId="17083" xr:uid="{28277D96-9A30-47D9-B11B-569782AADBCC}"/>
    <cellStyle name="Entrada 10 2 2" xfId="2418" xr:uid="{C66BBE4D-6FAF-496A-9E74-4AAD2D12B808}"/>
    <cellStyle name="Entrada 10 2 2 2" xfId="5055" xr:uid="{121C7BDA-11AA-4147-9CAF-C549CE40575D}"/>
    <cellStyle name="Entrada 10 2 2 2 2" xfId="11419" xr:uid="{E1E290D3-828E-4362-B36D-9FDC1067437D}"/>
    <cellStyle name="Entrada 10 2 2 2 2 2" xfId="26527" xr:uid="{FA7F678F-F7AC-43AE-BCEE-9AE69702D497}"/>
    <cellStyle name="Entrada 10 2 2 2 3" xfId="7363" xr:uid="{D136E253-1FD0-4126-AFCA-FF1FEA19A8B3}"/>
    <cellStyle name="Entrada 10 2 2 2 3 2" xfId="22471" xr:uid="{1F79DB54-5344-4913-B966-6E8401F88B1F}"/>
    <cellStyle name="Entrada 10 2 2 2 4" xfId="20163" xr:uid="{284F96A4-529C-40FC-BC36-F918C3A7D214}"/>
    <cellStyle name="Entrada 10 2 2 3" xfId="8885" xr:uid="{FD0C0ED8-F74C-4F78-A943-7C7AFD776F6B}"/>
    <cellStyle name="Entrada 10 2 2 3 2" xfId="23993" xr:uid="{57CF2532-664A-46DE-895A-6684860DF9EC}"/>
    <cellStyle name="Entrada 10 2 3" xfId="2202" xr:uid="{A51EDB7D-A43A-49FC-B7D1-E720B75EDD63}"/>
    <cellStyle name="Entrada 10 2 3 2" xfId="4839" xr:uid="{C3359086-DB00-4995-AB06-BDD976E839A4}"/>
    <cellStyle name="Entrada 10 2 3 2 2" xfId="16012" xr:uid="{C703D5EF-C83A-4330-A01A-142882A87DFF}"/>
    <cellStyle name="Entrada 10 2 3 2 2 2" xfId="31120" xr:uid="{30D232F9-FD17-4265-BAB7-E9CF2799C296}"/>
    <cellStyle name="Entrada 10 2 3 2 3" xfId="19947" xr:uid="{EB73882B-549C-4EDC-B7C3-507A3A1240EB}"/>
    <cellStyle name="Entrada 10 2 3 3" xfId="15511" xr:uid="{9A054536-ABBE-416C-BB7C-663FC1DC2D76}"/>
    <cellStyle name="Entrada 10 2 3 3 2" xfId="30619" xr:uid="{A0B75576-039B-418B-BE1A-6C6FEAE7F17B}"/>
    <cellStyle name="Entrada 10 2 3 4" xfId="17427" xr:uid="{C5E4A1CC-9E4C-4084-B9BC-E0D593D8D036}"/>
    <cellStyle name="Entrada 10 2 4" xfId="2952" xr:uid="{FD4E3135-6B1E-4BB3-BF8E-4A4DE3E04449}"/>
    <cellStyle name="Entrada 10 2 4 2" xfId="5589" xr:uid="{2EF6740C-4E12-4C1F-B5C8-D30A6D5138AB}"/>
    <cellStyle name="Entrada 10 2 4 2 2" xfId="11900" xr:uid="{D9995DEA-0D91-4EA8-9304-599B4D5EC8B1}"/>
    <cellStyle name="Entrada 10 2 4 2 2 2" xfId="27008" xr:uid="{6B5FDB30-1051-4506-A2F9-64993A819455}"/>
    <cellStyle name="Entrada 10 2 4 2 3" xfId="15935" xr:uid="{488CC417-EA2F-44A9-BB1A-4C36A218D6BD}"/>
    <cellStyle name="Entrada 10 2 4 2 3 2" xfId="31043" xr:uid="{7F83D568-113B-4A2C-9526-CF04F2388953}"/>
    <cellStyle name="Entrada 10 2 4 2 4" xfId="20697" xr:uid="{F6322347-68F2-4925-80AA-75A4FCC06D9C}"/>
    <cellStyle name="Entrada 10 2 4 3" xfId="9334" xr:uid="{E8983BB4-5243-4D2B-919D-6B6EB82FFA01}"/>
    <cellStyle name="Entrada 10 2 4 3 2" xfId="24442" xr:uid="{CB732F1C-ABBC-4EA4-AF0B-F180CF81C3B5}"/>
    <cellStyle name="Entrada 10 2 4 4" xfId="15353" xr:uid="{9CC9EA97-DF9D-4BF8-AE3E-773D3DBB30B6}"/>
    <cellStyle name="Entrada 10 2 4 4 2" xfId="30461" xr:uid="{6BA428B7-ADB2-4365-9DDE-F68D3D120EAE}"/>
    <cellStyle name="Entrada 10 2 4 5" xfId="18060" xr:uid="{A40865F5-6D9A-49D9-B2A2-C869B11B567C}"/>
    <cellStyle name="Entrada 10 2 5" xfId="3278" xr:uid="{B75917FD-ECC5-4716-9174-F11D1BAF92DC}"/>
    <cellStyle name="Entrada 10 2 5 2" xfId="5915" xr:uid="{8C6B3C4C-5AB7-4844-A9F6-F2D242FAC92D}"/>
    <cellStyle name="Entrada 10 2 5 2 2" xfId="12226" xr:uid="{B7074D1D-1A10-47A8-9C8C-A03055805EF5}"/>
    <cellStyle name="Entrada 10 2 5 2 2 2" xfId="27334" xr:uid="{E75C3C1E-E31B-469B-82B8-B1868310AEDD}"/>
    <cellStyle name="Entrada 10 2 5 2 3" xfId="7692" xr:uid="{AB5644CD-DBC2-4743-9C9F-D804438F600B}"/>
    <cellStyle name="Entrada 10 2 5 2 3 2" xfId="22800" xr:uid="{0317B076-9DD6-4A88-A161-355406C7F2F9}"/>
    <cellStyle name="Entrada 10 2 5 2 4" xfId="21023" xr:uid="{C92E949E-953A-48A6-9082-2926A1589464}"/>
    <cellStyle name="Entrada 10 2 5 3" xfId="9660" xr:uid="{08E2C26F-D7C7-4C2C-BA31-CEDFFED177CE}"/>
    <cellStyle name="Entrada 10 2 5 3 2" xfId="24768" xr:uid="{025BD057-4FC5-4295-9E1F-5C35B7450F93}"/>
    <cellStyle name="Entrada 10 2 5 4" xfId="11816" xr:uid="{5E3A3526-5B06-4D6F-8264-071CD911A60B}"/>
    <cellStyle name="Entrada 10 2 5 4 2" xfId="26924" xr:uid="{25F1D553-00C9-49F6-B7DC-D87229CB9E13}"/>
    <cellStyle name="Entrada 10 2 5 5" xfId="18386" xr:uid="{15341C43-217E-48E0-B80C-E96937301330}"/>
    <cellStyle name="Entrada 10 2 6" xfId="3584" xr:uid="{E97626EF-179B-442A-812D-ABADA7D58DF8}"/>
    <cellStyle name="Entrada 10 2 6 2" xfId="6221" xr:uid="{BA17C51D-AA5F-4B6B-B344-0EED39E32595}"/>
    <cellStyle name="Entrada 10 2 6 2 2" xfId="12532" xr:uid="{E99D5408-7017-4A7D-A58E-7AF42DE640F9}"/>
    <cellStyle name="Entrada 10 2 6 2 2 2" xfId="27640" xr:uid="{1C143E15-C478-47DA-9053-D56C6332F716}"/>
    <cellStyle name="Entrada 10 2 6 2 3" xfId="14059" xr:uid="{BDA83C36-2011-491D-BA60-FFD7DBB1FC32}"/>
    <cellStyle name="Entrada 10 2 6 2 3 2" xfId="29167" xr:uid="{5EC5A172-E23F-4C84-8094-DBAD0EC1FA84}"/>
    <cellStyle name="Entrada 10 2 6 2 4" xfId="21329" xr:uid="{7439F619-39A1-44FB-BB92-4FC22656B1FD}"/>
    <cellStyle name="Entrada 10 2 6 3" xfId="9966" xr:uid="{63962B3C-F698-4836-9AED-86BFB1211CD7}"/>
    <cellStyle name="Entrada 10 2 6 3 2" xfId="25074" xr:uid="{929EB350-E536-4535-9254-B61E97C27BAC}"/>
    <cellStyle name="Entrada 10 2 6 4" xfId="7510" xr:uid="{A95B3125-42B6-47A4-BB48-95536E381B4E}"/>
    <cellStyle name="Entrada 10 2 6 4 2" xfId="22618" xr:uid="{D9AB7717-EDC7-4DE8-AA37-818432971A2E}"/>
    <cellStyle name="Entrada 10 2 6 5" xfId="18692" xr:uid="{983D6D47-7CDC-4BC9-8D56-977BD02205DF}"/>
    <cellStyle name="Entrada 10 2 7" xfId="3930" xr:uid="{2DD03EA5-3154-4906-92B8-4A2683917D17}"/>
    <cellStyle name="Entrada 10 2 7 2" xfId="6567" xr:uid="{F1853D71-53C6-485D-8A7D-10C270432A1F}"/>
    <cellStyle name="Entrada 10 2 7 2 2" xfId="12878" xr:uid="{C458A211-C37B-40DA-840F-E47F5681D0E7}"/>
    <cellStyle name="Entrada 10 2 7 2 2 2" xfId="27986" xr:uid="{CC9C134A-7DDA-4C0D-8271-019D0AAE211C}"/>
    <cellStyle name="Entrada 10 2 7 2 3" xfId="16583" xr:uid="{A58ED5EE-B6D6-4859-86B9-9B6D68967554}"/>
    <cellStyle name="Entrada 10 2 7 2 3 2" xfId="31691" xr:uid="{1639858C-95D8-45E5-B116-3B0B3CD27C75}"/>
    <cellStyle name="Entrada 10 2 7 2 4" xfId="21675" xr:uid="{38CC90B1-F691-4F0C-A211-19032B8FF2EF}"/>
    <cellStyle name="Entrada 10 2 7 3" xfId="10312" xr:uid="{673C3F11-37B7-45D5-9352-1EC21465B6E1}"/>
    <cellStyle name="Entrada 10 2 7 3 2" xfId="25420" xr:uid="{4DCBEA62-B923-4657-BFBA-722BD6EBBD7B}"/>
    <cellStyle name="Entrada 10 2 7 4" xfId="14713" xr:uid="{DAC98FA1-3704-4540-9004-3FBD03D67025}"/>
    <cellStyle name="Entrada 10 2 7 4 2" xfId="29821" xr:uid="{E886023C-E46E-40C2-929A-925BB0D3F6DA}"/>
    <cellStyle name="Entrada 10 2 7 5" xfId="19038" xr:uid="{552601ED-50F3-49D0-AC35-2ABC0F7438FB}"/>
    <cellStyle name="Entrada 10 2 8" xfId="4277" xr:uid="{AE190EAE-565F-4BF4-A210-DF5735FB13B3}"/>
    <cellStyle name="Entrada 10 2 8 2" xfId="6914" xr:uid="{90233D21-00D3-44FD-826E-C2806BB3728D}"/>
    <cellStyle name="Entrada 10 2 8 2 2" xfId="13225" xr:uid="{C1E72F12-7031-454B-ADD1-065A0FFC650E}"/>
    <cellStyle name="Entrada 10 2 8 2 2 2" xfId="28333" xr:uid="{5B42FC8F-5780-426C-BE01-CBE6F91DE833}"/>
    <cellStyle name="Entrada 10 2 8 2 3" xfId="16889" xr:uid="{8996D5D2-C9D6-4DCD-9C09-7B6BB41DECE7}"/>
    <cellStyle name="Entrada 10 2 8 2 3 2" xfId="31997" xr:uid="{4AE66167-2A34-4AFC-879E-FEBB1E8A8792}"/>
    <cellStyle name="Entrada 10 2 8 2 4" xfId="22022" xr:uid="{33788B59-FA22-4051-9234-2A65E74A4554}"/>
    <cellStyle name="Entrada 10 2 8 3" xfId="10659" xr:uid="{4DAB54F7-585E-40DE-8C24-ACAAA9B192E8}"/>
    <cellStyle name="Entrada 10 2 8 3 2" xfId="25767" xr:uid="{C1037B7C-80B2-44D0-A437-DC1C7764166C}"/>
    <cellStyle name="Entrada 10 2 8 4" xfId="11796" xr:uid="{B7037BAD-DE81-4AEF-AB5C-A819B11B7CBE}"/>
    <cellStyle name="Entrada 10 2 8 4 2" xfId="26904" xr:uid="{FB6AC3F4-17C3-4621-B395-EE3F425FEA4E}"/>
    <cellStyle name="Entrada 10 2 8 5" xfId="19385" xr:uid="{8C569F13-2C88-4AF8-B721-0145A0249D77}"/>
    <cellStyle name="Entrada 10 2 9" xfId="4495" xr:uid="{3FEF8A48-B559-4D6B-9CE3-4E0E8274DD7B}"/>
    <cellStyle name="Entrada 10 2 9 2" xfId="10877" xr:uid="{04E0E24F-74C3-46D9-9E41-E5BB70224F5C}"/>
    <cellStyle name="Entrada 10 2 9 2 2" xfId="25985" xr:uid="{BF979857-2DEC-4519-AA23-2B8E41C9FCE0}"/>
    <cellStyle name="Entrada 10 2 9 3" xfId="15254" xr:uid="{FCAB69E3-A749-4D25-9CE2-7F5142F2E090}"/>
    <cellStyle name="Entrada 10 2 9 3 2" xfId="30362" xr:uid="{45B3AFBC-2487-48B7-BC79-59AA872F8BC0}"/>
    <cellStyle name="Entrada 10 2 9 4" xfId="19603" xr:uid="{526417A6-922F-4689-BA93-3D98AAC58BC8}"/>
    <cellStyle name="Entrada 10 3" xfId="1841" xr:uid="{D08901E1-A11A-484B-86F4-BF887F618775}"/>
    <cellStyle name="Entrada 10 3 10" xfId="14438" xr:uid="{BDD630FA-56B2-4FDD-A11D-DFC043F61EE6}"/>
    <cellStyle name="Entrada 10 3 10 2" xfId="29546" xr:uid="{07A704C4-9481-4E21-B4C7-C8A56534EBD5}"/>
    <cellStyle name="Entrada 10 3 11" xfId="16457" xr:uid="{70C23C99-8E8A-4699-AC20-D0F7E329D434}"/>
    <cellStyle name="Entrada 10 3 11 2" xfId="31565" xr:uid="{E6DBF3E5-F7ED-404B-8DA5-84D96816B6D6}"/>
    <cellStyle name="Entrada 10 3 12" xfId="17066" xr:uid="{F7CAD6C1-65B0-4BC5-8024-0B6EC4E5C54A}"/>
    <cellStyle name="Entrada 10 3 2" xfId="2401" xr:uid="{ECC08381-ACA2-48AD-AD4A-353B5294EF29}"/>
    <cellStyle name="Entrada 10 3 2 2" xfId="5038" xr:uid="{6ED3A770-323C-43F2-AB90-0CB64AC9931F}"/>
    <cellStyle name="Entrada 10 3 2 2 2" xfId="11402" xr:uid="{92670D0C-EA6C-40EC-AEA5-EA183207C203}"/>
    <cellStyle name="Entrada 10 3 2 2 2 2" xfId="26510" xr:uid="{1D09087B-D7EC-48BF-84C0-5F36691C77A2}"/>
    <cellStyle name="Entrada 10 3 2 2 3" xfId="15434" xr:uid="{693DCE43-4E39-4DCF-AC0F-1FAB7150D482}"/>
    <cellStyle name="Entrada 10 3 2 2 3 2" xfId="30542" xr:uid="{4AFDADA1-BFD5-46F7-A8FC-23273F072E8E}"/>
    <cellStyle name="Entrada 10 3 2 2 4" xfId="20146" xr:uid="{C2F41A9E-63BB-481D-B7EB-6AFF109A5575}"/>
    <cellStyle name="Entrada 10 3 2 3" xfId="8868" xr:uid="{BF8B8717-041F-4355-9E76-2D453F6E6254}"/>
    <cellStyle name="Entrada 10 3 2 3 2" xfId="23976" xr:uid="{B98FD568-F75F-4DF9-AAA5-319FC1BF5C35}"/>
    <cellStyle name="Entrada 10 3 2 4" xfId="15767" xr:uid="{FDE2AED1-DFE5-404F-8E13-8DA48233BF81}"/>
    <cellStyle name="Entrada 10 3 2 4 2" xfId="30875" xr:uid="{EE6B6615-D5EA-4129-9021-1CD2620E1534}"/>
    <cellStyle name="Entrada 10 3 2 5" xfId="11793" xr:uid="{C30BD24B-787A-4906-83A3-37595DBF0CC6}"/>
    <cellStyle name="Entrada 10 3 2 5 2" xfId="26901" xr:uid="{F2C0B2F8-15FE-4435-875A-86CFC1F7C45C}"/>
    <cellStyle name="Entrada 10 3 2 6" xfId="17592" xr:uid="{0FD70335-8216-4148-9E79-995FEDD95D93}"/>
    <cellStyle name="Entrada 10 3 3" xfId="2219" xr:uid="{F23A7881-25E9-4B0A-AE7D-2852FEB6A863}"/>
    <cellStyle name="Entrada 10 3 3 2" xfId="4856" xr:uid="{80C29A33-03A4-4189-BFA8-89600578BDD3}"/>
    <cellStyle name="Entrada 10 3 3 2 2" xfId="14722" xr:uid="{115B8F7A-D405-4B6C-9198-892AE89601F0}"/>
    <cellStyle name="Entrada 10 3 3 2 2 2" xfId="29830" xr:uid="{15A1CE55-5529-4D65-976B-4A8C5B0A43D6}"/>
    <cellStyle name="Entrada 10 3 3 2 3" xfId="19964" xr:uid="{4A0C4414-52E1-49E4-88C9-0CF7A116325F}"/>
    <cellStyle name="Entrada 10 3 3 3" xfId="7775" xr:uid="{AA339220-C87C-4131-8CF4-919A864FAD4F}"/>
    <cellStyle name="Entrada 10 3 3 3 2" xfId="22883" xr:uid="{D0C44050-3439-42B3-91C8-93CCCDC334AD}"/>
    <cellStyle name="Entrada 10 3 3 4" xfId="17444" xr:uid="{1A2F9E75-B235-4084-98E4-AF1E42220620}"/>
    <cellStyle name="Entrada 10 3 4" xfId="2935" xr:uid="{D3DF1DA5-425E-40ED-95D9-7623EE6F71CF}"/>
    <cellStyle name="Entrada 10 3 4 2" xfId="5572" xr:uid="{E48E3688-C41F-4ABC-898A-2D985343D6C3}"/>
    <cellStyle name="Entrada 10 3 4 2 2" xfId="11883" xr:uid="{E03B671D-5F9B-4F70-9CEA-E5496B1C3AD5}"/>
    <cellStyle name="Entrada 10 3 4 2 2 2" xfId="26991" xr:uid="{36230D52-72C0-42AC-BD11-59280AA50DD1}"/>
    <cellStyle name="Entrada 10 3 4 2 3" xfId="15114" xr:uid="{B2A8B607-64C5-46EE-A9AC-69FACE66FB18}"/>
    <cellStyle name="Entrada 10 3 4 2 3 2" xfId="30222" xr:uid="{63012411-50BE-4EC2-8D35-D3886D8D07BC}"/>
    <cellStyle name="Entrada 10 3 4 2 4" xfId="20680" xr:uid="{813B515E-B2A6-495A-9506-BF156F468CAF}"/>
    <cellStyle name="Entrada 10 3 4 3" xfId="9317" xr:uid="{FD94DE0B-7F14-419B-84E3-3E60CB1A1878}"/>
    <cellStyle name="Entrada 10 3 4 3 2" xfId="24425" xr:uid="{CD9F59B8-D7E8-408F-8CA0-A5CD52DC6C1B}"/>
    <cellStyle name="Entrada 10 3 4 4" xfId="15146" xr:uid="{8B819142-7AAC-4C3F-AA4B-B771742BE35D}"/>
    <cellStyle name="Entrada 10 3 4 4 2" xfId="30254" xr:uid="{0B2B7D30-D237-4355-B858-573C0D91B058}"/>
    <cellStyle name="Entrada 10 3 4 5" xfId="18043" xr:uid="{99AEC78A-ED2D-49C1-AF2D-ED6D57184BD4}"/>
    <cellStyle name="Entrada 10 3 5" xfId="3261" xr:uid="{A91A4E49-68AA-4426-A727-AAF778880D2D}"/>
    <cellStyle name="Entrada 10 3 5 2" xfId="5898" xr:uid="{A4BB582A-55E0-4D65-ABBD-7EF9AE9B6C93}"/>
    <cellStyle name="Entrada 10 3 5 2 2" xfId="12209" xr:uid="{F0042AB8-E80D-4880-BA3E-7BA6F34B0ABE}"/>
    <cellStyle name="Entrada 10 3 5 2 2 2" xfId="27317" xr:uid="{D2EEF3EC-C454-43BD-9907-32C83DEA0AE2}"/>
    <cellStyle name="Entrada 10 3 5 2 3" xfId="8700" xr:uid="{BA88BE99-A5FC-44B9-8896-BBF4282EC76E}"/>
    <cellStyle name="Entrada 10 3 5 2 3 2" xfId="23808" xr:uid="{0FB0C5A2-E834-4B66-AB0D-B223B9F98F86}"/>
    <cellStyle name="Entrada 10 3 5 2 4" xfId="21006" xr:uid="{03BB1DB1-37A7-4ADC-B868-C5ADC19218C0}"/>
    <cellStyle name="Entrada 10 3 5 3" xfId="9643" xr:uid="{FD6B6D27-4154-4997-B0FA-2F67C990E836}"/>
    <cellStyle name="Entrada 10 3 5 3 2" xfId="24751" xr:uid="{FE973C8E-0D49-4DC0-AFAD-72C8874C1B6D}"/>
    <cellStyle name="Entrada 10 3 5 4" xfId="16073" xr:uid="{24E9E68B-C323-425B-A0F8-13CA076FCAFA}"/>
    <cellStyle name="Entrada 10 3 5 4 2" xfId="31181" xr:uid="{77F69E70-B9D3-4E61-927B-2E4FA9344A4A}"/>
    <cellStyle name="Entrada 10 3 5 5" xfId="18369" xr:uid="{643C06ED-7B40-4FB9-9ECB-B5A841D641CE}"/>
    <cellStyle name="Entrada 10 3 6" xfId="3567" xr:uid="{71BA813F-B8AF-48B4-A12A-9B0F3C786E3C}"/>
    <cellStyle name="Entrada 10 3 6 2" xfId="6204" xr:uid="{9F006673-546A-4A36-BBA9-04C084CE1D1D}"/>
    <cellStyle name="Entrada 10 3 6 2 2" xfId="12515" xr:uid="{4FE15CC2-DD9C-4ED3-A7C1-CAD01C5C35FB}"/>
    <cellStyle name="Entrada 10 3 6 2 2 2" xfId="27623" xr:uid="{E61B91D0-31F7-4820-83BF-BF3C4B69D5A6}"/>
    <cellStyle name="Entrada 10 3 6 2 3" xfId="13979" xr:uid="{C370EB67-CDF9-4A65-95C9-A6C6ABAA5971}"/>
    <cellStyle name="Entrada 10 3 6 2 3 2" xfId="29087" xr:uid="{19F10AB1-3677-4118-BB04-65F85A0E4093}"/>
    <cellStyle name="Entrada 10 3 6 2 4" xfId="21312" xr:uid="{944B20DB-39B9-4BB0-963A-36007C25564F}"/>
    <cellStyle name="Entrada 10 3 6 3" xfId="9949" xr:uid="{A9FFF2DA-EEC6-4F8D-B0DA-E0843CEC30D9}"/>
    <cellStyle name="Entrada 10 3 6 3 2" xfId="25057" xr:uid="{0C11DAD8-C94D-4581-A2C0-FCD52CBD67EC}"/>
    <cellStyle name="Entrada 10 3 6 4" xfId="15637" xr:uid="{E43F5F63-B7E8-47AE-B63A-1DE84334BC56}"/>
    <cellStyle name="Entrada 10 3 6 4 2" xfId="30745" xr:uid="{629B8406-4D8E-4E96-8B31-EAF6873D0CC5}"/>
    <cellStyle name="Entrada 10 3 6 5" xfId="18675" xr:uid="{B3AC0215-A402-4E10-977E-C8F513E12E7E}"/>
    <cellStyle name="Entrada 10 3 7" xfId="3913" xr:uid="{D7ABF346-2C59-4549-A5D8-42AE4A15293D}"/>
    <cellStyle name="Entrada 10 3 7 2" xfId="6550" xr:uid="{A13582DF-29F9-4816-8F00-8C5F262336AA}"/>
    <cellStyle name="Entrada 10 3 7 2 2" xfId="12861" xr:uid="{024A0B5D-48C0-4D62-AC8F-8408ACAAC461}"/>
    <cellStyle name="Entrada 10 3 7 2 2 2" xfId="27969" xr:uid="{40AFB40B-0BAC-4C5D-9D02-382D29F0ED73}"/>
    <cellStyle name="Entrada 10 3 7 2 3" xfId="13964" xr:uid="{6934ABE0-A06E-496D-A067-1018BD2986D0}"/>
    <cellStyle name="Entrada 10 3 7 2 3 2" xfId="29072" xr:uid="{337BD1F0-15B0-4C3C-AAF1-62D34A52D1D6}"/>
    <cellStyle name="Entrada 10 3 7 2 4" xfId="21658" xr:uid="{F4CDB271-EDC1-4878-8D3A-ACAA39558BF9}"/>
    <cellStyle name="Entrada 10 3 7 3" xfId="10295" xr:uid="{8FE18E11-0F4D-4791-B527-05C459A4B079}"/>
    <cellStyle name="Entrada 10 3 7 3 2" xfId="25403" xr:uid="{032F72EE-76B6-436C-8117-B827E0DA5F65}"/>
    <cellStyle name="Entrada 10 3 7 4" xfId="7042" xr:uid="{71E80F58-6FDB-49B2-B2DB-E912D1AB9E6F}"/>
    <cellStyle name="Entrada 10 3 7 4 2" xfId="22150" xr:uid="{EFB887EB-F3EE-4A65-BA91-4C7964E5E52F}"/>
    <cellStyle name="Entrada 10 3 7 5" xfId="19021" xr:uid="{0F3EC190-6F37-4E9B-A3B2-F1B50C9EA1D0}"/>
    <cellStyle name="Entrada 10 3 8" xfId="4478" xr:uid="{7F4C8E9B-85B4-498E-9515-81CD97D8456C}"/>
    <cellStyle name="Entrada 10 3 8 2" xfId="10860" xr:uid="{760F5236-F2C4-498E-A4A8-49EC4C3BC0D6}"/>
    <cellStyle name="Entrada 10 3 8 2 2" xfId="25968" xr:uid="{85B847B7-F481-4C1F-A872-1FCF43686D84}"/>
    <cellStyle name="Entrada 10 3 8 3" xfId="14422" xr:uid="{7F0781F9-63C4-4858-9468-D2788DA7CF91}"/>
    <cellStyle name="Entrada 10 3 8 3 2" xfId="29530" xr:uid="{0B55EBBC-2608-434E-A0DD-CA68BF79681F}"/>
    <cellStyle name="Entrada 10 3 8 4" xfId="19586" xr:uid="{4D1B438D-EE5C-4D53-A952-93B936E1A04C}"/>
    <cellStyle name="Entrada 10 3 9" xfId="8342" xr:uid="{B48CC252-D63A-483D-950E-41AB0489DE21}"/>
    <cellStyle name="Entrada 10 3 9 2" xfId="23450" xr:uid="{19AADEA4-969D-4F95-9F18-F76B106C1342}"/>
    <cellStyle name="Entrada 10 4" xfId="2078" xr:uid="{839AA819-5080-4924-A828-F0C2B612BC8A}"/>
    <cellStyle name="Entrada 10 4 10" xfId="13470" xr:uid="{AFC3C5C1-0459-4293-8946-F81BAA9F987F}"/>
    <cellStyle name="Entrada 10 4 10 2" xfId="28578" xr:uid="{E4C6B9E0-9975-4A36-B50C-09822E7A0C4D}"/>
    <cellStyle name="Entrada 10 4 11" xfId="14203" xr:uid="{33A26034-1813-4695-BB48-6EE13D284A0E}"/>
    <cellStyle name="Entrada 10 4 11 2" xfId="29311" xr:uid="{0407E635-8DF1-462B-AB3F-D26D9F6A603B}"/>
    <cellStyle name="Entrada 10 4 12" xfId="17303" xr:uid="{A18EA2BE-3D58-4B01-A5A7-7399CE640F0B}"/>
    <cellStyle name="Entrada 10 4 2" xfId="2568" xr:uid="{3F80B799-4C25-4320-B84F-B74188A65028}"/>
    <cellStyle name="Entrada 10 4 2 2" xfId="5205" xr:uid="{9AE1581F-91AF-416B-AAF8-1E885A936437}"/>
    <cellStyle name="Entrada 10 4 2 2 2" xfId="11569" xr:uid="{EAE92499-C0AF-4534-ACAC-4DB5E9E00CAD}"/>
    <cellStyle name="Entrada 10 4 2 2 2 2" xfId="26677" xr:uid="{86C50590-ADF4-4972-B5E3-136FDCC4B1EB}"/>
    <cellStyle name="Entrada 10 4 2 2 3" xfId="7958" xr:uid="{DBD422DD-C3FE-4AEE-ADBA-542C2F142325}"/>
    <cellStyle name="Entrada 10 4 2 2 3 2" xfId="23066" xr:uid="{5F170B82-B1F7-4EC9-A0B6-F1FC889209CA}"/>
    <cellStyle name="Entrada 10 4 2 2 4" xfId="20313" xr:uid="{E4912440-0426-4C9B-AF87-387C9A42A2D9}"/>
    <cellStyle name="Entrada 10 4 2 3" xfId="9035" xr:uid="{4307B252-B98C-4D7D-9960-F3082AFC1E35}"/>
    <cellStyle name="Entrada 10 4 2 3 2" xfId="24143" xr:uid="{B3463100-CBD9-4B61-A379-E24A33763C3F}"/>
    <cellStyle name="Entrada 10 4 2 4" xfId="14785" xr:uid="{BF2C8670-F2D4-4623-BF25-5C2099F28166}"/>
    <cellStyle name="Entrada 10 4 2 4 2" xfId="29893" xr:uid="{79286FEB-DEA4-41F7-B332-2A5CA7EBE86C}"/>
    <cellStyle name="Entrada 10 4 2 5" xfId="16353" xr:uid="{0F5D2780-6FE8-47FA-855F-77738229E087}"/>
    <cellStyle name="Entrada 10 4 2 5 2" xfId="31461" xr:uid="{BFBB72B4-C809-4A3B-884F-4059D78794AF}"/>
    <cellStyle name="Entrada 10 4 2 6" xfId="17676" xr:uid="{5E5804D1-F7D9-4DFB-8E3F-D56A765E2A75}"/>
    <cellStyle name="Entrada 10 4 3" xfId="2838" xr:uid="{98EF40DB-0741-4E49-B892-8FA138B5ABF6}"/>
    <cellStyle name="Entrada 10 4 3 2" xfId="5475" xr:uid="{5E807910-7745-4A65-B788-2F124F219941}"/>
    <cellStyle name="Entrada 10 4 3 2 2" xfId="7581" xr:uid="{FC03BFDF-2291-4B97-8C25-B24576DEEC31}"/>
    <cellStyle name="Entrada 10 4 3 2 2 2" xfId="22689" xr:uid="{36D1AF87-F3CC-467D-974A-0001830E6E5A}"/>
    <cellStyle name="Entrada 10 4 3 2 3" xfId="20583" xr:uid="{ABCE0D1E-37BD-4028-A02A-8C84DE7DE981}"/>
    <cellStyle name="Entrada 10 4 3 3" xfId="15072" xr:uid="{AD0349B3-BA2E-4D7D-B57A-8007BEE6FCBF}"/>
    <cellStyle name="Entrada 10 4 3 3 2" xfId="30180" xr:uid="{EF2E7B11-8098-4D3F-A669-CE945DA95831}"/>
    <cellStyle name="Entrada 10 4 3 4" xfId="17946" xr:uid="{5617F0C5-615F-4686-B5CF-9AE269CFF794}"/>
    <cellStyle name="Entrada 10 4 4" xfId="3141" xr:uid="{1C1C5BCA-EA28-49E8-A696-85846A0FCB9C}"/>
    <cellStyle name="Entrada 10 4 4 2" xfId="5778" xr:uid="{EB7829F3-4EB4-4F33-96F6-365290F997F5}"/>
    <cellStyle name="Entrada 10 4 4 2 2" xfId="12089" xr:uid="{B642EFB9-7F5D-4277-BF02-E85B856405A9}"/>
    <cellStyle name="Entrada 10 4 4 2 2 2" xfId="27197" xr:uid="{D9B462A6-08E5-4E16-89D7-CC788A7545CD}"/>
    <cellStyle name="Entrada 10 4 4 2 3" xfId="14810" xr:uid="{98D52137-49AF-4752-9E2C-5D1CBED55256}"/>
    <cellStyle name="Entrada 10 4 4 2 3 2" xfId="29918" xr:uid="{82C0F1E6-A3E8-4B82-BF19-666DB4291DA0}"/>
    <cellStyle name="Entrada 10 4 4 2 4" xfId="20886" xr:uid="{9A65BE20-61E4-497D-96A7-27DD571072D2}"/>
    <cellStyle name="Entrada 10 4 4 3" xfId="9523" xr:uid="{570EFC1A-327A-4FFC-9B7B-2253DB5BF2B2}"/>
    <cellStyle name="Entrada 10 4 4 3 2" xfId="24631" xr:uid="{49000E6E-6E07-4881-B9A2-EAE19C0D1585}"/>
    <cellStyle name="Entrada 10 4 4 4" xfId="7495" xr:uid="{4A7EC5C9-31E6-48C5-AF51-B482C73AC093}"/>
    <cellStyle name="Entrada 10 4 4 4 2" xfId="22603" xr:uid="{64F66205-AD92-44C5-BFF8-9E3BCC4DC300}"/>
    <cellStyle name="Entrada 10 4 4 5" xfId="18249" xr:uid="{043E4575-1BA8-4D57-96F6-40EA51C8066C}"/>
    <cellStyle name="Entrada 10 4 5" xfId="3467" xr:uid="{5789581E-DB5B-4415-AC56-A564C9B1C791}"/>
    <cellStyle name="Entrada 10 4 5 2" xfId="6104" xr:uid="{47E4498C-1A0C-4F82-A507-2122F50AD148}"/>
    <cellStyle name="Entrada 10 4 5 2 2" xfId="12415" xr:uid="{DBC347D8-4189-4ACB-ABAA-2E22A3F11608}"/>
    <cellStyle name="Entrada 10 4 5 2 2 2" xfId="27523" xr:uid="{BC0C0A6D-4BC0-465D-B49B-15CE669B0BA1}"/>
    <cellStyle name="Entrada 10 4 5 2 3" xfId="14503" xr:uid="{7DEE8D6D-D680-4572-B8E4-EE7689146DC7}"/>
    <cellStyle name="Entrada 10 4 5 2 3 2" xfId="29611" xr:uid="{6CE9051B-3FC2-448B-A0F8-EC664EB626CE}"/>
    <cellStyle name="Entrada 10 4 5 2 4" xfId="21212" xr:uid="{94A147E6-82B4-4EDB-B421-38CE4BE3218B}"/>
    <cellStyle name="Entrada 10 4 5 3" xfId="9849" xr:uid="{BDD026E5-B646-4759-9C26-6BA6E120CC75}"/>
    <cellStyle name="Entrada 10 4 5 3 2" xfId="24957" xr:uid="{617D8ADA-B787-4E96-A722-E0FE78BA49DB}"/>
    <cellStyle name="Entrada 10 4 5 4" xfId="11233" xr:uid="{CDB72C57-1CB0-4163-A759-C49EB27FC7A3}"/>
    <cellStyle name="Entrada 10 4 5 4 2" xfId="26341" xr:uid="{119C935D-5B36-4F38-B3B3-2EC99BAEDA00}"/>
    <cellStyle name="Entrada 10 4 5 5" xfId="18575" xr:uid="{79D312F0-19DE-4553-BF94-C11812987D59}"/>
    <cellStyle name="Entrada 10 4 6" xfId="3773" xr:uid="{C9755358-1625-4A53-BC59-715A5AD0727F}"/>
    <cellStyle name="Entrada 10 4 6 2" xfId="6410" xr:uid="{BEE28592-D566-4821-A0C3-9C569F816557}"/>
    <cellStyle name="Entrada 10 4 6 2 2" xfId="12721" xr:uid="{79E9E6E3-ED7E-4E96-9086-491F58E6BBE9}"/>
    <cellStyle name="Entrada 10 4 6 2 2 2" xfId="27829" xr:uid="{444F4A7E-70E4-4E1F-816F-C112710F92EE}"/>
    <cellStyle name="Entrada 10 4 6 2 3" xfId="16004" xr:uid="{890C2F07-3144-4E4B-A99E-3589A48A8C62}"/>
    <cellStyle name="Entrada 10 4 6 2 3 2" xfId="31112" xr:uid="{CA766BD1-3CAE-43C3-948B-07017B249FD2}"/>
    <cellStyle name="Entrada 10 4 6 2 4" xfId="21518" xr:uid="{4B4EA5EA-DB9E-4929-859D-CA122257C762}"/>
    <cellStyle name="Entrada 10 4 6 3" xfId="10155" xr:uid="{AFB0B67C-EFCB-492F-91D8-BDD629C2BA13}"/>
    <cellStyle name="Entrada 10 4 6 3 2" xfId="25263" xr:uid="{C6F4523F-CE40-4FA9-AAC8-D161C62C0D0D}"/>
    <cellStyle name="Entrada 10 4 6 4" xfId="8109" xr:uid="{1BAF6567-2BF4-4D5B-B026-BF7FE29AE986}"/>
    <cellStyle name="Entrada 10 4 6 4 2" xfId="23217" xr:uid="{5B52C79E-CCBB-4973-A4CE-34589F5E280A}"/>
    <cellStyle name="Entrada 10 4 6 5" xfId="18881" xr:uid="{7C1FF7C9-E879-4945-9C44-16BFB0992243}"/>
    <cellStyle name="Entrada 10 4 7" xfId="4150" xr:uid="{2B03BE57-09CF-4E41-B19D-0F4AD062F87B}"/>
    <cellStyle name="Entrada 10 4 7 2" xfId="6787" xr:uid="{67B2E6F7-BA15-454E-BC6B-95E8C3256AB4}"/>
    <cellStyle name="Entrada 10 4 7 2 2" xfId="13098" xr:uid="{2CC69223-D017-4E85-A890-8AB42E2381A5}"/>
    <cellStyle name="Entrada 10 4 7 2 2 2" xfId="28206" xr:uid="{D1849154-50C7-48B8-8585-EBAD427FAD90}"/>
    <cellStyle name="Entrada 10 4 7 2 3" xfId="16772" xr:uid="{4D25B77C-7AF7-49EF-869F-F2C3C2DE2998}"/>
    <cellStyle name="Entrada 10 4 7 2 3 2" xfId="31880" xr:uid="{6265F237-6D24-44D9-A3F8-1C5A891D89F1}"/>
    <cellStyle name="Entrada 10 4 7 2 4" xfId="21895" xr:uid="{BA61B63D-6BDB-4008-8A39-B06858298D7B}"/>
    <cellStyle name="Entrada 10 4 7 3" xfId="10532" xr:uid="{2309160A-980D-4133-9117-F63ACBE41C11}"/>
    <cellStyle name="Entrada 10 4 7 3 2" xfId="25640" xr:uid="{FC3B0632-D1E6-40E4-A07B-E9280A4F911C}"/>
    <cellStyle name="Entrada 10 4 7 4" xfId="15031" xr:uid="{B781DC30-7A02-456E-AE43-388B3A66C9AE}"/>
    <cellStyle name="Entrada 10 4 7 4 2" xfId="30139" xr:uid="{2948FEC6-FA6E-4857-866A-939EEDED79FD}"/>
    <cellStyle name="Entrada 10 4 7 5" xfId="19258" xr:uid="{269E4B30-2B07-4D98-BF9B-A2F25CD8710E}"/>
    <cellStyle name="Entrada 10 4 8" xfId="4715" xr:uid="{48144022-15D4-4AB3-BACF-8F9FE7F52DBD}"/>
    <cellStyle name="Entrada 10 4 8 2" xfId="11097" xr:uid="{9ADB0512-88F8-4FC4-9D54-CDF430F85882}"/>
    <cellStyle name="Entrada 10 4 8 2 2" xfId="26205" xr:uid="{42213779-C5A6-4138-B065-70F3CA13AD13}"/>
    <cellStyle name="Entrada 10 4 8 3" xfId="7694" xr:uid="{E1A057BB-C3BC-4820-9378-AD91AEE28981}"/>
    <cellStyle name="Entrada 10 4 8 3 2" xfId="22802" xr:uid="{4AFAA0D1-C8F5-4F51-BC75-84D562ED0EB0}"/>
    <cellStyle name="Entrada 10 4 8 4" xfId="19823" xr:uid="{2252B26A-3579-4231-9DA1-AB344A65EADC}"/>
    <cellStyle name="Entrada 10 4 9" xfId="8576" xr:uid="{96757A97-05BB-49F5-9692-62149F87DB42}"/>
    <cellStyle name="Entrada 10 4 9 2" xfId="23684" xr:uid="{1DF8705C-A9A5-40CB-900B-BD3AF65B1919}"/>
    <cellStyle name="Entrada 10 5" xfId="2043" xr:uid="{99A74323-EF15-4B0B-AA56-CA31EBB01FDA}"/>
    <cellStyle name="Entrada 10 5 10" xfId="14132" xr:uid="{8860354B-1F20-47E7-94F5-73AA82F79155}"/>
    <cellStyle name="Entrada 10 5 10 2" xfId="29240" xr:uid="{60251229-37A2-490A-8680-F591E3C0ACEA}"/>
    <cellStyle name="Entrada 10 5 11" xfId="17268" xr:uid="{868DACA7-46D8-4F5E-A5B9-9120F66010C0}"/>
    <cellStyle name="Entrada 10 5 2" xfId="2803" xr:uid="{C8FA7CB5-5F42-4E89-9FB8-E38248A077B8}"/>
    <cellStyle name="Entrada 10 5 2 2" xfId="5440" xr:uid="{8002C89A-018E-4AD3-94BE-75C846CC5760}"/>
    <cellStyle name="Entrada 10 5 2 2 2" xfId="14004" xr:uid="{5333C506-D077-4760-B52F-6F7CCCF77D9A}"/>
    <cellStyle name="Entrada 10 5 2 2 2 2" xfId="29112" xr:uid="{4A27DFC6-5BBE-4BB8-BB1C-E9E68412FDBB}"/>
    <cellStyle name="Entrada 10 5 2 2 3" xfId="20548" xr:uid="{036FA575-D36B-4F74-8D88-72CC4EA3AE2E}"/>
    <cellStyle name="Entrada 10 5 2 3" xfId="7294" xr:uid="{38C093F6-DC0B-4F5E-97C7-692B58156D7B}"/>
    <cellStyle name="Entrada 10 5 2 3 2" xfId="22402" xr:uid="{B23988B4-0A08-4FF8-AEBB-566595A188FD}"/>
    <cellStyle name="Entrada 10 5 2 4" xfId="17911" xr:uid="{8585F7A3-DEE0-4BA9-AEF4-5AF41978EBE0}"/>
    <cellStyle name="Entrada 10 5 3" xfId="3106" xr:uid="{A34ACF0C-6511-4241-98D4-7DDB8D92004D}"/>
    <cellStyle name="Entrada 10 5 3 2" xfId="5743" xr:uid="{539A8D41-F325-49AF-9CCA-A41234BF5887}"/>
    <cellStyle name="Entrada 10 5 3 2 2" xfId="12054" xr:uid="{2CBBC382-064F-41F7-BE5A-0A10CB9BD9A4}"/>
    <cellStyle name="Entrada 10 5 3 2 2 2" xfId="27162" xr:uid="{48F50DD6-81CC-4D02-9604-9F5842AFF963}"/>
    <cellStyle name="Entrada 10 5 3 2 3" xfId="14103" xr:uid="{06D5F4A2-3BF4-4534-A232-D8F483720DAE}"/>
    <cellStyle name="Entrada 10 5 3 2 3 2" xfId="29211" xr:uid="{E7C7DE40-7F41-480C-84E4-1E2C792DEC1D}"/>
    <cellStyle name="Entrada 10 5 3 2 4" xfId="20851" xr:uid="{ACF6CFAF-7B24-4B62-82C9-F97FC73A2046}"/>
    <cellStyle name="Entrada 10 5 3 3" xfId="9488" xr:uid="{81D7ADBD-3A68-43D9-8FE9-C9EEABB64688}"/>
    <cellStyle name="Entrada 10 5 3 3 2" xfId="24596" xr:uid="{049A07E4-1F62-4798-A6BB-96660C924E5B}"/>
    <cellStyle name="Entrada 10 5 3 4" xfId="15174" xr:uid="{191AB85B-4A69-4AEC-826B-81536DEC0AEE}"/>
    <cellStyle name="Entrada 10 5 3 4 2" xfId="30282" xr:uid="{4F068463-D4E4-4E5D-858F-BE317BEB9AB8}"/>
    <cellStyle name="Entrada 10 5 3 5" xfId="18214" xr:uid="{4D33C89D-0156-4123-86F6-8BB4029B5281}"/>
    <cellStyle name="Entrada 10 5 4" xfId="3432" xr:uid="{E286DE28-D364-4FF7-8B8E-6A5097448F76}"/>
    <cellStyle name="Entrada 10 5 4 2" xfId="6069" xr:uid="{812BC690-21D1-432D-8D50-164CF07587FF}"/>
    <cellStyle name="Entrada 10 5 4 2 2" xfId="12380" xr:uid="{DBD74DEC-E19D-4C84-954D-EAE5FB6DFC73}"/>
    <cellStyle name="Entrada 10 5 4 2 2 2" xfId="27488" xr:uid="{2CADEEC3-7F1F-45D1-99BB-C3253017D28C}"/>
    <cellStyle name="Entrada 10 5 4 2 3" xfId="7990" xr:uid="{39D26680-8845-4DEB-B249-5F90923E3EED}"/>
    <cellStyle name="Entrada 10 5 4 2 3 2" xfId="23098" xr:uid="{B91EB2A5-7BCF-43E1-9161-BCE6F86562F4}"/>
    <cellStyle name="Entrada 10 5 4 2 4" xfId="21177" xr:uid="{AFDE7FD6-5E49-45B3-A7AD-E5AC6E5D8E6C}"/>
    <cellStyle name="Entrada 10 5 4 3" xfId="9814" xr:uid="{4B28A455-3CAD-409B-BC28-C8651CA88C26}"/>
    <cellStyle name="Entrada 10 5 4 3 2" xfId="24922" xr:uid="{591310A2-BB83-427F-90D5-DC2B17C9AE4E}"/>
    <cellStyle name="Entrada 10 5 4 4" xfId="14844" xr:uid="{A93538D4-B99F-4C93-978E-DA31305FB7A9}"/>
    <cellStyle name="Entrada 10 5 4 4 2" xfId="29952" xr:uid="{A4435948-5465-4653-8086-4AC3BF9095A3}"/>
    <cellStyle name="Entrada 10 5 4 5" xfId="18540" xr:uid="{DA0C0767-EC9C-4967-8B78-9733647E0220}"/>
    <cellStyle name="Entrada 10 5 5" xfId="3738" xr:uid="{C22ADC40-C1F3-4F9E-B388-B703E31E8F65}"/>
    <cellStyle name="Entrada 10 5 5 2" xfId="6375" xr:uid="{F1C52FF1-2ED4-452F-82E0-B6B439959EA0}"/>
    <cellStyle name="Entrada 10 5 5 2 2" xfId="12686" xr:uid="{B602113B-F9D6-4EF1-A5F8-81441FE401AE}"/>
    <cellStyle name="Entrada 10 5 5 2 2 2" xfId="27794" xr:uid="{33630803-E339-48E4-97CD-36F27A4707A0}"/>
    <cellStyle name="Entrada 10 5 5 2 3" xfId="14407" xr:uid="{D6F9F677-AF66-4E05-B62A-1594758930DF}"/>
    <cellStyle name="Entrada 10 5 5 2 3 2" xfId="29515" xr:uid="{6265FC74-B3B0-4CC4-B58D-978B83CAB92C}"/>
    <cellStyle name="Entrada 10 5 5 2 4" xfId="21483" xr:uid="{83C33A05-C79B-4751-9ED6-1FF731A7D77A}"/>
    <cellStyle name="Entrada 10 5 5 3" xfId="10120" xr:uid="{C37A0060-3CA1-4FED-8752-F564CE50A486}"/>
    <cellStyle name="Entrada 10 5 5 3 2" xfId="25228" xr:uid="{EF4D949E-DB4C-4D69-9B26-4A696762E654}"/>
    <cellStyle name="Entrada 10 5 5 4" xfId="16053" xr:uid="{8096D4D8-67BB-460E-81B8-1947D349B598}"/>
    <cellStyle name="Entrada 10 5 5 4 2" xfId="31161" xr:uid="{9868100B-725C-40C0-A0A0-894BFB2ECED5}"/>
    <cellStyle name="Entrada 10 5 5 5" xfId="18846" xr:uid="{B9827DD4-5E31-47EB-A46F-CB67FDD2A5CB}"/>
    <cellStyle name="Entrada 10 5 6" xfId="4115" xr:uid="{9D1A3EAD-9B52-422B-B915-69B4AE8476B7}"/>
    <cellStyle name="Entrada 10 5 6 2" xfId="6752" xr:uid="{122C05CA-5CBF-40A6-BE38-E077B9F5BC2F}"/>
    <cellStyle name="Entrada 10 5 6 2 2" xfId="13063" xr:uid="{2FE37880-D7A2-4816-B4EB-8CEDC0FF9B18}"/>
    <cellStyle name="Entrada 10 5 6 2 2 2" xfId="28171" xr:uid="{20AA3B28-CE4A-446A-9D7C-11939FEAD1B7}"/>
    <cellStyle name="Entrada 10 5 6 2 3" xfId="16737" xr:uid="{239F9C14-1226-48C8-9E4C-C1557E4F6C64}"/>
    <cellStyle name="Entrada 10 5 6 2 3 2" xfId="31845" xr:uid="{4C61C7A5-DE82-4109-A08B-D8161FBE5796}"/>
    <cellStyle name="Entrada 10 5 6 2 4" xfId="21860" xr:uid="{1180C0D0-5A33-435B-8ACF-258ADE5BC001}"/>
    <cellStyle name="Entrada 10 5 6 3" xfId="10497" xr:uid="{1B3CBD23-2A48-4C1A-9464-F3A9ABFE2E99}"/>
    <cellStyle name="Entrada 10 5 6 3 2" xfId="25605" xr:uid="{602FB009-670B-4AB6-B6D7-451C714ED2E9}"/>
    <cellStyle name="Entrada 10 5 6 4" xfId="14802" xr:uid="{A06B7CE9-3181-4B21-8DE7-87D970B0BBBE}"/>
    <cellStyle name="Entrada 10 5 6 4 2" xfId="29910" xr:uid="{AA1CCBC8-2A5F-4614-8864-C71A21803A16}"/>
    <cellStyle name="Entrada 10 5 6 5" xfId="19223" xr:uid="{1DAEEFEB-9FF4-4F9F-9B79-852EF5A01CB2}"/>
    <cellStyle name="Entrada 10 5 7" xfId="4680" xr:uid="{98E8110B-AD55-4DCD-A2B4-F644358EF82D}"/>
    <cellStyle name="Entrada 10 5 7 2" xfId="11062" xr:uid="{13D35AFF-BE80-4031-9D8B-689BA741DDE8}"/>
    <cellStyle name="Entrada 10 5 7 2 2" xfId="26170" xr:uid="{622A63D0-ABFB-47D9-8B5F-0E1935572C1E}"/>
    <cellStyle name="Entrada 10 5 7 3" xfId="8173" xr:uid="{1F4989E5-7F21-451C-8A3C-FF71AC420D72}"/>
    <cellStyle name="Entrada 10 5 7 3 2" xfId="23281" xr:uid="{B783DE63-FDD1-4549-89D9-D8ABB59B96DF}"/>
    <cellStyle name="Entrada 10 5 7 4" xfId="19788" xr:uid="{59FFDE7E-47BC-4B76-987E-1F95495E39FB}"/>
    <cellStyle name="Entrada 10 5 8" xfId="8541" xr:uid="{83025BC4-46A9-4A36-A51E-F5C596271CB4}"/>
    <cellStyle name="Entrada 10 5 8 2" xfId="23649" xr:uid="{145641FE-8309-4DA9-943F-B8332711C855}"/>
    <cellStyle name="Entrada 10 5 9" xfId="16078" xr:uid="{29647156-3E2B-4B8C-9815-056806FB0B90}"/>
    <cellStyle name="Entrada 10 5 9 2" xfId="31186" xr:uid="{F0259AF3-23BB-408C-ABD9-487FF3B92605}"/>
    <cellStyle name="Entrada 11" xfId="1143" xr:uid="{00000000-0005-0000-0000-000079040000}"/>
    <cellStyle name="Entrada 11 2" xfId="1859" xr:uid="{795D8D82-A213-49E7-9670-A2096B17CF7F}"/>
    <cellStyle name="Entrada 11 2 10" xfId="8360" xr:uid="{DAEE954A-F634-4D91-B7CA-E461DA4CE62C}"/>
    <cellStyle name="Entrada 11 2 10 2" xfId="23468" xr:uid="{79F17F5B-8A80-49F8-8A8A-A8AF52410FCD}"/>
    <cellStyle name="Entrada 11 2 11" xfId="15441" xr:uid="{ED6A9B06-EF0A-4B88-9161-3E59FF0FAA84}"/>
    <cellStyle name="Entrada 11 2 11 2" xfId="30549" xr:uid="{428C208C-E65C-41C6-812E-FFE1B98697A9}"/>
    <cellStyle name="Entrada 11 2 12" xfId="16416" xr:uid="{8D06BDEF-1FD1-4AEB-9091-D499329E45A0}"/>
    <cellStyle name="Entrada 11 2 12 2" xfId="31524" xr:uid="{E04411EB-E1AD-4028-8055-9AB6484B19AD}"/>
    <cellStyle name="Entrada 11 2 13" xfId="17084" xr:uid="{95728817-2484-4535-93A4-AF417FCF0E1B}"/>
    <cellStyle name="Entrada 11 2 2" xfId="2419" xr:uid="{A760083D-4204-4D37-960C-87D935454994}"/>
    <cellStyle name="Entrada 11 2 2 2" xfId="5056" xr:uid="{74D74654-1411-45A3-A1CB-41144F41F020}"/>
    <cellStyle name="Entrada 11 2 2 2 2" xfId="11420" xr:uid="{29121E2D-7F84-4043-B71F-97ED4F23392A}"/>
    <cellStyle name="Entrada 11 2 2 2 2 2" xfId="26528" xr:uid="{2A459115-A080-4548-A9A5-D0A0F8CE2285}"/>
    <cellStyle name="Entrada 11 2 2 2 3" xfId="13569" xr:uid="{5C0F3D7B-7536-43FC-83F1-3846D6C1CAC2}"/>
    <cellStyle name="Entrada 11 2 2 2 3 2" xfId="28677" xr:uid="{D189F1FA-C30E-4E3E-BBAE-DC8CE58D1D0C}"/>
    <cellStyle name="Entrada 11 2 2 2 4" xfId="20164" xr:uid="{7E988C8A-312F-4E59-8F0C-01C33FB170B1}"/>
    <cellStyle name="Entrada 11 2 2 3" xfId="8886" xr:uid="{5CAFC39F-68FC-4614-9AE5-8DBED8D628A0}"/>
    <cellStyle name="Entrada 11 2 2 3 2" xfId="23994" xr:uid="{5581D279-BCA9-43A2-A5A7-206536A50BEC}"/>
    <cellStyle name="Entrada 11 2 3" xfId="2201" xr:uid="{EF6AA420-6063-401B-B7B0-60FC80F673A2}"/>
    <cellStyle name="Entrada 11 2 3 2" xfId="4838" xr:uid="{ACEC2375-A0AA-4D18-A016-3A8CC9927E79}"/>
    <cellStyle name="Entrada 11 2 3 2 2" xfId="16491" xr:uid="{CC77CE2A-F171-43CE-A553-C6BEA6836AC1}"/>
    <cellStyle name="Entrada 11 2 3 2 2 2" xfId="31599" xr:uid="{A3306970-90DA-4CB8-9EED-6F48E89383A9}"/>
    <cellStyle name="Entrada 11 2 3 2 3" xfId="19946" xr:uid="{8A1A5112-02BC-47BF-BF14-2DE9ACECFCA5}"/>
    <cellStyle name="Entrada 11 2 3 3" xfId="15602" xr:uid="{3CC8945B-E2D0-4C7E-BBE1-4640C1E6BA81}"/>
    <cellStyle name="Entrada 11 2 3 3 2" xfId="30710" xr:uid="{CBA800F9-B811-4F79-B79B-20B96796D187}"/>
    <cellStyle name="Entrada 11 2 3 4" xfId="17426" xr:uid="{9C6CCB59-485B-45B8-85A0-B41FBC2943ED}"/>
    <cellStyle name="Entrada 11 2 4" xfId="2953" xr:uid="{A1625C03-739C-4532-A739-F18242E39AFD}"/>
    <cellStyle name="Entrada 11 2 4 2" xfId="5590" xr:uid="{EF1E58CC-59B6-4CF6-9DC9-F9E9E22B367F}"/>
    <cellStyle name="Entrada 11 2 4 2 2" xfId="11901" xr:uid="{66166ABA-6604-4B67-9B1C-93963546A4B1}"/>
    <cellStyle name="Entrada 11 2 4 2 2 2" xfId="27009" xr:uid="{B5D962E4-7470-4087-9FEC-9252DF03D104}"/>
    <cellStyle name="Entrada 11 2 4 2 3" xfId="15202" xr:uid="{4EE86CDF-9034-4534-9C5A-64543685C207}"/>
    <cellStyle name="Entrada 11 2 4 2 3 2" xfId="30310" xr:uid="{4E850538-AD08-44CB-931D-AB2BC7F567C7}"/>
    <cellStyle name="Entrada 11 2 4 2 4" xfId="20698" xr:uid="{B77C45C1-92E0-4EE8-BA9A-5108A1C8077D}"/>
    <cellStyle name="Entrada 11 2 4 3" xfId="9335" xr:uid="{D28EDC94-53EC-4A2F-8E84-3C02343884A7}"/>
    <cellStyle name="Entrada 11 2 4 3 2" xfId="24443" xr:uid="{AE4882AB-D297-4F72-A120-70AEC8424BD0}"/>
    <cellStyle name="Entrada 11 2 4 4" xfId="7985" xr:uid="{87521558-B441-4149-AD7C-69B50BFA97B7}"/>
    <cellStyle name="Entrada 11 2 4 4 2" xfId="23093" xr:uid="{CE26D1C5-266B-4AAC-8776-3A2C517AB424}"/>
    <cellStyle name="Entrada 11 2 4 5" xfId="18061" xr:uid="{603588DF-F4F8-4CCC-9086-31DB7463077F}"/>
    <cellStyle name="Entrada 11 2 5" xfId="3279" xr:uid="{8B43F679-4278-4CAC-8C64-A196F265D44D}"/>
    <cellStyle name="Entrada 11 2 5 2" xfId="5916" xr:uid="{D7CBCC28-C3E5-4DC6-8259-E4461974F4D8}"/>
    <cellStyle name="Entrada 11 2 5 2 2" xfId="12227" xr:uid="{E8A92C9E-8F18-45BD-A75B-F815B0A1F88A}"/>
    <cellStyle name="Entrada 11 2 5 2 2 2" xfId="27335" xr:uid="{AA839E07-82B4-4510-A6E8-5FB1F0003700}"/>
    <cellStyle name="Entrada 11 2 5 2 3" xfId="8088" xr:uid="{B69E4AA2-35E3-44E2-ACB8-6FB501E2E588}"/>
    <cellStyle name="Entrada 11 2 5 2 3 2" xfId="23196" xr:uid="{C9829CAE-259D-4B41-B735-619E88B25739}"/>
    <cellStyle name="Entrada 11 2 5 2 4" xfId="21024" xr:uid="{04354E4A-E09D-40DB-BBBF-F7C1188CD01F}"/>
    <cellStyle name="Entrada 11 2 5 3" xfId="9661" xr:uid="{646B05DD-D1B3-4F6C-A220-8B7D0FBDC42D}"/>
    <cellStyle name="Entrada 11 2 5 3 2" xfId="24769" xr:uid="{96E84210-46B1-4F95-9866-511907FA2D6F}"/>
    <cellStyle name="Entrada 11 2 5 4" xfId="11220" xr:uid="{CE23CAE8-72BC-4D4F-A22F-1005A5A38A59}"/>
    <cellStyle name="Entrada 11 2 5 4 2" xfId="26328" xr:uid="{70C97A63-C3CA-4146-8CF3-6D0A3A401288}"/>
    <cellStyle name="Entrada 11 2 5 5" xfId="18387" xr:uid="{E28149AF-C249-46D3-99E4-DEE237DE11A3}"/>
    <cellStyle name="Entrada 11 2 6" xfId="3585" xr:uid="{C28EAEAD-F8E7-4F40-8B9F-3D8E757E3DE1}"/>
    <cellStyle name="Entrada 11 2 6 2" xfId="6222" xr:uid="{2E302873-813F-4B93-8EFD-F9D9F84B7B20}"/>
    <cellStyle name="Entrada 11 2 6 2 2" xfId="12533" xr:uid="{625077D5-F00E-4621-826D-70223F61D2F0}"/>
    <cellStyle name="Entrada 11 2 6 2 2 2" xfId="27641" xr:uid="{3A7C9C61-7D1B-4111-9738-6A4A900B40F4}"/>
    <cellStyle name="Entrada 11 2 6 2 3" xfId="14708" xr:uid="{EB8075D6-04F8-4B0D-AB4D-99BBA28F7447}"/>
    <cellStyle name="Entrada 11 2 6 2 3 2" xfId="29816" xr:uid="{9690AA49-CBB4-408F-8173-CEF4EF345FD2}"/>
    <cellStyle name="Entrada 11 2 6 2 4" xfId="21330" xr:uid="{CC990635-0E15-4D81-8A8D-00EA910EDA47}"/>
    <cellStyle name="Entrada 11 2 6 3" xfId="9967" xr:uid="{037A7543-B030-4CB8-A03B-FDBF18D7C247}"/>
    <cellStyle name="Entrada 11 2 6 3 2" xfId="25075" xr:uid="{6C422953-C467-46F7-8FB7-C90D30DBD0E8}"/>
    <cellStyle name="Entrada 11 2 6 4" xfId="9216" xr:uid="{F09BB99E-A03B-441E-8386-3ABEF1A01D36}"/>
    <cellStyle name="Entrada 11 2 6 4 2" xfId="24324" xr:uid="{63186493-C3BB-4EE6-BBE5-370692E855EF}"/>
    <cellStyle name="Entrada 11 2 6 5" xfId="18693" xr:uid="{E2AAC6DA-6762-47AC-807E-95981C3304A9}"/>
    <cellStyle name="Entrada 11 2 7" xfId="3931" xr:uid="{2E4CFAE6-5471-4AF0-97D1-933E8E372CFF}"/>
    <cellStyle name="Entrada 11 2 7 2" xfId="6568" xr:uid="{DFF911EF-12FF-4153-BE73-3946D9109AEC}"/>
    <cellStyle name="Entrada 11 2 7 2 2" xfId="12879" xr:uid="{1A06B25C-2E8E-446A-B8CE-E260FB0A5317}"/>
    <cellStyle name="Entrada 11 2 7 2 2 2" xfId="27987" xr:uid="{EBF4C7C7-085D-4A04-B667-4B020FB5323C}"/>
    <cellStyle name="Entrada 11 2 7 2 3" xfId="16584" xr:uid="{B7151F43-6ED8-462E-9AB9-C6B86E7FF4A4}"/>
    <cellStyle name="Entrada 11 2 7 2 3 2" xfId="31692" xr:uid="{17F19FD1-BF98-46E4-9134-A7833C157750}"/>
    <cellStyle name="Entrada 11 2 7 2 4" xfId="21676" xr:uid="{72D62557-9844-428F-AE54-D765E4EBDA7F}"/>
    <cellStyle name="Entrada 11 2 7 3" xfId="10313" xr:uid="{6693B6FC-1170-4BFD-812C-1C4D30C4A6F8}"/>
    <cellStyle name="Entrada 11 2 7 3 2" xfId="25421" xr:uid="{53B3C1A5-7D93-4ED1-9925-BB2EFF1653BF}"/>
    <cellStyle name="Entrada 11 2 7 4" xfId="15501" xr:uid="{E5E20F25-B1FB-4F63-9E1A-A230224070DF}"/>
    <cellStyle name="Entrada 11 2 7 4 2" xfId="30609" xr:uid="{6AF3C1E1-56CF-45EB-862B-3E05983681A1}"/>
    <cellStyle name="Entrada 11 2 7 5" xfId="19039" xr:uid="{5DBBEE64-ABBE-4B34-9EA2-7EF05C4CB614}"/>
    <cellStyle name="Entrada 11 2 8" xfId="4278" xr:uid="{23519EB6-986F-4C4C-9B1C-D262132471A5}"/>
    <cellStyle name="Entrada 11 2 8 2" xfId="6915" xr:uid="{D8A464BD-B172-4285-8BF1-9C03885A30E6}"/>
    <cellStyle name="Entrada 11 2 8 2 2" xfId="13226" xr:uid="{4CC86FA2-BB70-4479-A6E8-936C2AEC94FD}"/>
    <cellStyle name="Entrada 11 2 8 2 2 2" xfId="28334" xr:uid="{04B34EBE-11D7-4140-9D3A-CD1C115BCE10}"/>
    <cellStyle name="Entrada 11 2 8 2 3" xfId="16890" xr:uid="{9C585B88-067C-4B72-AE79-652C53E71D37}"/>
    <cellStyle name="Entrada 11 2 8 2 3 2" xfId="31998" xr:uid="{673F0DBE-7067-4515-8579-D9CC19E8924D}"/>
    <cellStyle name="Entrada 11 2 8 2 4" xfId="22023" xr:uid="{59A48345-0E27-485C-B098-73E3F66B556E}"/>
    <cellStyle name="Entrada 11 2 8 3" xfId="10660" xr:uid="{AA6C8532-DB19-4AE4-BB30-CB396EE204D4}"/>
    <cellStyle name="Entrada 11 2 8 3 2" xfId="25768" xr:uid="{AE2BBE07-6EDA-48BA-85D6-D1C8553AFD0C}"/>
    <cellStyle name="Entrada 11 2 8 4" xfId="15346" xr:uid="{D79C3A02-15D7-45F9-B2C7-C45B5FB07BA4}"/>
    <cellStyle name="Entrada 11 2 8 4 2" xfId="30454" xr:uid="{C2478E10-5B06-4862-96AF-5497CEEBC86D}"/>
    <cellStyle name="Entrada 11 2 8 5" xfId="19386" xr:uid="{EFA5A839-1869-4BC5-BBE2-96813712B131}"/>
    <cellStyle name="Entrada 11 2 9" xfId="4496" xr:uid="{895CDE0B-74B6-4860-B879-E5F00CE0D121}"/>
    <cellStyle name="Entrada 11 2 9 2" xfId="10878" xr:uid="{A9C40215-A847-486D-8E25-1A093E629C66}"/>
    <cellStyle name="Entrada 11 2 9 2 2" xfId="25986" xr:uid="{C83CE4F9-F538-4BC2-B706-06A85D0D3A20}"/>
    <cellStyle name="Entrada 11 2 9 3" xfId="14737" xr:uid="{8D95F06B-A387-4EC5-828E-3C5E0B6C6657}"/>
    <cellStyle name="Entrada 11 2 9 3 2" xfId="29845" xr:uid="{58DBF0DC-CDD6-4956-81D8-08AD2C65260F}"/>
    <cellStyle name="Entrada 11 2 9 4" xfId="19604" xr:uid="{BADA3F79-D850-4D82-84C7-7A9F2D82BE09}"/>
    <cellStyle name="Entrada 11 3" xfId="1842" xr:uid="{4AC070CA-F2C1-42AE-84FC-4711A8A73FE7}"/>
    <cellStyle name="Entrada 11 3 10" xfId="16448" xr:uid="{D6A8C3C4-23AE-4561-87F6-C52779B0B4C1}"/>
    <cellStyle name="Entrada 11 3 10 2" xfId="31556" xr:uid="{EBEB44B6-FBB1-4C28-AE39-4EBD95AAEF4C}"/>
    <cellStyle name="Entrada 11 3 11" xfId="11248" xr:uid="{60CDE08F-C301-411D-A173-1F6008F88002}"/>
    <cellStyle name="Entrada 11 3 11 2" xfId="26356" xr:uid="{D3018040-5C89-40A7-B65C-2B6A84B5F9F0}"/>
    <cellStyle name="Entrada 11 3 12" xfId="17067" xr:uid="{34710908-9449-4BD1-ABDE-86600CAEC319}"/>
    <cellStyle name="Entrada 11 3 2" xfId="2402" xr:uid="{120B486A-45B1-4842-959E-F1DCD3F5D547}"/>
    <cellStyle name="Entrada 11 3 2 2" xfId="5039" xr:uid="{B14A062B-7C66-4150-931F-11A8746E38B5}"/>
    <cellStyle name="Entrada 11 3 2 2 2" xfId="11403" xr:uid="{BB0A8E84-BAE1-4822-9F69-D2B6ABC06147}"/>
    <cellStyle name="Entrada 11 3 2 2 2 2" xfId="26511" xr:uid="{24BD6C59-1418-4192-8DDA-E10F9BA6BC7C}"/>
    <cellStyle name="Entrada 11 3 2 2 3" xfId="14828" xr:uid="{C8514D5C-BE96-4B9C-ADB4-263FF4AD10FD}"/>
    <cellStyle name="Entrada 11 3 2 2 3 2" xfId="29936" xr:uid="{1B9FC9F5-701C-465D-91D9-040665A4BC67}"/>
    <cellStyle name="Entrada 11 3 2 2 4" xfId="20147" xr:uid="{EA96EDF6-12E9-4EE0-9385-DC8F7D2D0F20}"/>
    <cellStyle name="Entrada 11 3 2 3" xfId="8869" xr:uid="{E620509B-6A81-43C8-BE65-271D7EE58B3C}"/>
    <cellStyle name="Entrada 11 3 2 3 2" xfId="23977" xr:uid="{91613880-8B33-4C36-84DE-ED78E48FD7CF}"/>
    <cellStyle name="Entrada 11 3 2 4" xfId="13812" xr:uid="{D15E8E00-6CA3-40E7-B622-4A3A2A56027C}"/>
    <cellStyle name="Entrada 11 3 2 4 2" xfId="28920" xr:uid="{34A405C0-0A47-4439-B596-2CA6A19C1D8C}"/>
    <cellStyle name="Entrada 11 3 2 5" xfId="14908" xr:uid="{0B5BE173-7053-4658-9660-BC654E7EE254}"/>
    <cellStyle name="Entrada 11 3 2 5 2" xfId="30016" xr:uid="{8FD58CAE-11CD-4CBD-A5C5-E78238555481}"/>
    <cellStyle name="Entrada 11 3 2 6" xfId="17593" xr:uid="{8C465176-F2A8-487A-9C84-EA2269AE58E3}"/>
    <cellStyle name="Entrada 11 3 3" xfId="2218" xr:uid="{1C3467A0-2FEB-4F8F-B543-03CF6E82CE10}"/>
    <cellStyle name="Entrada 11 3 3 2" xfId="4855" xr:uid="{939A3197-2B3E-4074-AA80-D106AE443ED9}"/>
    <cellStyle name="Entrada 11 3 3 2 2" xfId="8055" xr:uid="{7FF4A7F4-4FAB-417E-8519-9D8E6C083775}"/>
    <cellStyle name="Entrada 11 3 3 2 2 2" xfId="23163" xr:uid="{8B6C178C-1517-4010-9CC5-D87D6CED4F7A}"/>
    <cellStyle name="Entrada 11 3 3 2 3" xfId="19963" xr:uid="{69A9C6E0-6F4D-47AF-91EB-B97A424A12F6}"/>
    <cellStyle name="Entrada 11 3 3 3" xfId="7121" xr:uid="{D8AE72A6-6ECC-40EE-B31F-9466272A19B9}"/>
    <cellStyle name="Entrada 11 3 3 3 2" xfId="22229" xr:uid="{8F4ACCF4-BF61-4802-8E65-F17783F0FAFB}"/>
    <cellStyle name="Entrada 11 3 3 4" xfId="17443" xr:uid="{76B21891-FD6A-4CFE-9444-34753B75ACC2}"/>
    <cellStyle name="Entrada 11 3 4" xfId="2936" xr:uid="{974C9470-E4C6-4B25-AD24-0882BC0AC523}"/>
    <cellStyle name="Entrada 11 3 4 2" xfId="5573" xr:uid="{BFEEA4BA-10A8-4FC2-A96B-4A27C54ACB5D}"/>
    <cellStyle name="Entrada 11 3 4 2 2" xfId="11884" xr:uid="{6770DDF0-B9C5-442F-AF4C-BE40C6C30220}"/>
    <cellStyle name="Entrada 11 3 4 2 2 2" xfId="26992" xr:uid="{226A00A9-7158-4726-8ED4-466605C13785}"/>
    <cellStyle name="Entrada 11 3 4 2 3" xfId="14891" xr:uid="{49FEE2B1-26E1-4946-887D-9D40CD3CC19C}"/>
    <cellStyle name="Entrada 11 3 4 2 3 2" xfId="29999" xr:uid="{207B0156-532C-4E8F-9979-E4BBA7CB6E82}"/>
    <cellStyle name="Entrada 11 3 4 2 4" xfId="20681" xr:uid="{20288C95-740D-4656-93B7-24E0D7D91729}"/>
    <cellStyle name="Entrada 11 3 4 3" xfId="9318" xr:uid="{284956DB-DA10-46C0-96D0-71A29FE6E5FF}"/>
    <cellStyle name="Entrada 11 3 4 3 2" xfId="24426" xr:uid="{D9FF0D50-2162-48AA-A8DE-19A1D1D2B1D6}"/>
    <cellStyle name="Entrada 11 3 4 4" xfId="7108" xr:uid="{BF59DAF2-42EA-4595-9540-A6F3D528222F}"/>
    <cellStyle name="Entrada 11 3 4 4 2" xfId="22216" xr:uid="{0E1115BB-3434-4E30-A080-9311CB12ABBE}"/>
    <cellStyle name="Entrada 11 3 4 5" xfId="18044" xr:uid="{FA07263A-26DD-453A-8853-F8FEC4FB75B5}"/>
    <cellStyle name="Entrada 11 3 5" xfId="3262" xr:uid="{77EEC7A3-2484-4596-AA49-E1F239721BB9}"/>
    <cellStyle name="Entrada 11 3 5 2" xfId="5899" xr:uid="{06120C98-2781-4ABE-9153-D91B56E1ECAF}"/>
    <cellStyle name="Entrada 11 3 5 2 2" xfId="12210" xr:uid="{0C4C75B6-776B-4C00-AA84-596F36B07A3E}"/>
    <cellStyle name="Entrada 11 3 5 2 2 2" xfId="27318" xr:uid="{F1F5CAFB-AAD2-43D8-B643-4A7D79A5B3E3}"/>
    <cellStyle name="Entrada 11 3 5 2 3" xfId="16063" xr:uid="{4A4894BB-6E6E-4749-8FF3-6C86018A8C5A}"/>
    <cellStyle name="Entrada 11 3 5 2 3 2" xfId="31171" xr:uid="{49F1FCF2-B90A-45F1-A033-E18F76322D5C}"/>
    <cellStyle name="Entrada 11 3 5 2 4" xfId="21007" xr:uid="{A84BAA94-A74A-413D-9A74-2DF2EC45D8F7}"/>
    <cellStyle name="Entrada 11 3 5 3" xfId="9644" xr:uid="{3B45D8DE-C8C4-44AA-97B8-6D3A31D40DC1}"/>
    <cellStyle name="Entrada 11 3 5 3 2" xfId="24752" xr:uid="{4FD854B9-B180-44DA-AD7E-D88BCFD7828A}"/>
    <cellStyle name="Entrada 11 3 5 4" xfId="9177" xr:uid="{A0FAB70C-0AFA-48C3-8117-A6B58AA6CF93}"/>
    <cellStyle name="Entrada 11 3 5 4 2" xfId="24285" xr:uid="{E57E7BDC-9003-43B9-96B9-0DE048147FD3}"/>
    <cellStyle name="Entrada 11 3 5 5" xfId="18370" xr:uid="{71245AA9-FD5A-4E28-A373-A2FBFC17F587}"/>
    <cellStyle name="Entrada 11 3 6" xfId="3568" xr:uid="{F8F5E2C6-798C-4F88-A0D0-2E40D94F8E1F}"/>
    <cellStyle name="Entrada 11 3 6 2" xfId="6205" xr:uid="{3D4B93E9-6135-4D00-8621-68C8F2FB9662}"/>
    <cellStyle name="Entrada 11 3 6 2 2" xfId="12516" xr:uid="{9E871C24-EDED-4860-85A6-3A8920A8D44D}"/>
    <cellStyle name="Entrada 11 3 6 2 2 2" xfId="27624" xr:uid="{386D7FB6-E5BD-4902-BDCE-987CB5A03290}"/>
    <cellStyle name="Entrada 11 3 6 2 3" xfId="16422" xr:uid="{2FDC27CD-6B2F-419C-9F99-F4F05058FD5F}"/>
    <cellStyle name="Entrada 11 3 6 2 3 2" xfId="31530" xr:uid="{844E793E-3E0F-4C84-8A35-D1A224A31854}"/>
    <cellStyle name="Entrada 11 3 6 2 4" xfId="21313" xr:uid="{8D12AAD1-D7CD-4DC0-A7D0-433EBA77FA23}"/>
    <cellStyle name="Entrada 11 3 6 3" xfId="9950" xr:uid="{FD90E285-D601-41C3-97BF-5CDC23BD7699}"/>
    <cellStyle name="Entrada 11 3 6 3 2" xfId="25058" xr:uid="{CD05E328-D02C-4F80-8FA1-FECFBC07F8D5}"/>
    <cellStyle name="Entrada 11 3 6 4" xfId="15561" xr:uid="{0379D7FC-CB1C-433E-8EC5-0B4478A1C10B}"/>
    <cellStyle name="Entrada 11 3 6 4 2" xfId="30669" xr:uid="{57C51135-017D-4476-BFF2-A2D7EB16EAC8}"/>
    <cellStyle name="Entrada 11 3 6 5" xfId="18676" xr:uid="{6647BE02-2D90-4E44-8501-4FCC8C073A05}"/>
    <cellStyle name="Entrada 11 3 7" xfId="3914" xr:uid="{FAA752A8-11CC-410E-9505-D45C4694DFB3}"/>
    <cellStyle name="Entrada 11 3 7 2" xfId="6551" xr:uid="{3BD55975-C0FB-4F1D-ACDC-622621979488}"/>
    <cellStyle name="Entrada 11 3 7 2 2" xfId="12862" xr:uid="{60E86607-CC1E-4DFE-AE62-B5DFFCAB2AD0}"/>
    <cellStyle name="Entrada 11 3 7 2 2 2" xfId="27970" xr:uid="{9B411E92-652B-4D27-9E42-EA61EE84CB60}"/>
    <cellStyle name="Entrada 11 3 7 2 3" xfId="8136" xr:uid="{3B6C9318-9D17-4A18-B720-30162D99F549}"/>
    <cellStyle name="Entrada 11 3 7 2 3 2" xfId="23244" xr:uid="{F0934F8E-5BAF-4ECD-A287-5051C90B1BE8}"/>
    <cellStyle name="Entrada 11 3 7 2 4" xfId="21659" xr:uid="{E414FEF5-E0B7-47BC-A77D-8CC9839092C1}"/>
    <cellStyle name="Entrada 11 3 7 3" xfId="10296" xr:uid="{4457B372-B771-4022-8806-E6C11C8C5F58}"/>
    <cellStyle name="Entrada 11 3 7 3 2" xfId="25404" xr:uid="{A8351CAC-0DF9-42AF-8ED8-9B1CA320D8A0}"/>
    <cellStyle name="Entrada 11 3 7 4" xfId="7232" xr:uid="{AC1AA67D-8119-47D3-B0F7-F2A54C60FC96}"/>
    <cellStyle name="Entrada 11 3 7 4 2" xfId="22340" xr:uid="{F07C140B-AFAA-4B04-BCCC-9CD8BEC2952B}"/>
    <cellStyle name="Entrada 11 3 7 5" xfId="19022" xr:uid="{F00F22A9-2C3D-4880-9DE4-3E02682CC22B}"/>
    <cellStyle name="Entrada 11 3 8" xfId="4479" xr:uid="{C36B53C0-FCEE-4F12-99CE-A84FC6C2A7E0}"/>
    <cellStyle name="Entrada 11 3 8 2" xfId="10861" xr:uid="{78738423-37C3-4A2D-B840-744DB17EE467}"/>
    <cellStyle name="Entrada 11 3 8 2 2" xfId="25969" xr:uid="{451F6077-B1CD-471A-A94D-67BDFB3FA1DD}"/>
    <cellStyle name="Entrada 11 3 8 3" xfId="13973" xr:uid="{AC5BF69F-7C29-46D5-8AED-8DAAE8BAE5BA}"/>
    <cellStyle name="Entrada 11 3 8 3 2" xfId="29081" xr:uid="{F352572D-1138-4B8B-8FCB-3FA31EA4DD3B}"/>
    <cellStyle name="Entrada 11 3 8 4" xfId="19587" xr:uid="{39C75EDB-3121-43F9-9067-901478CB6405}"/>
    <cellStyle name="Entrada 11 3 9" xfId="8343" xr:uid="{0E8698EA-03E0-461F-B860-DAEFAC632199}"/>
    <cellStyle name="Entrada 11 3 9 2" xfId="23451" xr:uid="{9D7D1229-7B8A-4E1A-A671-07ED6C7D4E4D}"/>
    <cellStyle name="Entrada 11 4" xfId="2079" xr:uid="{56522F8C-9C98-4B08-8C14-9E6B0D64FCF3}"/>
    <cellStyle name="Entrada 11 4 10" xfId="8690" xr:uid="{C24192BF-CEA0-4EA6-AD20-64340ADEB122}"/>
    <cellStyle name="Entrada 11 4 10 2" xfId="23798" xr:uid="{9C983EB7-9CD0-424C-9E95-A5EA4666F6DB}"/>
    <cellStyle name="Entrada 11 4 11" xfId="8696" xr:uid="{73E10721-B46E-453A-AB09-0A823B5A3264}"/>
    <cellStyle name="Entrada 11 4 11 2" xfId="23804" xr:uid="{BD13540E-9995-45CF-A621-D8684AAC5EA9}"/>
    <cellStyle name="Entrada 11 4 12" xfId="17304" xr:uid="{4027C343-A2AA-484B-BB25-1CAF817B859C}"/>
    <cellStyle name="Entrada 11 4 2" xfId="2569" xr:uid="{C4C02DEF-B9B3-4EEC-9E0E-29616F4C6140}"/>
    <cellStyle name="Entrada 11 4 2 2" xfId="5206" xr:uid="{82747527-ECEF-4DC7-B003-B5FC1EB7036E}"/>
    <cellStyle name="Entrada 11 4 2 2 2" xfId="11570" xr:uid="{799A4998-13A8-4332-A9FB-D0DA3E21B8E9}"/>
    <cellStyle name="Entrada 11 4 2 2 2 2" xfId="26678" xr:uid="{D2ACD167-B58D-477A-A2FB-DFA12497C84B}"/>
    <cellStyle name="Entrada 11 4 2 2 3" xfId="14626" xr:uid="{761C5520-1CD4-417A-8F12-7D97FAD32E64}"/>
    <cellStyle name="Entrada 11 4 2 2 3 2" xfId="29734" xr:uid="{024566B5-02D7-4B15-8CA5-9A359201D2DB}"/>
    <cellStyle name="Entrada 11 4 2 2 4" xfId="20314" xr:uid="{567C5D3B-CDEF-4513-AFD5-397EF42EBF37}"/>
    <cellStyle name="Entrada 11 4 2 3" xfId="9036" xr:uid="{D3236A18-668B-45A7-8D15-1BE6E9620508}"/>
    <cellStyle name="Entrada 11 4 2 3 2" xfId="24144" xr:uid="{0E42BAFD-3A8D-4608-A348-209B0E276BCF}"/>
    <cellStyle name="Entrada 11 4 2 4" xfId="8119" xr:uid="{6CC38B8D-2C7B-415A-BE62-30EB21D300CC}"/>
    <cellStyle name="Entrada 11 4 2 4 2" xfId="23227" xr:uid="{D7A3699A-567A-4619-97B0-FCE3EA317847}"/>
    <cellStyle name="Entrada 11 4 2 5" xfId="14567" xr:uid="{A88C930C-39F0-4536-956B-814733EC8B77}"/>
    <cellStyle name="Entrada 11 4 2 5 2" xfId="29675" xr:uid="{DE178010-DA4E-44D4-97F0-8CA20F965A60}"/>
    <cellStyle name="Entrada 11 4 2 6" xfId="17677" xr:uid="{1B76F2D1-397B-4EB6-B2C3-BEAA61AFB6C5}"/>
    <cellStyle name="Entrada 11 4 3" xfId="2839" xr:uid="{82739894-A3D1-4485-9C92-FE51F23F71D6}"/>
    <cellStyle name="Entrada 11 4 3 2" xfId="5476" xr:uid="{78AD229A-D575-4CAE-A144-15EB080E9DB5}"/>
    <cellStyle name="Entrada 11 4 3 2 2" xfId="15257" xr:uid="{1CFEE272-9F7E-4A7A-8D55-47462081B926}"/>
    <cellStyle name="Entrada 11 4 3 2 2 2" xfId="30365" xr:uid="{CFCA6FAA-9CE2-4A1D-82DC-52666B15C9E5}"/>
    <cellStyle name="Entrada 11 4 3 2 3" xfId="20584" xr:uid="{16118FE5-8314-482E-BE09-3B7182D617C8}"/>
    <cellStyle name="Entrada 11 4 3 3" xfId="16016" xr:uid="{986D6092-3330-4724-BE93-411B73D92F84}"/>
    <cellStyle name="Entrada 11 4 3 3 2" xfId="31124" xr:uid="{ADBF4A9F-3A95-4A7A-86C1-A8CB126CC926}"/>
    <cellStyle name="Entrada 11 4 3 4" xfId="17947" xr:uid="{E93BD84F-65D8-43C8-9660-1DCB550E045A}"/>
    <cellStyle name="Entrada 11 4 4" xfId="3142" xr:uid="{9C691DEC-A657-4759-9873-DCA0C99012DB}"/>
    <cellStyle name="Entrada 11 4 4 2" xfId="5779" xr:uid="{88232E94-4524-4576-9B58-C12C257E7124}"/>
    <cellStyle name="Entrada 11 4 4 2 2" xfId="12090" xr:uid="{460F1BAE-C0CF-4C8B-99D4-A562C90F081F}"/>
    <cellStyle name="Entrada 11 4 4 2 2 2" xfId="27198" xr:uid="{BFF70740-A3A0-4E58-BCF7-3E88CBD8DA79}"/>
    <cellStyle name="Entrada 11 4 4 2 3" xfId="8168" xr:uid="{65CD58B9-A8CE-45B4-8F12-C03278F8E58B}"/>
    <cellStyle name="Entrada 11 4 4 2 3 2" xfId="23276" xr:uid="{9C28237B-CFF1-48D6-8F30-7F05BF3C1F6F}"/>
    <cellStyle name="Entrada 11 4 4 2 4" xfId="20887" xr:uid="{56A59AB8-181B-43D2-8566-3899BFA2DEB0}"/>
    <cellStyle name="Entrada 11 4 4 3" xfId="9524" xr:uid="{FCD05C10-8A59-4F6F-AA4F-A4BC93C130A4}"/>
    <cellStyle name="Entrada 11 4 4 3 2" xfId="24632" xr:uid="{EF308454-CB9A-4F41-9C04-8E673949D487}"/>
    <cellStyle name="Entrada 11 4 4 4" xfId="15459" xr:uid="{0368189D-C065-43C1-9940-AA72B7DE8014}"/>
    <cellStyle name="Entrada 11 4 4 4 2" xfId="30567" xr:uid="{FF658FD8-955D-43F8-844B-EC7DF224DF3D}"/>
    <cellStyle name="Entrada 11 4 4 5" xfId="18250" xr:uid="{D967A1C8-9929-4198-B964-E2A842D03521}"/>
    <cellStyle name="Entrada 11 4 5" xfId="3468" xr:uid="{CA07E410-38AD-4F89-A884-22603804B2BE}"/>
    <cellStyle name="Entrada 11 4 5 2" xfId="6105" xr:uid="{93E51515-CEFA-4915-A03B-0E09B9A0668C}"/>
    <cellStyle name="Entrada 11 4 5 2 2" xfId="12416" xr:uid="{4886621E-A36F-49FF-9435-D4E7FCB27B54}"/>
    <cellStyle name="Entrada 11 4 5 2 2 2" xfId="27524" xr:uid="{6F2869CF-C8FE-4BCF-B0F4-75E1A22EDBCF}"/>
    <cellStyle name="Entrada 11 4 5 2 3" xfId="16325" xr:uid="{BE46EA8B-4600-45F9-8EC3-B0A1B091719F}"/>
    <cellStyle name="Entrada 11 4 5 2 3 2" xfId="31433" xr:uid="{D07E76F8-2E94-4A36-B492-D3769180EE62}"/>
    <cellStyle name="Entrada 11 4 5 2 4" xfId="21213" xr:uid="{615622F8-570C-4D12-B2B1-3642900AC186}"/>
    <cellStyle name="Entrada 11 4 5 3" xfId="9850" xr:uid="{9536EE43-E788-4CEC-AC14-E4D60EE8D961}"/>
    <cellStyle name="Entrada 11 4 5 3 2" xfId="24958" xr:uid="{471486C0-D90F-4110-8949-FB22B82E3A6C}"/>
    <cellStyle name="Entrada 11 4 5 4" xfId="8064" xr:uid="{98267436-D2B9-480D-92BC-686DB2154C87}"/>
    <cellStyle name="Entrada 11 4 5 4 2" xfId="23172" xr:uid="{E0D19BD2-E882-4B7C-9734-5C31E261A64F}"/>
    <cellStyle name="Entrada 11 4 5 5" xfId="18576" xr:uid="{6C76BEDD-F8E9-44D7-A876-2D8999C8FFF9}"/>
    <cellStyle name="Entrada 11 4 6" xfId="3774" xr:uid="{F98D15B2-EEDD-48C8-9C69-916AFCD20658}"/>
    <cellStyle name="Entrada 11 4 6 2" xfId="6411" xr:uid="{B98DFB47-A944-4E57-80D8-503774AA1F00}"/>
    <cellStyle name="Entrada 11 4 6 2 2" xfId="12722" xr:uid="{6EC1A1C9-2397-4522-8FDA-60990DF35E2E}"/>
    <cellStyle name="Entrada 11 4 6 2 2 2" xfId="27830" xr:uid="{D7F882E3-A6B9-4DC4-BC13-09280FC262C7}"/>
    <cellStyle name="Entrada 11 4 6 2 3" xfId="15734" xr:uid="{E081CFBA-DB0A-417C-B897-B851130E3C80}"/>
    <cellStyle name="Entrada 11 4 6 2 3 2" xfId="30842" xr:uid="{1F0ED6FE-A647-4BFE-8A99-8F4FFA9EB760}"/>
    <cellStyle name="Entrada 11 4 6 2 4" xfId="21519" xr:uid="{50A86CFE-FC20-42B4-B38B-D0B2BAE5DEA9}"/>
    <cellStyle name="Entrada 11 4 6 3" xfId="10156" xr:uid="{B2FB5A9F-87AA-49E0-A9B7-2965D8AD219F}"/>
    <cellStyle name="Entrada 11 4 6 3 2" xfId="25264" xr:uid="{8C9BD734-3375-4A7D-AB25-CA2CBDFDD63B}"/>
    <cellStyle name="Entrada 11 4 6 4" xfId="7470" xr:uid="{92CFDD6D-DF53-4CD0-B980-B9D80E124322}"/>
    <cellStyle name="Entrada 11 4 6 4 2" xfId="22578" xr:uid="{C4B5B7CB-7719-472F-B4CE-BBBB72802252}"/>
    <cellStyle name="Entrada 11 4 6 5" xfId="18882" xr:uid="{35C4BB0F-D26C-46D2-B7BC-55CBA0A9F5E9}"/>
    <cellStyle name="Entrada 11 4 7" xfId="4151" xr:uid="{E4C9E9AF-EFA2-4EF7-9211-5756106BB515}"/>
    <cellStyle name="Entrada 11 4 7 2" xfId="6788" xr:uid="{1C4E1CC8-513A-4F1F-A37F-0AF9DD34B82D}"/>
    <cellStyle name="Entrada 11 4 7 2 2" xfId="13099" xr:uid="{5EA0ACFB-1B4F-4059-AF95-A3FE4FF52674}"/>
    <cellStyle name="Entrada 11 4 7 2 2 2" xfId="28207" xr:uid="{A4141213-C051-4DA4-B769-5F36384B7938}"/>
    <cellStyle name="Entrada 11 4 7 2 3" xfId="16773" xr:uid="{680DB1A7-4297-426E-AC89-02886C3D4FBB}"/>
    <cellStyle name="Entrada 11 4 7 2 3 2" xfId="31881" xr:uid="{A6C3261C-3EC7-4B6A-8C8D-6E7590C10168}"/>
    <cellStyle name="Entrada 11 4 7 2 4" xfId="21896" xr:uid="{84F27C70-5ABB-4361-923F-D909BBB13D44}"/>
    <cellStyle name="Entrada 11 4 7 3" xfId="10533" xr:uid="{B2148AF2-99EA-4BE6-B9CC-66CDA69E5623}"/>
    <cellStyle name="Entrada 11 4 7 3 2" xfId="25641" xr:uid="{9B4D2B52-8E99-45F7-B9DD-EC305E54D2E3}"/>
    <cellStyle name="Entrada 11 4 7 4" xfId="7896" xr:uid="{9C3FA9A8-E5A4-4998-9443-A584C62C4991}"/>
    <cellStyle name="Entrada 11 4 7 4 2" xfId="23004" xr:uid="{1FE8557D-F3E6-4D4B-8C66-18838C39F857}"/>
    <cellStyle name="Entrada 11 4 7 5" xfId="19259" xr:uid="{DF3D990A-A577-47E6-BDCA-37A626C25560}"/>
    <cellStyle name="Entrada 11 4 8" xfId="4716" xr:uid="{B1F76B0D-D522-450C-AE85-8041528ACAA2}"/>
    <cellStyle name="Entrada 11 4 8 2" xfId="11098" xr:uid="{7695B8AA-E102-49C8-A0E1-F5B37CAA34EA}"/>
    <cellStyle name="Entrada 11 4 8 2 2" xfId="26206" xr:uid="{ACC4F852-AA1F-4606-9D1A-68B6C1F7A106}"/>
    <cellStyle name="Entrada 11 4 8 3" xfId="13374" xr:uid="{2684DAD4-A03F-420B-98A4-36DEAD1B56D6}"/>
    <cellStyle name="Entrada 11 4 8 3 2" xfId="28482" xr:uid="{A70BE2AA-DE92-439F-B5AF-7ED9AF2E11C4}"/>
    <cellStyle name="Entrada 11 4 8 4" xfId="19824" xr:uid="{3140AE3C-FE32-4F7D-B32E-C61C044462D4}"/>
    <cellStyle name="Entrada 11 4 9" xfId="8577" xr:uid="{8CDFFD00-D984-4D76-9270-0C82BBC02753}"/>
    <cellStyle name="Entrada 11 4 9 2" xfId="23685" xr:uid="{4C5B5C7C-04E2-444B-8A80-0DCCCD73F882}"/>
    <cellStyle name="Entrada 11 5" xfId="2042" xr:uid="{EE7229C3-9E86-483F-AF5F-C8CCC115945B}"/>
    <cellStyle name="Entrada 11 5 10" xfId="7524" xr:uid="{4D30A162-26EA-40B6-9870-35A08D3C2877}"/>
    <cellStyle name="Entrada 11 5 10 2" xfId="22632" xr:uid="{9CC11EA0-A34B-45D1-A810-EA3112884FA7}"/>
    <cellStyle name="Entrada 11 5 11" xfId="17267" xr:uid="{86B78575-BC68-4ED8-91A7-D48D03AD464D}"/>
    <cellStyle name="Entrada 11 5 2" xfId="2802" xr:uid="{EE9314FC-ACD3-4016-973A-890BFC54443B}"/>
    <cellStyle name="Entrada 11 5 2 2" xfId="5439" xr:uid="{6485C813-981D-47D1-9779-8A417F5C49DF}"/>
    <cellStyle name="Entrada 11 5 2 2 2" xfId="16418" xr:uid="{21F11061-604A-4E25-82E3-2AEC42A5FF14}"/>
    <cellStyle name="Entrada 11 5 2 2 2 2" xfId="31526" xr:uid="{46B69DAE-469E-4606-9D3A-91DD67C871C6}"/>
    <cellStyle name="Entrada 11 5 2 2 3" xfId="20547" xr:uid="{ACAF9EC8-F21F-4C47-8E8A-57257E8D7124}"/>
    <cellStyle name="Entrada 11 5 2 3" xfId="15604" xr:uid="{5C40AC4C-A666-4073-9167-69F041534FB0}"/>
    <cellStyle name="Entrada 11 5 2 3 2" xfId="30712" xr:uid="{11846097-3AB6-4A9F-BCB9-55D1173DAB27}"/>
    <cellStyle name="Entrada 11 5 2 4" xfId="17910" xr:uid="{F1598739-0F95-42EF-9AD5-0C6A0DE72424}"/>
    <cellStyle name="Entrada 11 5 3" xfId="3105" xr:uid="{CE8E982F-A1D0-4886-A8B8-8041ECF33B77}"/>
    <cellStyle name="Entrada 11 5 3 2" xfId="5742" xr:uid="{59A832CC-19D1-4680-95FE-ECB33D4DD204}"/>
    <cellStyle name="Entrada 11 5 3 2 2" xfId="12053" xr:uid="{8FEC4888-F146-4FB8-8309-2F193D0DC7B2}"/>
    <cellStyle name="Entrada 11 5 3 2 2 2" xfId="27161" xr:uid="{91AE908E-2A48-4CC9-8775-0C8865E7AAC2}"/>
    <cellStyle name="Entrada 11 5 3 2 3" xfId="7952" xr:uid="{10E0491F-4427-46C8-B0BC-706C7B3D84E0}"/>
    <cellStyle name="Entrada 11 5 3 2 3 2" xfId="23060" xr:uid="{2B85420F-D5D8-4A0A-914C-3A327DD14851}"/>
    <cellStyle name="Entrada 11 5 3 2 4" xfId="20850" xr:uid="{BAB96D0D-FBF7-4D9D-82DB-A235ED1FF8C3}"/>
    <cellStyle name="Entrada 11 5 3 3" xfId="9487" xr:uid="{2DA9EB08-D781-4298-951B-4CE961C6D5E4}"/>
    <cellStyle name="Entrada 11 5 3 3 2" xfId="24595" xr:uid="{FE190DC3-69FA-4D11-B604-67D4CEF963EC}"/>
    <cellStyle name="Entrada 11 5 3 4" xfId="11675" xr:uid="{2F9E28D8-53B0-40B2-912E-CAFD29089343}"/>
    <cellStyle name="Entrada 11 5 3 4 2" xfId="26783" xr:uid="{379B20BF-9584-4753-90F9-81C78E257AFA}"/>
    <cellStyle name="Entrada 11 5 3 5" xfId="18213" xr:uid="{D30DA757-9DAA-461C-BA78-838A10B9C3E2}"/>
    <cellStyle name="Entrada 11 5 4" xfId="3431" xr:uid="{4957CD1E-6BA3-484F-B62E-AAB898361465}"/>
    <cellStyle name="Entrada 11 5 4 2" xfId="6068" xr:uid="{DFBB07F9-AA65-445D-A35E-2A53D707CA70}"/>
    <cellStyle name="Entrada 11 5 4 2 2" xfId="12379" xr:uid="{A29C60E5-5851-4302-924B-3300AA23AE92}"/>
    <cellStyle name="Entrada 11 5 4 2 2 2" xfId="27487" xr:uid="{DFE95876-DB95-4309-BA87-B098A7EEE2B4}"/>
    <cellStyle name="Entrada 11 5 4 2 3" xfId="13468" xr:uid="{F6C565B7-79A3-4AFC-8BFE-7745166E375E}"/>
    <cellStyle name="Entrada 11 5 4 2 3 2" xfId="28576" xr:uid="{AE3B1A15-31C0-4A4A-8163-A2FC41131D5D}"/>
    <cellStyle name="Entrada 11 5 4 2 4" xfId="21176" xr:uid="{5160BC1E-CCF2-46AE-8020-76D6D04C75A0}"/>
    <cellStyle name="Entrada 11 5 4 3" xfId="9813" xr:uid="{158AAB58-FF14-49C8-A2FF-C62525613FF8}"/>
    <cellStyle name="Entrada 11 5 4 3 2" xfId="24921" xr:uid="{3665D682-8427-4AF4-8A79-BA224A5CD6F6}"/>
    <cellStyle name="Entrada 11 5 4 4" xfId="16079" xr:uid="{17BCA549-994F-47A1-97FA-495FB7A35158}"/>
    <cellStyle name="Entrada 11 5 4 4 2" xfId="31187" xr:uid="{DB4DB38C-B786-4EFB-88EC-4826F8F4C684}"/>
    <cellStyle name="Entrada 11 5 4 5" xfId="18539" xr:uid="{C465B709-128D-4E08-B785-CA4D68920E6B}"/>
    <cellStyle name="Entrada 11 5 5" xfId="3737" xr:uid="{E7A1174C-EF19-49C0-B848-2BBECC1EFA3D}"/>
    <cellStyle name="Entrada 11 5 5 2" xfId="6374" xr:uid="{1624690D-A088-4931-A639-F03B3690B788}"/>
    <cellStyle name="Entrada 11 5 5 2 2" xfId="12685" xr:uid="{9B0366DB-E494-4A52-803F-F22745CA8888}"/>
    <cellStyle name="Entrada 11 5 5 2 2 2" xfId="27793" xr:uid="{3F6080A0-6912-4011-A411-0F584B2EA110}"/>
    <cellStyle name="Entrada 11 5 5 2 3" xfId="15823" xr:uid="{F9843475-A453-4F16-8DC7-4AD54BCCD81E}"/>
    <cellStyle name="Entrada 11 5 5 2 3 2" xfId="30931" xr:uid="{3B042C9A-A10D-4AC9-8E36-786C2B6423AA}"/>
    <cellStyle name="Entrada 11 5 5 2 4" xfId="21482" xr:uid="{B300CFD4-92C7-47E5-87E9-EEEE20C77498}"/>
    <cellStyle name="Entrada 11 5 5 3" xfId="10119" xr:uid="{4A83CD6F-05EF-4407-99E2-A5B6ED221DFE}"/>
    <cellStyle name="Entrada 11 5 5 3 2" xfId="25227" xr:uid="{2A1D2726-71E9-4738-BAC1-4943A267E605}"/>
    <cellStyle name="Entrada 11 5 5 4" xfId="16057" xr:uid="{2EF6ABA6-ACBA-421E-9068-9AC7146DC889}"/>
    <cellStyle name="Entrada 11 5 5 4 2" xfId="31165" xr:uid="{46932D0A-5C47-4951-9B7F-035BD33CA2B9}"/>
    <cellStyle name="Entrada 11 5 5 5" xfId="18845" xr:uid="{DA2C6AE3-779B-4946-AF4A-F64624C9B7F0}"/>
    <cellStyle name="Entrada 11 5 6" xfId="4114" xr:uid="{BAAC2346-5D6F-43DD-820D-B3632E967B81}"/>
    <cellStyle name="Entrada 11 5 6 2" xfId="6751" xr:uid="{9D76E517-6ADC-4251-B8E2-FCC763771F26}"/>
    <cellStyle name="Entrada 11 5 6 2 2" xfId="13062" xr:uid="{07FF615B-012D-43F1-AC35-5AD1106B0432}"/>
    <cellStyle name="Entrada 11 5 6 2 2 2" xfId="28170" xr:uid="{2C78FC9D-32BD-4BFA-875A-1D0714D2E44C}"/>
    <cellStyle name="Entrada 11 5 6 2 3" xfId="16736" xr:uid="{1A39879A-DD89-463A-ABCD-225D69FD030B}"/>
    <cellStyle name="Entrada 11 5 6 2 3 2" xfId="31844" xr:uid="{590E162B-5A2C-4E81-AB4D-672685818248}"/>
    <cellStyle name="Entrada 11 5 6 2 4" xfId="21859" xr:uid="{57295D19-2426-471C-948B-893684C05011}"/>
    <cellStyle name="Entrada 11 5 6 3" xfId="10496" xr:uid="{725BED93-8EB9-4812-99E7-ADF34286FBA0}"/>
    <cellStyle name="Entrada 11 5 6 3 2" xfId="25604" xr:uid="{66150129-22C7-46BC-8FB6-3AF5DF5EFCAF}"/>
    <cellStyle name="Entrada 11 5 6 4" xfId="14586" xr:uid="{4E3AC18C-07F4-48B5-BAC5-9636A7818737}"/>
    <cellStyle name="Entrada 11 5 6 4 2" xfId="29694" xr:uid="{F25BA2B4-5A24-4875-8BCF-B94D2E661341}"/>
    <cellStyle name="Entrada 11 5 6 5" xfId="19222" xr:uid="{D07A9A8F-DDAB-4EEF-B1E5-C8D6C82C5366}"/>
    <cellStyle name="Entrada 11 5 7" xfId="4679" xr:uid="{B8B5B5A5-41E9-4971-BDBA-6FA171C01A1A}"/>
    <cellStyle name="Entrada 11 5 7 2" xfId="11061" xr:uid="{3166615C-F3E6-486D-A41C-7FA6025E1961}"/>
    <cellStyle name="Entrada 11 5 7 2 2" xfId="26169" xr:uid="{E8B8575F-BC2C-4FE1-BAD1-62B1C27DC544}"/>
    <cellStyle name="Entrada 11 5 7 3" xfId="13408" xr:uid="{48849854-AE2E-4942-9BFD-D056191CE80B}"/>
    <cellStyle name="Entrada 11 5 7 3 2" xfId="28516" xr:uid="{9C1EC443-DBE8-4C5D-B1B7-7FF82B813781}"/>
    <cellStyle name="Entrada 11 5 7 4" xfId="19787" xr:uid="{1CEFCB7F-BB11-455E-86B4-3758ED273219}"/>
    <cellStyle name="Entrada 11 5 8" xfId="8540" xr:uid="{B6736761-BAEE-48C0-91F9-8F028E9CDA74}"/>
    <cellStyle name="Entrada 11 5 8 2" xfId="23648" xr:uid="{AF242D02-0691-4AB4-A62B-8D17EC634FC5}"/>
    <cellStyle name="Entrada 11 5 9" xfId="15920" xr:uid="{0788E1A7-B1EC-4E83-8C08-124900CFC9E0}"/>
    <cellStyle name="Entrada 11 5 9 2" xfId="31028" xr:uid="{23BD11F3-3815-4062-BAE2-01473D0BBC4D}"/>
    <cellStyle name="Entrada 12" xfId="1144" xr:uid="{00000000-0005-0000-0000-00007A040000}"/>
    <cellStyle name="Entrada 12 2" xfId="1860" xr:uid="{1C3BFF1E-A155-4644-95FB-1E379C8FCB85}"/>
    <cellStyle name="Entrada 12 2 10" xfId="8361" xr:uid="{3C7C32E7-5D74-4F9C-AABE-77A8AFA9A8E8}"/>
    <cellStyle name="Entrada 12 2 10 2" xfId="23469" xr:uid="{F81F331B-9DAA-40D5-9A63-F7B0BF32F554}"/>
    <cellStyle name="Entrada 12 2 11" xfId="16043" xr:uid="{520F9CB2-938F-4232-9390-B147B45417EA}"/>
    <cellStyle name="Entrada 12 2 11 2" xfId="31151" xr:uid="{549452C3-9BF9-4118-8088-456AAE1F6A35}"/>
    <cellStyle name="Entrada 12 2 12" xfId="14085" xr:uid="{E0194FA0-47F6-437E-89B5-5DE67B11A047}"/>
    <cellStyle name="Entrada 12 2 12 2" xfId="29193" xr:uid="{746D2E4D-290E-4DD2-92AD-5C6D23D4B93C}"/>
    <cellStyle name="Entrada 12 2 13" xfId="17085" xr:uid="{0B91A7E3-7BBC-4CA9-9FAF-384B7C601124}"/>
    <cellStyle name="Entrada 12 2 2" xfId="2420" xr:uid="{2044D4CF-479A-4E41-B075-0C7B45A63499}"/>
    <cellStyle name="Entrada 12 2 2 2" xfId="5057" xr:uid="{F1BA124C-9815-461B-855A-082D41DB90CD}"/>
    <cellStyle name="Entrada 12 2 2 2 2" xfId="11421" xr:uid="{E7DC3B5B-08F2-4DC2-8D2B-B86FF1403C40}"/>
    <cellStyle name="Entrada 12 2 2 2 2 2" xfId="26529" xr:uid="{26E2DC1E-7F18-40E6-9605-29865B4C697D}"/>
    <cellStyle name="Entrada 12 2 2 2 3" xfId="14030" xr:uid="{6E3EAC9B-B20D-46C0-A452-31D9A313F9C0}"/>
    <cellStyle name="Entrada 12 2 2 2 3 2" xfId="29138" xr:uid="{2363F038-3FAF-484F-B98A-00E978C3B6E9}"/>
    <cellStyle name="Entrada 12 2 2 2 4" xfId="20165" xr:uid="{C3F04153-A669-45D1-9896-D92EE9058DF1}"/>
    <cellStyle name="Entrada 12 2 2 3" xfId="8887" xr:uid="{CA5310B9-E45E-425E-8810-93C0591427FD}"/>
    <cellStyle name="Entrada 12 2 2 3 2" xfId="23995" xr:uid="{662D4B98-1CA4-4F4A-924A-AFAC4DB2DACF}"/>
    <cellStyle name="Entrada 12 2 3" xfId="2200" xr:uid="{E99D64F5-24C2-4136-A8AE-D62E0B892039}"/>
    <cellStyle name="Entrada 12 2 3 2" xfId="4837" xr:uid="{E4010FA7-9532-459A-83E9-1542C97D968A}"/>
    <cellStyle name="Entrada 12 2 3 2 2" xfId="14501" xr:uid="{8B7495CF-3631-4E6B-AEA7-46C7BAF8F020}"/>
    <cellStyle name="Entrada 12 2 3 2 2 2" xfId="29609" xr:uid="{6C63C367-826D-4A0B-AB53-935289E88346}"/>
    <cellStyle name="Entrada 12 2 3 2 3" xfId="19945" xr:uid="{1374F7D5-6BF3-4B84-8120-67308C678FD1}"/>
    <cellStyle name="Entrada 12 2 3 3" xfId="7773" xr:uid="{5BE979FC-59A8-4FB6-9DFD-B38B62584A7D}"/>
    <cellStyle name="Entrada 12 2 3 3 2" xfId="22881" xr:uid="{DAB917A2-3674-4905-BAB6-8CE619A63058}"/>
    <cellStyle name="Entrada 12 2 3 4" xfId="17425" xr:uid="{844F6FE7-28A4-49F4-9707-EE5DFBD7872D}"/>
    <cellStyle name="Entrada 12 2 4" xfId="2954" xr:uid="{CD41A412-D794-4566-98B1-FFA789F07BCC}"/>
    <cellStyle name="Entrada 12 2 4 2" xfId="5591" xr:uid="{90AC553B-152C-4F9D-8F2A-A4C98D069E72}"/>
    <cellStyle name="Entrada 12 2 4 2 2" xfId="11902" xr:uid="{3678EA8E-2FF4-4C4B-9AD7-EB4C01896E88}"/>
    <cellStyle name="Entrada 12 2 4 2 2 2" xfId="27010" xr:uid="{A64AA1F2-D28A-4034-AAD5-23F1D0ADD9EF}"/>
    <cellStyle name="Entrada 12 2 4 2 3" xfId="14732" xr:uid="{2AD67557-2F0A-4CD5-9A54-E225AE1258D4}"/>
    <cellStyle name="Entrada 12 2 4 2 3 2" xfId="29840" xr:uid="{1CD63D32-E472-4798-BC0C-4E7F239E68E9}"/>
    <cellStyle name="Entrada 12 2 4 2 4" xfId="20699" xr:uid="{C37CD30C-9B8D-46D0-BC31-9F68598BA00E}"/>
    <cellStyle name="Entrada 12 2 4 3" xfId="9336" xr:uid="{E779DBC5-28BE-453C-9AF8-7D233570C066}"/>
    <cellStyle name="Entrada 12 2 4 3 2" xfId="24444" xr:uid="{26C0E1A8-B55B-455C-9927-A9C2E296F3A2}"/>
    <cellStyle name="Entrada 12 2 4 4" xfId="9160" xr:uid="{174E59ED-A472-42B7-882E-F7435AFDEF84}"/>
    <cellStyle name="Entrada 12 2 4 4 2" xfId="24268" xr:uid="{FF392BC0-E915-4C96-A11D-8338AC1E3D1C}"/>
    <cellStyle name="Entrada 12 2 4 5" xfId="18062" xr:uid="{F0383E43-FF91-4E01-8A07-1EB82602652C}"/>
    <cellStyle name="Entrada 12 2 5" xfId="3280" xr:uid="{1DA8B2F0-2AB7-446D-8B91-325BD1AC877C}"/>
    <cellStyle name="Entrada 12 2 5 2" xfId="5917" xr:uid="{A07AC0F9-0A56-4F88-B4A7-67E7540B1737}"/>
    <cellStyle name="Entrada 12 2 5 2 2" xfId="12228" xr:uid="{9809546A-6255-478A-88D3-DAC6B0474784}"/>
    <cellStyle name="Entrada 12 2 5 2 2 2" xfId="27336" xr:uid="{FF624C21-F63A-4C6E-9EEF-1BACFC71E2F9}"/>
    <cellStyle name="Entrada 12 2 5 2 3" xfId="14419" xr:uid="{46DF147D-48E1-4EFB-90D6-D30C545D7917}"/>
    <cellStyle name="Entrada 12 2 5 2 3 2" xfId="29527" xr:uid="{5805EC04-8375-450B-83F1-CDEBBD01058F}"/>
    <cellStyle name="Entrada 12 2 5 2 4" xfId="21025" xr:uid="{137E9CEB-C82F-4AC2-8B3A-1563B9ABFA13}"/>
    <cellStyle name="Entrada 12 2 5 3" xfId="9662" xr:uid="{F3EFC945-EFB0-41F7-9D94-E7729BBFC37E}"/>
    <cellStyle name="Entrada 12 2 5 3 2" xfId="24770" xr:uid="{8E877791-CF89-48DD-9294-52D3B519E7EE}"/>
    <cellStyle name="Entrada 12 2 5 4" xfId="16178" xr:uid="{11018444-1611-46EF-9ECA-C6C79E94193C}"/>
    <cellStyle name="Entrada 12 2 5 4 2" xfId="31286" xr:uid="{BD0EA649-0884-4B15-8B8C-12BE707A4500}"/>
    <cellStyle name="Entrada 12 2 5 5" xfId="18388" xr:uid="{D1BC9CF0-5C53-4F62-9740-9CE24787F16A}"/>
    <cellStyle name="Entrada 12 2 6" xfId="3586" xr:uid="{F1DDF74A-E6F6-4B37-B520-F14F67D53E0C}"/>
    <cellStyle name="Entrada 12 2 6 2" xfId="6223" xr:uid="{48857A64-27D1-4F62-A807-793461224A9E}"/>
    <cellStyle name="Entrada 12 2 6 2 2" xfId="12534" xr:uid="{A70C1EDF-73FE-4F28-9506-9314BBAB42D3}"/>
    <cellStyle name="Entrada 12 2 6 2 2 2" xfId="27642" xr:uid="{101A8758-C664-4FB6-A60F-D879F2D2BB1A}"/>
    <cellStyle name="Entrada 12 2 6 2 3" xfId="16534" xr:uid="{FD0BCB30-C8EE-449C-85B1-1FE90554FC3B}"/>
    <cellStyle name="Entrada 12 2 6 2 3 2" xfId="31642" xr:uid="{8EF7B28A-6E38-48F3-A4B2-0D0ABC133F89}"/>
    <cellStyle name="Entrada 12 2 6 2 4" xfId="21331" xr:uid="{4DB82B86-0A5D-4644-AC4E-D74BFF7F832C}"/>
    <cellStyle name="Entrada 12 2 6 3" xfId="9968" xr:uid="{5A1AC8A7-6AF1-4C63-B726-B49D5853ECE9}"/>
    <cellStyle name="Entrada 12 2 6 3 2" xfId="25076" xr:uid="{CC4BBF1A-443C-4165-A48F-E3F2C6C9298E}"/>
    <cellStyle name="Entrada 12 2 6 4" xfId="13849" xr:uid="{9B4E217E-7743-4884-B684-E0175A181C1D}"/>
    <cellStyle name="Entrada 12 2 6 4 2" xfId="28957" xr:uid="{8DEAE9F3-03DA-43D5-9865-4370C86FC2B3}"/>
    <cellStyle name="Entrada 12 2 6 5" xfId="18694" xr:uid="{AB663A30-0C77-4861-9F5D-FF7547871220}"/>
    <cellStyle name="Entrada 12 2 7" xfId="3932" xr:uid="{90EAC5A2-B8C9-4703-B330-FB922AAAAD9F}"/>
    <cellStyle name="Entrada 12 2 7 2" xfId="6569" xr:uid="{6382DF23-91B3-4304-B499-54D4DB4E6915}"/>
    <cellStyle name="Entrada 12 2 7 2 2" xfId="12880" xr:uid="{F52B6635-EDA7-41D0-AFE2-CA26C2EB6169}"/>
    <cellStyle name="Entrada 12 2 7 2 2 2" xfId="27988" xr:uid="{7B1D6B17-D1FA-48E0-B184-96F188953AB4}"/>
    <cellStyle name="Entrada 12 2 7 2 3" xfId="16585" xr:uid="{4ABFFB58-91A5-4B8C-9D76-F74319CE0E26}"/>
    <cellStyle name="Entrada 12 2 7 2 3 2" xfId="31693" xr:uid="{CB80F8E9-EFE1-4184-B699-1C0374FE8DE3}"/>
    <cellStyle name="Entrada 12 2 7 2 4" xfId="21677" xr:uid="{EC3D8988-5CAA-4F11-9EAB-C0D6E468D42B}"/>
    <cellStyle name="Entrada 12 2 7 3" xfId="10314" xr:uid="{31BE6809-4743-4FDE-8D54-CAC7EFF07A22}"/>
    <cellStyle name="Entrada 12 2 7 3 2" xfId="25422" xr:uid="{D88D85F6-D3F4-4E52-AB45-60CD56FA1F34}"/>
    <cellStyle name="Entrada 12 2 7 4" xfId="15251" xr:uid="{3E111D06-B0CC-4819-843B-EDAB04419D27}"/>
    <cellStyle name="Entrada 12 2 7 4 2" xfId="30359" xr:uid="{B36298A4-66AC-4BE8-8969-CE5B7C08E5A7}"/>
    <cellStyle name="Entrada 12 2 7 5" xfId="19040" xr:uid="{14CB912F-03CE-4607-BD51-5476F2C9382A}"/>
    <cellStyle name="Entrada 12 2 8" xfId="4279" xr:uid="{B834E443-83D4-4179-A7E2-BC6E4BC18E47}"/>
    <cellStyle name="Entrada 12 2 8 2" xfId="6916" xr:uid="{08BFD429-9A79-490F-A9B8-A7514450771E}"/>
    <cellStyle name="Entrada 12 2 8 2 2" xfId="13227" xr:uid="{62B031F7-6C81-4916-A4C7-22CBA157C31C}"/>
    <cellStyle name="Entrada 12 2 8 2 2 2" xfId="28335" xr:uid="{D9DEC0D0-0947-4BCB-A83D-3452F7333738}"/>
    <cellStyle name="Entrada 12 2 8 2 3" xfId="16891" xr:uid="{A63C1005-FE4F-4AC3-BC56-30F8F5A338BD}"/>
    <cellStyle name="Entrada 12 2 8 2 3 2" xfId="31999" xr:uid="{E870AE92-E105-4611-A95B-3E6240CB5235}"/>
    <cellStyle name="Entrada 12 2 8 2 4" xfId="22024" xr:uid="{628658A9-E604-4562-9930-FF5AC4B4DC63}"/>
    <cellStyle name="Entrada 12 2 8 3" xfId="10661" xr:uid="{DADDF8FE-F7E0-41E0-AC00-0906735E7EC1}"/>
    <cellStyle name="Entrada 12 2 8 3 2" xfId="25769" xr:uid="{755BAF6D-8AAA-4C24-B0BE-3EF38EC10A84}"/>
    <cellStyle name="Entrada 12 2 8 4" xfId="15852" xr:uid="{307A0746-599B-43C4-A044-DCC86673CD88}"/>
    <cellStyle name="Entrada 12 2 8 4 2" xfId="30960" xr:uid="{4087EC9A-54B9-4386-BFB4-94B5BB11C822}"/>
    <cellStyle name="Entrada 12 2 8 5" xfId="19387" xr:uid="{4CB198F7-DC46-47F0-AB15-F90C3BBB8ABA}"/>
    <cellStyle name="Entrada 12 2 9" xfId="4497" xr:uid="{539BCD24-5912-489A-888E-BC544E151EF9}"/>
    <cellStyle name="Entrada 12 2 9 2" xfId="10879" xr:uid="{6845435C-E30A-4F75-8675-A8FD259D47A7}"/>
    <cellStyle name="Entrada 12 2 9 2 2" xfId="25987" xr:uid="{6A4EA4A7-225D-4907-A861-6A21A4A9E111}"/>
    <cellStyle name="Entrada 12 2 9 3" xfId="15312" xr:uid="{EF7F9F9B-8C80-4F79-8247-E64FA59DCE14}"/>
    <cellStyle name="Entrada 12 2 9 3 2" xfId="30420" xr:uid="{6E9EAFE4-7880-4C99-AC31-4E3D7DD94DC4}"/>
    <cellStyle name="Entrada 12 2 9 4" xfId="19605" xr:uid="{653BD5D0-DAC6-4371-BAE3-20BF52A24DB1}"/>
    <cellStyle name="Entrada 12 3" xfId="1843" xr:uid="{EFEDBD54-68A1-4D93-A7CD-A509AFF21782}"/>
    <cellStyle name="Entrada 12 3 10" xfId="13641" xr:uid="{F2EAA215-4752-4A95-96B9-FE1B5DD1B4CA}"/>
    <cellStyle name="Entrada 12 3 10 2" xfId="28749" xr:uid="{1A841610-AB28-47D2-B34B-F390C12E5339}"/>
    <cellStyle name="Entrada 12 3 11" xfId="14660" xr:uid="{2F00B856-7E90-4C95-A172-FD1C3F0FC10D}"/>
    <cellStyle name="Entrada 12 3 11 2" xfId="29768" xr:uid="{F98958E0-A358-4725-A438-A05A105BB860}"/>
    <cellStyle name="Entrada 12 3 12" xfId="17068" xr:uid="{5FAB8AC6-7AFE-4FD7-942F-25F1C299EBAB}"/>
    <cellStyle name="Entrada 12 3 2" xfId="2403" xr:uid="{E25B0455-E4A1-45D8-928F-C95A9FF53F48}"/>
    <cellStyle name="Entrada 12 3 2 2" xfId="5040" xr:uid="{434B2BBA-65A9-441D-A589-E0712333418C}"/>
    <cellStyle name="Entrada 12 3 2 2 2" xfId="11404" xr:uid="{7C1EDEB4-DA61-47F6-832D-2CA57D771780}"/>
    <cellStyle name="Entrada 12 3 2 2 2 2" xfId="26512" xr:uid="{CC840D15-BF65-409F-8C1D-AF7E79B128E0}"/>
    <cellStyle name="Entrada 12 3 2 2 3" xfId="13768" xr:uid="{78EE4714-B720-4943-B170-864416B05977}"/>
    <cellStyle name="Entrada 12 3 2 2 3 2" xfId="28876" xr:uid="{790F9390-1F88-4ACC-BF4B-285FC5719463}"/>
    <cellStyle name="Entrada 12 3 2 2 4" xfId="20148" xr:uid="{67A071D7-33FD-4A0F-9E77-7E2BD89A135C}"/>
    <cellStyle name="Entrada 12 3 2 3" xfId="8870" xr:uid="{6FE201CB-C53C-44A9-99E2-B0C854407911}"/>
    <cellStyle name="Entrada 12 3 2 3 2" xfId="23978" xr:uid="{B07A5973-A292-4060-ACB0-0FAD8D2F95A9}"/>
    <cellStyle name="Entrada 12 3 2 4" xfId="15142" xr:uid="{28866325-8F67-4EB3-AC0A-F357FB893446}"/>
    <cellStyle name="Entrada 12 3 2 4 2" xfId="30250" xr:uid="{CF11D145-7049-4A0E-929D-52FD474636BA}"/>
    <cellStyle name="Entrada 12 3 2 5" xfId="14753" xr:uid="{ED997ACC-FD73-4514-A52F-C49D8E0D7756}"/>
    <cellStyle name="Entrada 12 3 2 5 2" xfId="29861" xr:uid="{BD5415A4-C996-4799-8523-CEBABB0FB6CA}"/>
    <cellStyle name="Entrada 12 3 2 6" xfId="17594" xr:uid="{06A115EE-C86B-4017-BE1C-4442B795CB19}"/>
    <cellStyle name="Entrada 12 3 3" xfId="2217" xr:uid="{0866A24D-3D35-4E61-9D41-2239BCE867C9}"/>
    <cellStyle name="Entrada 12 3 3 2" xfId="4854" xr:uid="{714E2777-2F8E-40AC-878C-14F598C35E4D}"/>
    <cellStyle name="Entrada 12 3 3 2 2" xfId="15884" xr:uid="{B295B902-0B5C-42B1-9018-F7A7099934FC}"/>
    <cellStyle name="Entrada 12 3 3 2 2 2" xfId="30992" xr:uid="{8C9A77A5-B03D-4FAB-B809-36096C9D1454}"/>
    <cellStyle name="Entrada 12 3 3 2 3" xfId="19962" xr:uid="{1E8F279B-415E-4C3C-9573-2BA7287BE828}"/>
    <cellStyle name="Entrada 12 3 3 3" xfId="15987" xr:uid="{85775373-CA7A-4366-97EF-F58BFFCD3BE6}"/>
    <cellStyle name="Entrada 12 3 3 3 2" xfId="31095" xr:uid="{9F7A2B7E-280F-47D8-8103-A18F9FE0BFC5}"/>
    <cellStyle name="Entrada 12 3 3 4" xfId="17442" xr:uid="{E8E2F205-9965-4357-A900-19C0F141F6B5}"/>
    <cellStyle name="Entrada 12 3 4" xfId="2937" xr:uid="{27B09125-3AE5-4F54-8BD4-B873C3715A02}"/>
    <cellStyle name="Entrada 12 3 4 2" xfId="5574" xr:uid="{BB7DA342-36B0-47E7-9B2F-0A8C63572356}"/>
    <cellStyle name="Entrada 12 3 4 2 2" xfId="11885" xr:uid="{B57CE4DB-7374-41C5-8971-1A80609086A4}"/>
    <cellStyle name="Entrada 12 3 4 2 2 2" xfId="26993" xr:uid="{BB60A0E7-E22B-4951-B2E6-F6C24A5B3318}"/>
    <cellStyle name="Entrada 12 3 4 2 3" xfId="9212" xr:uid="{7B3C3757-69A9-4B7B-82E9-E1528E0E85C4}"/>
    <cellStyle name="Entrada 12 3 4 2 3 2" xfId="24320" xr:uid="{CE522A4C-8A0D-4ED4-A7F7-8A85E3011ABC}"/>
    <cellStyle name="Entrada 12 3 4 2 4" xfId="20682" xr:uid="{4F42946D-9590-494F-B6B4-796A14E5D7C5}"/>
    <cellStyle name="Entrada 12 3 4 3" xfId="9319" xr:uid="{5E5C8F87-91D1-41B9-8587-C01E01364F54}"/>
    <cellStyle name="Entrada 12 3 4 3 2" xfId="24427" xr:uid="{BCC786E3-7F8D-4760-A8CC-D48BDFD2E09E}"/>
    <cellStyle name="Entrada 12 3 4 4" xfId="16396" xr:uid="{0C928567-4DE5-4BE8-BABE-735B22DCC858}"/>
    <cellStyle name="Entrada 12 3 4 4 2" xfId="31504" xr:uid="{AF5CD3AE-C79C-42DA-89EB-BC89B193AC28}"/>
    <cellStyle name="Entrada 12 3 4 5" xfId="18045" xr:uid="{4C373292-627B-4FB3-84EB-09B7AB46D5C9}"/>
    <cellStyle name="Entrada 12 3 5" xfId="3263" xr:uid="{65B17E26-8377-42AB-9198-9AA365D86328}"/>
    <cellStyle name="Entrada 12 3 5 2" xfId="5900" xr:uid="{9012D35A-BFFC-4070-BDF4-F620509BC65F}"/>
    <cellStyle name="Entrada 12 3 5 2 2" xfId="12211" xr:uid="{C3DC59C7-9159-4861-A4D8-ECBC71105C0D}"/>
    <cellStyle name="Entrada 12 3 5 2 2 2" xfId="27319" xr:uid="{8AA26774-25AB-4ADB-8A90-2CCD702A16AC}"/>
    <cellStyle name="Entrada 12 3 5 2 3" xfId="15685" xr:uid="{D74F89BF-C32B-44A2-B26A-C2B753EEFD3A}"/>
    <cellStyle name="Entrada 12 3 5 2 3 2" xfId="30793" xr:uid="{9EB2C70F-FEB3-4E81-85D9-92408BBFC909}"/>
    <cellStyle name="Entrada 12 3 5 2 4" xfId="21008" xr:uid="{35AF2AD3-04B5-4498-89BD-E04CA4BB61C4}"/>
    <cellStyle name="Entrada 12 3 5 3" xfId="9645" xr:uid="{2962C98D-E31F-4731-8589-D46D0F4546AD}"/>
    <cellStyle name="Entrada 12 3 5 3 2" xfId="24753" xr:uid="{EA13EEEE-F996-4F8A-95DE-A9CF14BB325C}"/>
    <cellStyle name="Entrada 12 3 5 4" xfId="7781" xr:uid="{64D0D2F2-39C7-458E-93E8-93CD2F424C15}"/>
    <cellStyle name="Entrada 12 3 5 4 2" xfId="22889" xr:uid="{CD4DF957-1746-47A3-99E3-7096755BA0FA}"/>
    <cellStyle name="Entrada 12 3 5 5" xfId="18371" xr:uid="{3A836292-1C33-451E-93B5-A8DE031B4298}"/>
    <cellStyle name="Entrada 12 3 6" xfId="3569" xr:uid="{B7AAC7DA-D612-411F-8836-FBD8A16D09D8}"/>
    <cellStyle name="Entrada 12 3 6 2" xfId="6206" xr:uid="{12FB7992-6F74-49C5-A5C7-2DD0CF35F28A}"/>
    <cellStyle name="Entrada 12 3 6 2 2" xfId="12517" xr:uid="{BAC00CB0-F2C8-46A4-A870-4C273AB83761}"/>
    <cellStyle name="Entrada 12 3 6 2 2 2" xfId="27625" xr:uid="{DD44FBF9-2529-4CB6-9A8E-D2B51E11CA50}"/>
    <cellStyle name="Entrada 12 3 6 2 3" xfId="16532" xr:uid="{86824BD5-8E5B-4346-82D2-192E5981D7DD}"/>
    <cellStyle name="Entrada 12 3 6 2 3 2" xfId="31640" xr:uid="{6117A3DF-3849-4D89-9A6A-3C4D1A3A3A0A}"/>
    <cellStyle name="Entrada 12 3 6 2 4" xfId="21314" xr:uid="{848CF0C6-3C69-4AD8-A61F-BCC9CE6B250A}"/>
    <cellStyle name="Entrada 12 3 6 3" xfId="9951" xr:uid="{37324F3E-2EBA-49C8-94E4-B4EDE73111F2}"/>
    <cellStyle name="Entrada 12 3 6 3 2" xfId="25059" xr:uid="{BFF8E2B3-1949-4EE9-8A90-B432D959A74F}"/>
    <cellStyle name="Entrada 12 3 6 4" xfId="15171" xr:uid="{AD5B7ABA-9179-457C-8F6A-645EE18CAF92}"/>
    <cellStyle name="Entrada 12 3 6 4 2" xfId="30279" xr:uid="{970C3503-DE4C-4BE3-A7C2-8AB0268EE808}"/>
    <cellStyle name="Entrada 12 3 6 5" xfId="18677" xr:uid="{0C2D5258-A2CB-4D6A-9878-2EC1AC91B97E}"/>
    <cellStyle name="Entrada 12 3 7" xfId="3915" xr:uid="{2E774507-0287-42A6-A029-D17D00F7F052}"/>
    <cellStyle name="Entrada 12 3 7 2" xfId="6552" xr:uid="{8E89FEBF-5F28-44BF-B283-1C024874F9B1}"/>
    <cellStyle name="Entrada 12 3 7 2 2" xfId="12863" xr:uid="{25630B3C-C0B7-4908-9916-6DCBBC9D4FB6}"/>
    <cellStyle name="Entrada 12 3 7 2 2 2" xfId="27971" xr:uid="{DF36F19A-2FF5-431D-959C-2705BE1B6BE9}"/>
    <cellStyle name="Entrada 12 3 7 2 3" xfId="14851" xr:uid="{52715C9C-F662-4D2A-9F28-16288A25017B}"/>
    <cellStyle name="Entrada 12 3 7 2 3 2" xfId="29959" xr:uid="{0E4CA472-0477-4B9B-990C-38426250A651}"/>
    <cellStyle name="Entrada 12 3 7 2 4" xfId="21660" xr:uid="{E895A834-D51A-497F-AFB8-672548D9D7D4}"/>
    <cellStyle name="Entrada 12 3 7 3" xfId="10297" xr:uid="{3B170801-AC9C-4AF2-832A-98D8AF89A469}"/>
    <cellStyle name="Entrada 12 3 7 3 2" xfId="25405" xr:uid="{5068BF16-129B-44B7-9001-9D44908D746E}"/>
    <cellStyle name="Entrada 12 3 7 4" xfId="16360" xr:uid="{49F0EEC5-DA84-40E6-9240-929BA4FA6C3D}"/>
    <cellStyle name="Entrada 12 3 7 4 2" xfId="31468" xr:uid="{7E2D2B08-AEEC-4512-9423-449C1DD348C6}"/>
    <cellStyle name="Entrada 12 3 7 5" xfId="19023" xr:uid="{0F74F384-A5A2-49D6-B252-57E57FC29C5F}"/>
    <cellStyle name="Entrada 12 3 8" xfId="4480" xr:uid="{0180CAB1-E941-45A1-8DDC-A6F03DF4B0DE}"/>
    <cellStyle name="Entrada 12 3 8 2" xfId="10862" xr:uid="{055B2C7C-3A77-41E1-B0D4-F1C54698A7D6}"/>
    <cellStyle name="Entrada 12 3 8 2 2" xfId="25970" xr:uid="{C0E4F1C9-5D0A-49E7-9AA0-8CF6A032E4E5}"/>
    <cellStyle name="Entrada 12 3 8 3" xfId="7698" xr:uid="{D1FBE275-F04C-4F5F-A757-1E981CF75266}"/>
    <cellStyle name="Entrada 12 3 8 3 2" xfId="22806" xr:uid="{E3331AC7-1F2A-41DE-93E3-EB60F8B9A362}"/>
    <cellStyle name="Entrada 12 3 8 4" xfId="19588" xr:uid="{28C75970-A132-45B0-9CC1-6E4095E7CAF3}"/>
    <cellStyle name="Entrada 12 3 9" xfId="8344" xr:uid="{005C3A6A-EF03-4715-9C16-A78E6AB6A091}"/>
    <cellStyle name="Entrada 12 3 9 2" xfId="23452" xr:uid="{FD32886F-8EF5-4818-A7CA-31E8EB08DE1B}"/>
    <cellStyle name="Entrada 12 4" xfId="2080" xr:uid="{E827625C-9088-4B12-81E6-376803B634ED}"/>
    <cellStyle name="Entrada 12 4 10" xfId="7786" xr:uid="{FB65421E-EAA8-4D53-89A2-E8EDC52A10A6}"/>
    <cellStyle name="Entrada 12 4 10 2" xfId="22894" xr:uid="{55E4BADC-930E-4E68-B33A-C7A1046B3E47}"/>
    <cellStyle name="Entrada 12 4 11" xfId="8180" xr:uid="{5E542A49-AD63-474B-AE48-C680C4764E1F}"/>
    <cellStyle name="Entrada 12 4 11 2" xfId="23288" xr:uid="{E70E6370-3102-47D9-B83A-0A5EE3218A2F}"/>
    <cellStyle name="Entrada 12 4 12" xfId="17305" xr:uid="{D2F4866B-9B50-4A2A-83CA-D76E7168C3FE}"/>
    <cellStyle name="Entrada 12 4 2" xfId="2570" xr:uid="{E2D90F06-9B45-47BA-9807-87F5A2C0290D}"/>
    <cellStyle name="Entrada 12 4 2 2" xfId="5207" xr:uid="{68980A7F-100D-419E-8B64-4DEA8AA1EB79}"/>
    <cellStyle name="Entrada 12 4 2 2 2" xfId="11571" xr:uid="{68BDAD36-BE87-40B5-997F-ADDBDEB4B349}"/>
    <cellStyle name="Entrada 12 4 2 2 2 2" xfId="26679" xr:uid="{5C04A81A-532E-4AC9-8C43-8E1A13C09626}"/>
    <cellStyle name="Entrada 12 4 2 2 3" xfId="16164" xr:uid="{AE527C7C-F9BB-4291-8A17-DE6A92AB72F2}"/>
    <cellStyle name="Entrada 12 4 2 2 3 2" xfId="31272" xr:uid="{E5CD942C-BE45-43EB-8C34-397802182BFA}"/>
    <cellStyle name="Entrada 12 4 2 2 4" xfId="20315" xr:uid="{B4A4A8A6-17AC-4A33-B834-DDFBFB6CF612}"/>
    <cellStyle name="Entrada 12 4 2 3" xfId="9037" xr:uid="{D02B0E4D-90FA-4A03-8458-92936406864D}"/>
    <cellStyle name="Entrada 12 4 2 3 2" xfId="24145" xr:uid="{B458F0A3-C904-4A0B-BFA0-E449AD6084B6}"/>
    <cellStyle name="Entrada 12 4 2 4" xfId="14754" xr:uid="{1B545CD3-A775-4DCB-AB78-A5385C9149C8}"/>
    <cellStyle name="Entrada 12 4 2 4 2" xfId="29862" xr:uid="{8970E85A-B738-4E13-8223-D51A7F1D256F}"/>
    <cellStyle name="Entrada 12 4 2 5" xfId="14579" xr:uid="{24544B70-0D83-4D00-928E-264399FC6062}"/>
    <cellStyle name="Entrada 12 4 2 5 2" xfId="29687" xr:uid="{2E89F473-F887-48A2-BF3F-DB5A2F6F2B5C}"/>
    <cellStyle name="Entrada 12 4 2 6" xfId="17678" xr:uid="{72E4668E-9B78-4E39-A3DB-89210AFD7A7C}"/>
    <cellStyle name="Entrada 12 4 3" xfId="2840" xr:uid="{216B1170-E4BD-42FC-8AD9-80A32316793C}"/>
    <cellStyle name="Entrada 12 4 3 2" xfId="5477" xr:uid="{9CF57E68-B984-43AE-8FEA-2C7B2A0EFB97}"/>
    <cellStyle name="Entrada 12 4 3 2 2" xfId="13631" xr:uid="{72B2F59D-5EDD-4E48-8C3A-72AC33DD91C0}"/>
    <cellStyle name="Entrada 12 4 3 2 2 2" xfId="28739" xr:uid="{A78807A2-3FB9-40E7-8551-6E69A2834D61}"/>
    <cellStyle name="Entrada 12 4 3 2 3" xfId="20585" xr:uid="{9BE24BB9-B7D6-49DA-B7E6-96ABB4E4699C}"/>
    <cellStyle name="Entrada 12 4 3 3" xfId="14987" xr:uid="{634DD684-610B-46E1-87A7-527EA8E1F621}"/>
    <cellStyle name="Entrada 12 4 3 3 2" xfId="30095" xr:uid="{DFC11A8C-C46C-4F96-B263-46398FC9C86A}"/>
    <cellStyle name="Entrada 12 4 3 4" xfId="17948" xr:uid="{A0CE46D0-C58E-4515-9395-7C8D31E91884}"/>
    <cellStyle name="Entrada 12 4 4" xfId="3143" xr:uid="{83B3C441-79BF-4B41-998E-3F22C5012859}"/>
    <cellStyle name="Entrada 12 4 4 2" xfId="5780" xr:uid="{407FA8E9-60E4-4D2E-B620-658E4CF60B62}"/>
    <cellStyle name="Entrada 12 4 4 2 2" xfId="12091" xr:uid="{C21652C6-A836-461B-816E-9155ED101049}"/>
    <cellStyle name="Entrada 12 4 4 2 2 2" xfId="27199" xr:uid="{C4E6D2BB-B307-4E06-8F59-EF3E9A6B0648}"/>
    <cellStyle name="Entrada 12 4 4 2 3" xfId="8221" xr:uid="{90A1DBD8-BC5F-47BD-B4BD-48CBB21DBB72}"/>
    <cellStyle name="Entrada 12 4 4 2 3 2" xfId="23329" xr:uid="{86187A64-F91F-4ABD-8378-79206F80CCC1}"/>
    <cellStyle name="Entrada 12 4 4 2 4" xfId="20888" xr:uid="{3EC54712-4E37-4CBF-8616-130367AFB1F6}"/>
    <cellStyle name="Entrada 12 4 4 3" xfId="9525" xr:uid="{8AB49E2B-00FF-4BC6-9CE7-1DCFE4606B8B}"/>
    <cellStyle name="Entrada 12 4 4 3 2" xfId="24633" xr:uid="{F163A24A-E796-412F-B844-A197400D1F6E}"/>
    <cellStyle name="Entrada 12 4 4 4" xfId="14096" xr:uid="{0277C4E2-40F4-46D5-BF4E-500CD9DB61CA}"/>
    <cellStyle name="Entrada 12 4 4 4 2" xfId="29204" xr:uid="{26B6DB4F-08C5-4B44-89E5-29CB7EE29BFD}"/>
    <cellStyle name="Entrada 12 4 4 5" xfId="18251" xr:uid="{E2FC0380-60DB-41BB-858B-7134A3D3201C}"/>
    <cellStyle name="Entrada 12 4 5" xfId="3469" xr:uid="{56707751-8754-4FA6-8384-5E13BE880B9C}"/>
    <cellStyle name="Entrada 12 4 5 2" xfId="6106" xr:uid="{5349D253-D25C-493B-BC28-516CD4147188}"/>
    <cellStyle name="Entrada 12 4 5 2 2" xfId="12417" xr:uid="{2F1CC9AF-FFC7-4FFF-97CE-9A18308AA338}"/>
    <cellStyle name="Entrada 12 4 5 2 2 2" xfId="27525" xr:uid="{28B452D2-9E76-4629-BF11-E8C7EE89A163}"/>
    <cellStyle name="Entrada 12 4 5 2 3" xfId="15684" xr:uid="{C3AF8BE7-1D5B-47C3-921D-41E9599A3ADA}"/>
    <cellStyle name="Entrada 12 4 5 2 3 2" xfId="30792" xr:uid="{45829F49-190C-4382-8B1D-699F93CF580A}"/>
    <cellStyle name="Entrada 12 4 5 2 4" xfId="21214" xr:uid="{7E8D382E-7114-4E7E-A257-73C8C2931D7E}"/>
    <cellStyle name="Entrada 12 4 5 3" xfId="9851" xr:uid="{1676DC2F-0D9A-49D4-944D-B220B49A0787}"/>
    <cellStyle name="Entrada 12 4 5 3 2" xfId="24959" xr:uid="{A56EDA2E-8DBD-445E-86A4-1A4C357341B2}"/>
    <cellStyle name="Entrada 12 4 5 4" xfId="16426" xr:uid="{CCA74D19-DCC6-48E9-B2B3-A445B7230305}"/>
    <cellStyle name="Entrada 12 4 5 4 2" xfId="31534" xr:uid="{C2BC576C-CAF8-44D6-A181-B5882D66CBFE}"/>
    <cellStyle name="Entrada 12 4 5 5" xfId="18577" xr:uid="{CA14F049-E8DF-43BC-B40B-EEB278796332}"/>
    <cellStyle name="Entrada 12 4 6" xfId="3775" xr:uid="{DA3270EC-D4AB-4971-8561-041171E4590B}"/>
    <cellStyle name="Entrada 12 4 6 2" xfId="6412" xr:uid="{8D7C29C8-FC31-435A-AB77-B8A05426F787}"/>
    <cellStyle name="Entrada 12 4 6 2 2" xfId="12723" xr:uid="{9CAE4785-10FA-40C2-B3B2-FCD3D8BC36DC}"/>
    <cellStyle name="Entrada 12 4 6 2 2 2" xfId="27831" xr:uid="{27800F5B-4259-42E8-89FC-4A30CF70A63B}"/>
    <cellStyle name="Entrada 12 4 6 2 3" xfId="14089" xr:uid="{10A869D4-BA96-4A5A-ABB6-4EF2CF086D45}"/>
    <cellStyle name="Entrada 12 4 6 2 3 2" xfId="29197" xr:uid="{E2904524-CD2E-40E5-8B02-624867B5DEF6}"/>
    <cellStyle name="Entrada 12 4 6 2 4" xfId="21520" xr:uid="{AC9B328F-F0D8-4269-8239-678BCA68CD4F}"/>
    <cellStyle name="Entrada 12 4 6 3" xfId="10157" xr:uid="{E09C54B8-AAF9-4BD6-8DF7-404789C85515}"/>
    <cellStyle name="Entrada 12 4 6 3 2" xfId="25265" xr:uid="{2B5C6071-80F6-489A-AA26-258CF101C395}"/>
    <cellStyle name="Entrada 12 4 6 4" xfId="15717" xr:uid="{65025648-825D-496A-B216-2ADECD754C50}"/>
    <cellStyle name="Entrada 12 4 6 4 2" xfId="30825" xr:uid="{4586969B-8607-48C3-B129-3AFBEACF5684}"/>
    <cellStyle name="Entrada 12 4 6 5" xfId="18883" xr:uid="{E389AEB2-1551-4DFF-97DF-C79EEDD8EB18}"/>
    <cellStyle name="Entrada 12 4 7" xfId="4152" xr:uid="{FC508715-6F5C-4E10-8D9E-D70DACCDF45A}"/>
    <cellStyle name="Entrada 12 4 7 2" xfId="6789" xr:uid="{E7F394C0-EE91-4466-88E7-4B9BE74A9B2F}"/>
    <cellStyle name="Entrada 12 4 7 2 2" xfId="13100" xr:uid="{8C6D87A8-9BFB-4E74-B641-596694E4D9FB}"/>
    <cellStyle name="Entrada 12 4 7 2 2 2" xfId="28208" xr:uid="{884E6F22-502F-45C5-8879-B9200B10449D}"/>
    <cellStyle name="Entrada 12 4 7 2 3" xfId="16774" xr:uid="{33FE290B-7446-49A6-9E58-CD3A85BB13A3}"/>
    <cellStyle name="Entrada 12 4 7 2 3 2" xfId="31882" xr:uid="{74EF3808-A6B6-4118-98BA-BE4EFB198CE9}"/>
    <cellStyle name="Entrada 12 4 7 2 4" xfId="21897" xr:uid="{95EE836F-8051-46DE-9E2A-EE11F96DA0E1}"/>
    <cellStyle name="Entrada 12 4 7 3" xfId="10534" xr:uid="{66420EB1-0A93-4024-A34A-1B49CB6B71F2}"/>
    <cellStyle name="Entrada 12 4 7 3 2" xfId="25642" xr:uid="{CDFAB284-214A-414A-B1DD-614FE4207938}"/>
    <cellStyle name="Entrada 12 4 7 4" xfId="13939" xr:uid="{7541BCC8-85EE-4FF4-B897-14219F206E75}"/>
    <cellStyle name="Entrada 12 4 7 4 2" xfId="29047" xr:uid="{E254953F-A220-42FF-B24B-B9C1828FA9A5}"/>
    <cellStyle name="Entrada 12 4 7 5" xfId="19260" xr:uid="{303E2608-FEAD-46C8-82B3-1EC425727042}"/>
    <cellStyle name="Entrada 12 4 8" xfId="4717" xr:uid="{4FF33DE0-B918-4DED-8DA6-E7199B5932FC}"/>
    <cellStyle name="Entrada 12 4 8 2" xfId="11099" xr:uid="{3337FAB1-8C6D-4DD8-9274-B09D2A65B44C}"/>
    <cellStyle name="Entrada 12 4 8 2 2" xfId="26207" xr:uid="{C0B6A919-13B5-421C-AAD4-A3C06127CCB4}"/>
    <cellStyle name="Entrada 12 4 8 3" xfId="7587" xr:uid="{02033E4B-1034-48D3-BFB9-251171347AB7}"/>
    <cellStyle name="Entrada 12 4 8 3 2" xfId="22695" xr:uid="{012D0B47-0C28-4143-BCA8-E0DFF435DF01}"/>
    <cellStyle name="Entrada 12 4 8 4" xfId="19825" xr:uid="{11A72102-8F8C-4B8C-96AA-962080582923}"/>
    <cellStyle name="Entrada 12 4 9" xfId="8578" xr:uid="{3E72C041-7BF5-4013-B2E0-94176F3C6B67}"/>
    <cellStyle name="Entrada 12 4 9 2" xfId="23686" xr:uid="{CE59638E-426D-418E-A6B4-D6171B353C29}"/>
    <cellStyle name="Entrada 12 5" xfId="2041" xr:uid="{68D93C8E-3A81-473E-BEC6-37E372E23454}"/>
    <cellStyle name="Entrada 12 5 10" xfId="15623" xr:uid="{69193C23-E819-4269-B762-A4D536B31CB9}"/>
    <cellStyle name="Entrada 12 5 10 2" xfId="30731" xr:uid="{2E75AA87-423C-49E8-A5EA-8F2CCF931C23}"/>
    <cellStyle name="Entrada 12 5 11" xfId="17266" xr:uid="{75619C4B-B9C5-4805-85E4-DBE1E9359A0F}"/>
    <cellStyle name="Entrada 12 5 2" xfId="2801" xr:uid="{05C92044-C659-4926-BEBE-1CED34CF6105}"/>
    <cellStyle name="Entrada 12 5 2 2" xfId="5438" xr:uid="{2FBFB128-A6CE-4495-8222-9E0FA15A69E7}"/>
    <cellStyle name="Entrada 12 5 2 2 2" xfId="7529" xr:uid="{85927E0A-9483-4D4E-8308-D57B82024D0B}"/>
    <cellStyle name="Entrada 12 5 2 2 2 2" xfId="22637" xr:uid="{316CDBA3-9C76-4AD8-970C-D95D078DDD3B}"/>
    <cellStyle name="Entrada 12 5 2 2 3" xfId="20546" xr:uid="{82FC6908-9085-4C73-AC65-8E58585F90EA}"/>
    <cellStyle name="Entrada 12 5 2 3" xfId="16044" xr:uid="{FB24B556-9C76-4781-B06F-AEDBE194F223}"/>
    <cellStyle name="Entrada 12 5 2 3 2" xfId="31152" xr:uid="{2D8C24B8-5695-4AB1-AFB8-6557A424FC70}"/>
    <cellStyle name="Entrada 12 5 2 4" xfId="17909" xr:uid="{E0B135DB-5B4B-4ECA-A25E-93827EDE0056}"/>
    <cellStyle name="Entrada 12 5 3" xfId="3104" xr:uid="{5BC0C5CF-6D6E-410B-B5A2-19360CCC529A}"/>
    <cellStyle name="Entrada 12 5 3 2" xfId="5741" xr:uid="{945D1829-68B3-407B-81E5-A952A587D1D5}"/>
    <cellStyle name="Entrada 12 5 3 2 2" xfId="12052" xr:uid="{57F88B8F-5687-4B72-B3F7-54459C6A9CAB}"/>
    <cellStyle name="Entrada 12 5 3 2 2 2" xfId="27160" xr:uid="{0964F79E-5293-4508-AE77-8511D0E7FC2D}"/>
    <cellStyle name="Entrada 12 5 3 2 3" xfId="7084" xr:uid="{7D3345D2-F1B1-4FED-92C7-57F8494A0A14}"/>
    <cellStyle name="Entrada 12 5 3 2 3 2" xfId="22192" xr:uid="{7539D63D-B03E-4DB9-B22B-DEF9C655E65C}"/>
    <cellStyle name="Entrada 12 5 3 2 4" xfId="20849" xr:uid="{67716CE8-BCB0-42F1-9941-75EECE0F4C38}"/>
    <cellStyle name="Entrada 12 5 3 3" xfId="9486" xr:uid="{53FCE968-7446-4C47-8719-29C9BDC73257}"/>
    <cellStyle name="Entrada 12 5 3 3 2" xfId="24594" xr:uid="{A5D559F9-BF7D-4A7D-AED9-118D581343C4}"/>
    <cellStyle name="Entrada 12 5 3 4" xfId="7087" xr:uid="{806161EB-B001-4048-881D-301A368399C1}"/>
    <cellStyle name="Entrada 12 5 3 4 2" xfId="22195" xr:uid="{76C198E5-6688-483A-BFD2-4418CC9C67DA}"/>
    <cellStyle name="Entrada 12 5 3 5" xfId="18212" xr:uid="{0428BD3C-3DEC-41DE-AE16-98158B53D706}"/>
    <cellStyle name="Entrada 12 5 4" xfId="3430" xr:uid="{169526B7-C09D-4555-A726-216EAFC23B79}"/>
    <cellStyle name="Entrada 12 5 4 2" xfId="6067" xr:uid="{73ECE7D1-2177-48AA-9FC6-8E87BE447F5B}"/>
    <cellStyle name="Entrada 12 5 4 2 2" xfId="12378" xr:uid="{D12BF194-44B5-4BC6-9E85-42B1034A33AB}"/>
    <cellStyle name="Entrada 12 5 4 2 2 2" xfId="27486" xr:uid="{C295A921-DAE9-4D58-A0FF-2E8385062DBA}"/>
    <cellStyle name="Entrada 12 5 4 2 3" xfId="8067" xr:uid="{613831B1-C447-490A-BF1A-2A191DB8936F}"/>
    <cellStyle name="Entrada 12 5 4 2 3 2" xfId="23175" xr:uid="{3290AA0D-386C-44D8-B756-CD8DF5AFD489}"/>
    <cellStyle name="Entrada 12 5 4 2 4" xfId="21175" xr:uid="{C6E3109B-8B74-462F-B7DF-AE7EAE1BBA5B}"/>
    <cellStyle name="Entrada 12 5 4 3" xfId="9812" xr:uid="{200D7DB2-4D49-44D9-A708-89064AF98E41}"/>
    <cellStyle name="Entrada 12 5 4 3 2" xfId="24920" xr:uid="{38E0F30A-F7A9-4034-9950-1E0827FFDCD9}"/>
    <cellStyle name="Entrada 12 5 4 4" xfId="7880" xr:uid="{DF241A17-D370-4218-83D1-CFA6FD6366D1}"/>
    <cellStyle name="Entrada 12 5 4 4 2" xfId="22988" xr:uid="{56BBABAC-0AE5-400E-8E21-1A524C29DA7C}"/>
    <cellStyle name="Entrada 12 5 4 5" xfId="18538" xr:uid="{D7CA5074-1849-486B-8AA4-E3659BADC63B}"/>
    <cellStyle name="Entrada 12 5 5" xfId="3736" xr:uid="{4477B106-93C4-48F3-BEE6-FD576A871876}"/>
    <cellStyle name="Entrada 12 5 5 2" xfId="6373" xr:uid="{E66F2672-A783-4921-B604-10296D3C7095}"/>
    <cellStyle name="Entrada 12 5 5 2 2" xfId="12684" xr:uid="{CFD80C30-1CC5-4675-95D8-789E71FEB167}"/>
    <cellStyle name="Entrada 12 5 5 2 2 2" xfId="27792" xr:uid="{1FA743B9-6CEA-4963-8758-AFCE24E95979}"/>
    <cellStyle name="Entrada 12 5 5 2 3" xfId="7153" xr:uid="{443A275C-3719-460B-B0AA-7DDCB575BC26}"/>
    <cellStyle name="Entrada 12 5 5 2 3 2" xfId="22261" xr:uid="{94407698-D764-4257-A296-9F9EAFF05DD6}"/>
    <cellStyle name="Entrada 12 5 5 2 4" xfId="21481" xr:uid="{589947AF-72C7-4CCA-9CE1-C80769E0C39C}"/>
    <cellStyle name="Entrada 12 5 5 3" xfId="10118" xr:uid="{6550F257-D4AE-4865-915A-37693C3436FF}"/>
    <cellStyle name="Entrada 12 5 5 3 2" xfId="25226" xr:uid="{23DBAE53-E191-4346-8C0C-8962D255B001}"/>
    <cellStyle name="Entrada 12 5 5 4" xfId="7269" xr:uid="{C39E1E6D-07EB-44C2-A17D-8F5F1CAD0FF5}"/>
    <cellStyle name="Entrada 12 5 5 4 2" xfId="22377" xr:uid="{0389089A-810A-4F5A-AC5A-CB2AE43EBD5C}"/>
    <cellStyle name="Entrada 12 5 5 5" xfId="18844" xr:uid="{F1A15B1D-153A-4D48-B1C0-2AF8600FC5C8}"/>
    <cellStyle name="Entrada 12 5 6" xfId="4113" xr:uid="{3E16F1F2-43DC-4D73-A9D5-57BDB136FD3B}"/>
    <cellStyle name="Entrada 12 5 6 2" xfId="6750" xr:uid="{03B0B656-90C3-41AE-A139-1911CE52534C}"/>
    <cellStyle name="Entrada 12 5 6 2 2" xfId="13061" xr:uid="{014F8385-CB26-42A5-BB71-35B88BE1315D}"/>
    <cellStyle name="Entrada 12 5 6 2 2 2" xfId="28169" xr:uid="{E419897F-965D-4C35-8C53-52D7CA8DB983}"/>
    <cellStyle name="Entrada 12 5 6 2 3" xfId="16735" xr:uid="{9C5EC5B5-C71C-41DA-8385-07C76CD11177}"/>
    <cellStyle name="Entrada 12 5 6 2 3 2" xfId="31843" xr:uid="{C840B42A-3790-450A-8187-BA0821F4FC8C}"/>
    <cellStyle name="Entrada 12 5 6 2 4" xfId="21858" xr:uid="{FC504F46-6F82-454F-A596-788401EAF194}"/>
    <cellStyle name="Entrada 12 5 6 3" xfId="10495" xr:uid="{CA0A7170-5900-44C5-AC12-89C7B6DD4E97}"/>
    <cellStyle name="Entrada 12 5 6 3 2" xfId="25603" xr:uid="{9055C29F-5435-478B-949C-B462FD6F4921}"/>
    <cellStyle name="Entrada 12 5 6 4" xfId="11224" xr:uid="{F82FDB30-DE6F-478B-B301-B449D908EAC3}"/>
    <cellStyle name="Entrada 12 5 6 4 2" xfId="26332" xr:uid="{48437620-2A1F-4AF8-818F-2B335AA8D534}"/>
    <cellStyle name="Entrada 12 5 6 5" xfId="19221" xr:uid="{0D8DBDF1-ED2E-4D62-9641-68C4555CDE8A}"/>
    <cellStyle name="Entrada 12 5 7" xfId="4678" xr:uid="{B235B1CC-405E-4147-9B53-7C8AE1DEC9C9}"/>
    <cellStyle name="Entrada 12 5 7 2" xfId="11060" xr:uid="{D1944C76-B6DE-4B25-A09F-77ABB0E50ACD}"/>
    <cellStyle name="Entrada 12 5 7 2 2" xfId="26168" xr:uid="{D1943C75-0AE3-4283-A296-524A38231B20}"/>
    <cellStyle name="Entrada 12 5 7 3" xfId="15250" xr:uid="{E3CDEC69-DFAA-46F7-966B-4D2BA0315325}"/>
    <cellStyle name="Entrada 12 5 7 3 2" xfId="30358" xr:uid="{B5A002F9-0C6E-46CA-9E40-343C302A23FB}"/>
    <cellStyle name="Entrada 12 5 7 4" xfId="19786" xr:uid="{B2C80B87-AA62-4447-9D3D-32CE608DA38B}"/>
    <cellStyle name="Entrada 12 5 8" xfId="8539" xr:uid="{CF75F4F1-E150-4501-B8C7-EEF8E890ACD9}"/>
    <cellStyle name="Entrada 12 5 8 2" xfId="23647" xr:uid="{1A5D4A25-8AD1-4DED-A9E0-754E9A436ADC}"/>
    <cellStyle name="Entrada 12 5 9" xfId="16348" xr:uid="{D8018C54-2148-4066-B411-5482CF1D15C7}"/>
    <cellStyle name="Entrada 12 5 9 2" xfId="31456" xr:uid="{2EAE1462-2221-4F06-8AE9-EB5DC4D1E1DA}"/>
    <cellStyle name="Entrada 13" xfId="1145" xr:uid="{00000000-0005-0000-0000-00007B040000}"/>
    <cellStyle name="Entrada 13 2" xfId="1861" xr:uid="{B7042930-4C57-4830-A3E6-1206534D4811}"/>
    <cellStyle name="Entrada 13 2 10" xfId="8362" xr:uid="{B9C72603-D39C-43CC-9404-C5EB8A75312A}"/>
    <cellStyle name="Entrada 13 2 10 2" xfId="23470" xr:uid="{0CAB2C85-26C5-44F1-A3EC-827B05CF73BE}"/>
    <cellStyle name="Entrada 13 2 11" xfId="8066" xr:uid="{DC945489-A64C-4AF3-9D49-A6D33ABE8CBC}"/>
    <cellStyle name="Entrada 13 2 11 2" xfId="23174" xr:uid="{5C529A6C-A5F8-4852-A442-EE81D02E2A0D}"/>
    <cellStyle name="Entrada 13 2 12" xfId="7236" xr:uid="{EC26C953-CF3C-4967-86D3-6CE7A458C20F}"/>
    <cellStyle name="Entrada 13 2 12 2" xfId="22344" xr:uid="{281A061B-0011-46B5-9046-0BE812BF67FA}"/>
    <cellStyle name="Entrada 13 2 13" xfId="17086" xr:uid="{5E7D8D90-DAE0-40C2-8772-540C2E5DC3FE}"/>
    <cellStyle name="Entrada 13 2 2" xfId="2421" xr:uid="{83C2260E-8015-440B-8AE0-CC66DFD39776}"/>
    <cellStyle name="Entrada 13 2 2 2" xfId="5058" xr:uid="{DE5DA639-17CD-4596-912C-881D6E069778}"/>
    <cellStyle name="Entrada 13 2 2 2 2" xfId="11422" xr:uid="{899B7054-AB9C-43B6-8195-29922D320186}"/>
    <cellStyle name="Entrada 13 2 2 2 2 2" xfId="26530" xr:uid="{55333AF3-8FA4-4DD9-B5E8-7127EEBE9E55}"/>
    <cellStyle name="Entrada 13 2 2 2 3" xfId="13977" xr:uid="{F3A27550-A1BC-4887-8314-0534CFFCE909}"/>
    <cellStyle name="Entrada 13 2 2 2 3 2" xfId="29085" xr:uid="{DD37BF87-63B6-4519-B955-92EE057A797D}"/>
    <cellStyle name="Entrada 13 2 2 2 4" xfId="20166" xr:uid="{FFD4A395-4ED8-49B3-B11A-0AB88C18BC98}"/>
    <cellStyle name="Entrada 13 2 2 3" xfId="8888" xr:uid="{FD2E977C-EDF8-43F8-86BE-38E6FDB6EFD3}"/>
    <cellStyle name="Entrada 13 2 2 3 2" xfId="23996" xr:uid="{60E6D4A8-7F42-4F90-BDC5-8E96F92FD744}"/>
    <cellStyle name="Entrada 13 2 3" xfId="2199" xr:uid="{ECE73CF1-142F-4F6B-BF66-FE64255EC9A0}"/>
    <cellStyle name="Entrada 13 2 3 2" xfId="4836" xr:uid="{071B5494-EFC3-4DF2-92DB-EBC0119A133A}"/>
    <cellStyle name="Entrada 13 2 3 2 2" xfId="15016" xr:uid="{FA89D44A-8C82-4B02-BC4D-93C3E89844BD}"/>
    <cellStyle name="Entrada 13 2 3 2 2 2" xfId="30124" xr:uid="{0245B620-5A0E-44D7-8A3A-AE98ECA57DD1}"/>
    <cellStyle name="Entrada 13 2 3 2 3" xfId="19944" xr:uid="{92340D18-931E-41FB-AF72-C224823602CE}"/>
    <cellStyle name="Entrada 13 2 3 3" xfId="8464" xr:uid="{89723161-0EF5-4440-9596-DD898CD3903E}"/>
    <cellStyle name="Entrada 13 2 3 3 2" xfId="23572" xr:uid="{B3F613FD-FDB7-440F-8EE9-E21F7DF4BE33}"/>
    <cellStyle name="Entrada 13 2 3 4" xfId="17424" xr:uid="{1121D32E-CED8-493F-8116-1C2E49D7F627}"/>
    <cellStyle name="Entrada 13 2 4" xfId="2955" xr:uid="{98350BB4-71CD-4403-A0A7-484049FED2C6}"/>
    <cellStyle name="Entrada 13 2 4 2" xfId="5592" xr:uid="{5AB8620F-4C39-44AC-A64E-FB3C05F16D0F}"/>
    <cellStyle name="Entrada 13 2 4 2 2" xfId="11903" xr:uid="{6B438DC8-CFBB-4DB9-8A1E-55620E067D6D}"/>
    <cellStyle name="Entrada 13 2 4 2 2 2" xfId="27011" xr:uid="{3FE3F1DB-75DF-4AD1-AE74-4EC90A6B9821}"/>
    <cellStyle name="Entrada 13 2 4 2 3" xfId="14267" xr:uid="{A9D9131E-B39A-4C0D-9DB0-7281DE3BE917}"/>
    <cellStyle name="Entrada 13 2 4 2 3 2" xfId="29375" xr:uid="{1CA9A926-E40B-4E43-836D-3455274BBBE8}"/>
    <cellStyle name="Entrada 13 2 4 2 4" xfId="20700" xr:uid="{BC0EC596-7770-4AE1-9983-71E1780FB714}"/>
    <cellStyle name="Entrada 13 2 4 3" xfId="9337" xr:uid="{D8F6F727-AB73-4AC8-9165-2D35986FB8C0}"/>
    <cellStyle name="Entrada 13 2 4 3 2" xfId="24445" xr:uid="{87DC98FE-8BA0-4792-8DDE-827A8CADAB43}"/>
    <cellStyle name="Entrada 13 2 4 4" xfId="16148" xr:uid="{59103207-104C-4789-B2E5-D10479FE2468}"/>
    <cellStyle name="Entrada 13 2 4 4 2" xfId="31256" xr:uid="{A64BBAAE-B2BF-43BE-9F76-54EFB9BBF163}"/>
    <cellStyle name="Entrada 13 2 4 5" xfId="18063" xr:uid="{52A9CE0A-F0A9-4F71-8166-D760A02DEC7F}"/>
    <cellStyle name="Entrada 13 2 5" xfId="3281" xr:uid="{3D4D903B-AACE-4A49-9CDF-F638B36089BC}"/>
    <cellStyle name="Entrada 13 2 5 2" xfId="5918" xr:uid="{9099818E-F729-4D6D-AA0C-E0F05BD38766}"/>
    <cellStyle name="Entrada 13 2 5 2 2" xfId="12229" xr:uid="{E81E4AD5-88BA-4576-B6BF-F79E826E1AAD}"/>
    <cellStyle name="Entrada 13 2 5 2 2 2" xfId="27337" xr:uid="{3D6F579C-794A-411E-B776-86FCCD4E9ED0}"/>
    <cellStyle name="Entrada 13 2 5 2 3" xfId="7487" xr:uid="{7F594CD6-3CFA-451D-92C4-A44CC7F715B4}"/>
    <cellStyle name="Entrada 13 2 5 2 3 2" xfId="22595" xr:uid="{907B8809-6BE0-4963-B735-5ADB54FAFBF8}"/>
    <cellStyle name="Entrada 13 2 5 2 4" xfId="21026" xr:uid="{27BFFFAB-465F-40EE-8201-892A701FE9FA}"/>
    <cellStyle name="Entrada 13 2 5 3" xfId="9663" xr:uid="{03B46076-8CA3-475C-A90A-B287D261872B}"/>
    <cellStyle name="Entrada 13 2 5 3 2" xfId="24771" xr:uid="{6D98396B-F011-4B9F-9AEC-37C3523D9310}"/>
    <cellStyle name="Entrada 13 2 5 4" xfId="13684" xr:uid="{D71BA4EB-0159-4C8D-AF10-6A135DA05BB4}"/>
    <cellStyle name="Entrada 13 2 5 4 2" xfId="28792" xr:uid="{87130C45-D29D-4C8C-B7C0-16F54B0C0C85}"/>
    <cellStyle name="Entrada 13 2 5 5" xfId="18389" xr:uid="{319B7E1B-84DD-4DC5-83DA-8840EDD43741}"/>
    <cellStyle name="Entrada 13 2 6" xfId="3587" xr:uid="{F6B867E2-9D41-46CB-8DEA-EA0A004980CD}"/>
    <cellStyle name="Entrada 13 2 6 2" xfId="6224" xr:uid="{3A61F7A1-B1A2-458E-A719-8940E51BD363}"/>
    <cellStyle name="Entrada 13 2 6 2 2" xfId="12535" xr:uid="{7742DA68-A9A7-4CB0-A990-BFDD445A07D8}"/>
    <cellStyle name="Entrada 13 2 6 2 2 2" xfId="27643" xr:uid="{74F253EE-7D61-4137-9C2E-9EE9CF28D867}"/>
    <cellStyle name="Entrada 13 2 6 2 3" xfId="16387" xr:uid="{EDB050B1-B4DF-4E46-B6F5-515E726AA83A}"/>
    <cellStyle name="Entrada 13 2 6 2 3 2" xfId="31495" xr:uid="{3801D5BC-5F6E-4768-8C12-2FC472586439}"/>
    <cellStyle name="Entrada 13 2 6 2 4" xfId="21332" xr:uid="{056BBE28-C413-4F33-B634-02ADCD0F6355}"/>
    <cellStyle name="Entrada 13 2 6 3" xfId="9969" xr:uid="{A24E3CEF-4927-419A-9EE9-2628FFD6DDBF}"/>
    <cellStyle name="Entrada 13 2 6 3 2" xfId="25077" xr:uid="{672E6578-D845-4F2C-B8A8-CB277178CF04}"/>
    <cellStyle name="Entrada 13 2 6 4" xfId="14835" xr:uid="{10E79091-F1F6-403A-A5D0-6B768EA5AC94}"/>
    <cellStyle name="Entrada 13 2 6 4 2" xfId="29943" xr:uid="{6CC7D674-57BA-478C-9B7C-CBB21DE6240A}"/>
    <cellStyle name="Entrada 13 2 6 5" xfId="18695" xr:uid="{44670444-2FE1-4684-9E9A-9B1A4F91F645}"/>
    <cellStyle name="Entrada 13 2 7" xfId="3933" xr:uid="{70646C25-9D23-4815-B504-9B08485C96A4}"/>
    <cellStyle name="Entrada 13 2 7 2" xfId="6570" xr:uid="{AB036685-DA81-447B-B57E-D28A2B301450}"/>
    <cellStyle name="Entrada 13 2 7 2 2" xfId="12881" xr:uid="{C2B8C200-544C-4023-B5FA-C950D52B7BC3}"/>
    <cellStyle name="Entrada 13 2 7 2 2 2" xfId="27989" xr:uid="{A96F14BF-7A29-45F8-94A6-88C706801454}"/>
    <cellStyle name="Entrada 13 2 7 2 3" xfId="16586" xr:uid="{ACA994AB-DB93-4C21-AC93-E6C7556F27A7}"/>
    <cellStyle name="Entrada 13 2 7 2 3 2" xfId="31694" xr:uid="{303B4F2F-2E59-43CB-BCF5-B821A795B338}"/>
    <cellStyle name="Entrada 13 2 7 2 4" xfId="21678" xr:uid="{A62FCE43-3832-49C5-AC11-6861BAEE1ACE}"/>
    <cellStyle name="Entrada 13 2 7 3" xfId="10315" xr:uid="{36EECD97-D697-4DE7-A978-C9A19B4878AC}"/>
    <cellStyle name="Entrada 13 2 7 3 2" xfId="25423" xr:uid="{609F838E-5A04-4FC2-AEB4-F8A3E7DBB52A}"/>
    <cellStyle name="Entrada 13 2 7 4" xfId="7505" xr:uid="{777917D5-50D1-4466-91F7-652AE88E1D24}"/>
    <cellStyle name="Entrada 13 2 7 4 2" xfId="22613" xr:uid="{6AC945B5-DE85-4731-B32B-936784D07661}"/>
    <cellStyle name="Entrada 13 2 7 5" xfId="19041" xr:uid="{B68B377E-D862-4531-882D-C1687E7B885C}"/>
    <cellStyle name="Entrada 13 2 8" xfId="4280" xr:uid="{C7B87BE6-2F7C-44B3-A8AF-EE0D92C0E900}"/>
    <cellStyle name="Entrada 13 2 8 2" xfId="6917" xr:uid="{9FC14D9A-A5ED-4D56-8F11-71276667B01F}"/>
    <cellStyle name="Entrada 13 2 8 2 2" xfId="13228" xr:uid="{4B078D58-4CBD-4EE3-A59C-324E259DEDD4}"/>
    <cellStyle name="Entrada 13 2 8 2 2 2" xfId="28336" xr:uid="{4D016009-F545-49D8-B8C9-B0A08D7B3BA4}"/>
    <cellStyle name="Entrada 13 2 8 2 3" xfId="16892" xr:uid="{BBAE5773-BA10-4DA1-AD46-024D4D6F3FCD}"/>
    <cellStyle name="Entrada 13 2 8 2 3 2" xfId="32000" xr:uid="{1FF20D73-792C-4B91-AB07-33261B5913DA}"/>
    <cellStyle name="Entrada 13 2 8 2 4" xfId="22025" xr:uid="{924DA8BC-8AA8-443B-A715-16DCA916CD3B}"/>
    <cellStyle name="Entrada 13 2 8 3" xfId="10662" xr:uid="{6E808677-AF3F-494B-8372-90678A306CBA}"/>
    <cellStyle name="Entrada 13 2 8 3 2" xfId="25770" xr:uid="{2EAF129E-56B3-4C83-B9ED-76CC4D69106A}"/>
    <cellStyle name="Entrada 13 2 8 4" xfId="14926" xr:uid="{71536822-C58A-4872-AAF9-F6B405E50D21}"/>
    <cellStyle name="Entrada 13 2 8 4 2" xfId="30034" xr:uid="{0EC9FD9B-894B-4AD6-A53A-AA6B6D9BDB1D}"/>
    <cellStyle name="Entrada 13 2 8 5" xfId="19388" xr:uid="{C43B38FE-BBDE-4F73-A8BB-600631E1225E}"/>
    <cellStyle name="Entrada 13 2 9" xfId="4498" xr:uid="{D1553009-3B6F-4499-A005-A16D39974132}"/>
    <cellStyle name="Entrada 13 2 9 2" xfId="10880" xr:uid="{35F47321-6FB5-4572-B602-959A0F32A01F}"/>
    <cellStyle name="Entrada 13 2 9 2 2" xfId="25988" xr:uid="{0782B7A1-8C67-40E2-AEA1-82B5B48FB6D3}"/>
    <cellStyle name="Entrada 13 2 9 3" xfId="13571" xr:uid="{2AA8C8CC-8F83-4A8A-96E3-22C1B5E6CE5B}"/>
    <cellStyle name="Entrada 13 2 9 3 2" xfId="28679" xr:uid="{1A4175A4-2B36-41EC-B17E-278B0731EC19}"/>
    <cellStyle name="Entrada 13 2 9 4" xfId="19606" xr:uid="{F969D1EB-F139-4478-A5E4-22F312DAB5DE}"/>
    <cellStyle name="Entrada 13 3" xfId="1844" xr:uid="{2BACA2FB-7E25-4681-95D3-60C7A1E767C6}"/>
    <cellStyle name="Entrada 13 3 10" xfId="16050" xr:uid="{5EED898C-85D8-44B6-8FCA-10A90C0728A5}"/>
    <cellStyle name="Entrada 13 3 10 2" xfId="31158" xr:uid="{FB334CB1-81F7-4DF1-B3B4-65E165CC4BDA}"/>
    <cellStyle name="Entrada 13 3 11" xfId="14473" xr:uid="{17BCE244-8167-4A57-8FE5-D11C44DE7678}"/>
    <cellStyle name="Entrada 13 3 11 2" xfId="29581" xr:uid="{B6EACAAC-9968-414D-95BC-5183B8CD7723}"/>
    <cellStyle name="Entrada 13 3 12" xfId="17069" xr:uid="{66522F6E-19DD-4A26-AC73-2BF7065D344C}"/>
    <cellStyle name="Entrada 13 3 2" xfId="2404" xr:uid="{989ECF00-ED4D-490B-881F-A1A788548549}"/>
    <cellStyle name="Entrada 13 3 2 2" xfId="5041" xr:uid="{C1E6ADBA-37F1-4109-B35B-35250F3B00E3}"/>
    <cellStyle name="Entrada 13 3 2 2 2" xfId="11405" xr:uid="{40EED692-80AA-42FB-8574-38BC49D7E58B}"/>
    <cellStyle name="Entrada 13 3 2 2 2 2" xfId="26513" xr:uid="{8BFC15AD-4EDE-47E0-80AA-7725B4662128}"/>
    <cellStyle name="Entrada 13 3 2 2 3" xfId="7854" xr:uid="{312A990D-09E0-4E10-BB49-FFAF8507D798}"/>
    <cellStyle name="Entrada 13 3 2 2 3 2" xfId="22962" xr:uid="{D20AA012-1DE0-43BA-AF27-1B8883B74F91}"/>
    <cellStyle name="Entrada 13 3 2 2 4" xfId="20149" xr:uid="{B55680C7-F688-436F-B19E-D44AD8969920}"/>
    <cellStyle name="Entrada 13 3 2 3" xfId="8871" xr:uid="{D73825CC-222F-453F-923C-7B86593246FD}"/>
    <cellStyle name="Entrada 13 3 2 3 2" xfId="23979" xr:uid="{86129F02-EE55-4FC0-A81A-0757D06F6DF9}"/>
    <cellStyle name="Entrada 13 3 2 4" xfId="7507" xr:uid="{85572BBC-94B8-42B4-9F52-F6CBAD7FC643}"/>
    <cellStyle name="Entrada 13 3 2 4 2" xfId="22615" xr:uid="{E9746190-CE40-4927-9FF0-1F2EADBD61E8}"/>
    <cellStyle name="Entrada 13 3 2 5" xfId="15132" xr:uid="{54635709-CEC6-44C1-B556-F5B325DA46E3}"/>
    <cellStyle name="Entrada 13 3 2 5 2" xfId="30240" xr:uid="{1CFD3A71-96CE-4775-85CB-7653494000AD}"/>
    <cellStyle name="Entrada 13 3 2 6" xfId="17595" xr:uid="{EA7BF254-4E95-425F-81BA-5405F832660B}"/>
    <cellStyle name="Entrada 13 3 3" xfId="2216" xr:uid="{8A8483FB-8A3F-49A8-9936-FDFA6FEAB356}"/>
    <cellStyle name="Entrada 13 3 3 2" xfId="4853" xr:uid="{BC4DD938-3681-49FA-883C-A2B226DDED1D}"/>
    <cellStyle name="Entrada 13 3 3 2 2" xfId="15109" xr:uid="{8D67E432-FE94-419C-A776-5AF15BBE36FA}"/>
    <cellStyle name="Entrada 13 3 3 2 2 2" xfId="30217" xr:uid="{FFADB6A8-2A97-424F-BF06-59B7886FFEE6}"/>
    <cellStyle name="Entrada 13 3 3 2 3" xfId="19961" xr:uid="{808F9FEB-6FFB-49E3-A096-3F2B76547F7B}"/>
    <cellStyle name="Entrada 13 3 3 3" xfId="7771" xr:uid="{898A010D-AD1A-48F1-A5C1-E7E91B49E90C}"/>
    <cellStyle name="Entrada 13 3 3 3 2" xfId="22879" xr:uid="{CAEBBDEC-02D4-46FB-8E03-008A87EE1B9F}"/>
    <cellStyle name="Entrada 13 3 3 4" xfId="17441" xr:uid="{09016586-C8FF-47E2-B3DE-B9577B677A2E}"/>
    <cellStyle name="Entrada 13 3 4" xfId="2938" xr:uid="{B99782AC-A7D2-42C7-B2DF-246CB5A67E6D}"/>
    <cellStyle name="Entrada 13 3 4 2" xfId="5575" xr:uid="{3AA40EBD-0B9C-433A-9EA8-EFA1E93BA892}"/>
    <cellStyle name="Entrada 13 3 4 2 2" xfId="11886" xr:uid="{A58001EF-3241-4501-8FD4-3FF82676D4AC}"/>
    <cellStyle name="Entrada 13 3 4 2 2 2" xfId="26994" xr:uid="{B0BE0D95-D867-44E6-A3D3-E3A454C6FEA1}"/>
    <cellStyle name="Entrada 13 3 4 2 3" xfId="14972" xr:uid="{7DA3CA52-4077-4F75-A76D-E54E121FC029}"/>
    <cellStyle name="Entrada 13 3 4 2 3 2" xfId="30080" xr:uid="{B440937B-9092-4BD2-B3B8-5CD3A1BF69BB}"/>
    <cellStyle name="Entrada 13 3 4 2 4" xfId="20683" xr:uid="{AC52AA26-AE4D-49C4-B71F-EA41408B1EF5}"/>
    <cellStyle name="Entrada 13 3 4 3" xfId="9320" xr:uid="{9744A1BA-377F-4D15-8050-05AFC85D960D}"/>
    <cellStyle name="Entrada 13 3 4 3 2" xfId="24428" xr:uid="{B69F40BE-C382-4A75-A1EC-E4981D5511F9}"/>
    <cellStyle name="Entrada 13 3 4 4" xfId="13678" xr:uid="{CF8B7D27-205B-49CE-8E3D-468E713CC9E0}"/>
    <cellStyle name="Entrada 13 3 4 4 2" xfId="28786" xr:uid="{6301187B-CA41-4DD5-B264-7D93FD543D88}"/>
    <cellStyle name="Entrada 13 3 4 5" xfId="18046" xr:uid="{63084BD4-1E43-488B-A60A-A982E919E2A2}"/>
    <cellStyle name="Entrada 13 3 5" xfId="3264" xr:uid="{AFED76EF-76D9-43D4-A28A-6B6F7D44E751}"/>
    <cellStyle name="Entrada 13 3 5 2" xfId="5901" xr:uid="{0CE47DD7-3E14-45E8-8852-12B4070249F5}"/>
    <cellStyle name="Entrada 13 3 5 2 2" xfId="12212" xr:uid="{5D28ED81-E67E-40CD-8D9C-F54DC4E74D2C}"/>
    <cellStyle name="Entrada 13 3 5 2 2 2" xfId="27320" xr:uid="{21801B23-BFBC-46B4-AB42-F9C64FB39D9B}"/>
    <cellStyle name="Entrada 13 3 5 2 3" xfId="15749" xr:uid="{DCB36F26-84BE-4941-AAC3-B4D40B4BD7BF}"/>
    <cellStyle name="Entrada 13 3 5 2 3 2" xfId="30857" xr:uid="{5751FA7F-44F5-47A5-9509-57489F999A49}"/>
    <cellStyle name="Entrada 13 3 5 2 4" xfId="21009" xr:uid="{8CE35F6E-2EE3-4375-9A79-23A23BBD4ADD}"/>
    <cellStyle name="Entrada 13 3 5 3" xfId="9646" xr:uid="{1113DFB7-FBE3-43AA-A726-DEADF1F46166}"/>
    <cellStyle name="Entrada 13 3 5 3 2" xfId="24754" xr:uid="{7FBFBBBE-0060-441F-86E6-774C0F850F3B}"/>
    <cellStyle name="Entrada 13 3 5 4" xfId="15593" xr:uid="{FB6AEE4D-B85A-47E0-A3DF-922E21DF7A14}"/>
    <cellStyle name="Entrada 13 3 5 4 2" xfId="30701" xr:uid="{17EE295C-9325-4C5E-9DDF-BB0E5651D37A}"/>
    <cellStyle name="Entrada 13 3 5 5" xfId="18372" xr:uid="{3D6E9440-4AF0-49C2-9DB3-C96D3AAC94FC}"/>
    <cellStyle name="Entrada 13 3 6" xfId="3570" xr:uid="{079C03E7-2CED-4688-962A-7F9F3223A798}"/>
    <cellStyle name="Entrada 13 3 6 2" xfId="6207" xr:uid="{52737405-1B03-4C5D-8AF5-3C45EC0870CA}"/>
    <cellStyle name="Entrada 13 3 6 2 2" xfId="12518" xr:uid="{43333E19-D17B-4D5F-9784-A99B055D77CE}"/>
    <cellStyle name="Entrada 13 3 6 2 2 2" xfId="27626" xr:uid="{01A3D321-DBA2-4C64-B480-6A300D827856}"/>
    <cellStyle name="Entrada 13 3 6 2 3" xfId="11757" xr:uid="{BBDBF980-75F2-4BDD-83CE-098880A42077}"/>
    <cellStyle name="Entrada 13 3 6 2 3 2" xfId="26865" xr:uid="{31BDB542-380A-4988-91A6-207E1098618B}"/>
    <cellStyle name="Entrada 13 3 6 2 4" xfId="21315" xr:uid="{5EA7B2AD-B8F3-4D2A-B206-A9AF0D9A954C}"/>
    <cellStyle name="Entrada 13 3 6 3" xfId="9952" xr:uid="{0CA0FC8D-246C-49AD-9198-97F631A4ED1A}"/>
    <cellStyle name="Entrada 13 3 6 3 2" xfId="25060" xr:uid="{86C8C7C6-10D0-42F1-8D07-18236A102BC7}"/>
    <cellStyle name="Entrada 13 3 6 4" xfId="14651" xr:uid="{6ECAD0A2-4C40-4DC8-9B0B-3E81D63498B3}"/>
    <cellStyle name="Entrada 13 3 6 4 2" xfId="29759" xr:uid="{A5C048D0-8451-4A85-995D-B044BCF95FB4}"/>
    <cellStyle name="Entrada 13 3 6 5" xfId="18678" xr:uid="{BA384B89-C7B2-4E3B-A0A2-408CBC845D94}"/>
    <cellStyle name="Entrada 13 3 7" xfId="3916" xr:uid="{3B1280D1-4E5B-4A3E-A9DB-A6C7DC130D70}"/>
    <cellStyle name="Entrada 13 3 7 2" xfId="6553" xr:uid="{66D60A1C-9C32-4AB1-A3D8-40EA24F2E164}"/>
    <cellStyle name="Entrada 13 3 7 2 2" xfId="12864" xr:uid="{72A36E80-E8FB-4200-AE9A-ABA1EBD76E93}"/>
    <cellStyle name="Entrada 13 3 7 2 2 2" xfId="27972" xr:uid="{0884B734-BED5-49D1-ADB6-73A3C48D12C0}"/>
    <cellStyle name="Entrada 13 3 7 2 3" xfId="16417" xr:uid="{C019F2D5-F5D8-45AD-9759-9908620EA7A2}"/>
    <cellStyle name="Entrada 13 3 7 2 3 2" xfId="31525" xr:uid="{5C971E9D-26AA-4824-9A11-12AE32B6FF49}"/>
    <cellStyle name="Entrada 13 3 7 2 4" xfId="21661" xr:uid="{E10E4573-C7E6-41DB-B99D-B7962627B2A3}"/>
    <cellStyle name="Entrada 13 3 7 3" xfId="10298" xr:uid="{64303363-F381-43E5-BE56-9426633B8D48}"/>
    <cellStyle name="Entrada 13 3 7 3 2" xfId="25406" xr:uid="{91222383-8BF2-4DCD-9ADE-C4BA9AE613CF}"/>
    <cellStyle name="Entrada 13 3 7 4" xfId="7128" xr:uid="{E5DD05F9-3126-4219-8302-C2AD362DE841}"/>
    <cellStyle name="Entrada 13 3 7 4 2" xfId="22236" xr:uid="{2D79DFEA-C871-4EEE-91F4-02807879F338}"/>
    <cellStyle name="Entrada 13 3 7 5" xfId="19024" xr:uid="{D661CB99-1E18-48C0-A6FB-1CB1ED1B6E1C}"/>
    <cellStyle name="Entrada 13 3 8" xfId="4481" xr:uid="{0873831C-7806-433E-A6E6-A77E3B61444C}"/>
    <cellStyle name="Entrada 13 3 8 2" xfId="10863" xr:uid="{BEA7D6F6-D60F-45BD-9498-6E4BA622AEA8}"/>
    <cellStyle name="Entrada 13 3 8 2 2" xfId="25971" xr:uid="{4D593FDB-BBAB-473A-A95E-A5F414BEA771}"/>
    <cellStyle name="Entrada 13 3 8 3" xfId="13836" xr:uid="{A0DAB574-E89B-442F-BDF9-0655561550E6}"/>
    <cellStyle name="Entrada 13 3 8 3 2" xfId="28944" xr:uid="{83A7FDE7-8BAE-477D-89FD-C5B434A3EB1E}"/>
    <cellStyle name="Entrada 13 3 8 4" xfId="19589" xr:uid="{5F477E40-14F9-446B-97EE-9C5312030310}"/>
    <cellStyle name="Entrada 13 3 9" xfId="8345" xr:uid="{9F6D0C35-5E81-4B5F-923C-CC05E44CC6D0}"/>
    <cellStyle name="Entrada 13 3 9 2" xfId="23453" xr:uid="{66B63787-E8C4-4D11-B379-9196A6B04E73}"/>
    <cellStyle name="Entrada 13 4" xfId="2081" xr:uid="{B1D5D89B-8E4A-475B-BBD2-14CD1DD2BA98}"/>
    <cellStyle name="Entrada 13 4 10" xfId="14910" xr:uid="{7F53D3F4-492A-4858-9C51-FE8C12F9816F}"/>
    <cellStyle name="Entrada 13 4 10 2" xfId="30018" xr:uid="{F359E509-C64F-4BDE-9140-2D09733B039A}"/>
    <cellStyle name="Entrada 13 4 11" xfId="13908" xr:uid="{BFEB9256-B320-4422-87AD-770BA59C3EE5}"/>
    <cellStyle name="Entrada 13 4 11 2" xfId="29016" xr:uid="{52EE9653-1A78-4B3E-8CCA-A6FA5F2FF72B}"/>
    <cellStyle name="Entrada 13 4 12" xfId="17306" xr:uid="{2020506C-90A9-4790-8624-4AFAE8B82C4F}"/>
    <cellStyle name="Entrada 13 4 2" xfId="2571" xr:uid="{38EC328D-B1BC-4B83-9675-0654515C3EE6}"/>
    <cellStyle name="Entrada 13 4 2 2" xfId="5208" xr:uid="{4F4143B2-7E93-4818-A4A3-A15FE14F4147}"/>
    <cellStyle name="Entrada 13 4 2 2 2" xfId="11572" xr:uid="{219B9309-EF3D-48E4-92A8-B8C6BD9BAE18}"/>
    <cellStyle name="Entrada 13 4 2 2 2 2" xfId="26680" xr:uid="{6CFC2D41-1967-402E-929B-D80AF6A5B4AF}"/>
    <cellStyle name="Entrada 13 4 2 2 3" xfId="14173" xr:uid="{00AD7442-E9F9-4972-B8A6-79855F7730E1}"/>
    <cellStyle name="Entrada 13 4 2 2 3 2" xfId="29281" xr:uid="{55B11CBB-6713-45E3-8EF3-0F3535E2B783}"/>
    <cellStyle name="Entrada 13 4 2 2 4" xfId="20316" xr:uid="{18B974D8-AA0B-4BD2-89AB-D1CF4A5E747D}"/>
    <cellStyle name="Entrada 13 4 2 3" xfId="9038" xr:uid="{C1C5A8F7-593E-41E9-A901-AA0BB00BE1D8}"/>
    <cellStyle name="Entrada 13 4 2 3 2" xfId="24146" xr:uid="{C56C879E-1B06-41DB-B22D-D491D59A8FE3}"/>
    <cellStyle name="Entrada 13 4 2 4" xfId="15777" xr:uid="{2DF3EE5D-2031-421A-8300-CF6979848984}"/>
    <cellStyle name="Entrada 13 4 2 4 2" xfId="30885" xr:uid="{87637F08-2AEB-46E2-9BFD-30E547D2AE92}"/>
    <cellStyle name="Entrada 13 4 2 5" xfId="8130" xr:uid="{F358C658-C157-4916-990C-4D87A8F9B7E7}"/>
    <cellStyle name="Entrada 13 4 2 5 2" xfId="23238" xr:uid="{71DA0024-C388-435A-80D0-C7C25C7A5C1D}"/>
    <cellStyle name="Entrada 13 4 2 6" xfId="17679" xr:uid="{6EE3AEDD-C80B-45B2-8A3A-AE8CFDED7D89}"/>
    <cellStyle name="Entrada 13 4 3" xfId="2841" xr:uid="{26305831-2413-4293-AFAA-74C71135DF6D}"/>
    <cellStyle name="Entrada 13 4 3 2" xfId="5478" xr:uid="{38793212-3B29-4242-8F35-B65769195F2A}"/>
    <cellStyle name="Entrada 13 4 3 2 2" xfId="9284" xr:uid="{61620E21-57DB-4654-B908-64EAF457D7C7}"/>
    <cellStyle name="Entrada 13 4 3 2 2 2" xfId="24392" xr:uid="{3CB8B226-C415-485A-A820-F8E9C716735C}"/>
    <cellStyle name="Entrada 13 4 3 2 3" xfId="20586" xr:uid="{167887C3-68A1-4AF9-BB47-9E14D6EB9E4F}"/>
    <cellStyle name="Entrada 13 4 3 3" xfId="7173" xr:uid="{A9DBE5E4-D7A8-40C3-9D41-A9F4BEB25EA9}"/>
    <cellStyle name="Entrada 13 4 3 3 2" xfId="22281" xr:uid="{A65E3968-F0EC-4D55-B8EF-A5086E64FAD7}"/>
    <cellStyle name="Entrada 13 4 3 4" xfId="17949" xr:uid="{807EB447-9FEA-405C-AE23-02943E2F00F5}"/>
    <cellStyle name="Entrada 13 4 4" xfId="3144" xr:uid="{E4E7E9C0-D290-4CC2-A0E9-DE925FF50655}"/>
    <cellStyle name="Entrada 13 4 4 2" xfId="5781" xr:uid="{6FCED3E2-72DC-4EA0-A50A-07DCF2551DE0}"/>
    <cellStyle name="Entrada 13 4 4 2 2" xfId="12092" xr:uid="{6594589C-1549-4E7F-85CA-FA35062FC93D}"/>
    <cellStyle name="Entrada 13 4 4 2 2 2" xfId="27200" xr:uid="{4883338D-BD9C-49F5-A848-A737145502B0}"/>
    <cellStyle name="Entrada 13 4 4 2 3" xfId="16372" xr:uid="{175F6477-A625-4ABD-9D65-84E1DE3C2FD0}"/>
    <cellStyle name="Entrada 13 4 4 2 3 2" xfId="31480" xr:uid="{B0D148B6-1050-48DF-9B75-4C119028E1AC}"/>
    <cellStyle name="Entrada 13 4 4 2 4" xfId="20889" xr:uid="{1710C735-B65F-4B91-B182-673A786A3286}"/>
    <cellStyle name="Entrada 13 4 4 3" xfId="9526" xr:uid="{11615369-1FB5-4459-BCCF-47551E1379A0}"/>
    <cellStyle name="Entrada 13 4 4 3 2" xfId="24634" xr:uid="{F5B538EE-5E2E-4198-AE64-6162D842667A}"/>
    <cellStyle name="Entrada 13 4 4 4" xfId="14762" xr:uid="{87C8D497-BCE8-4D23-A719-D6ED1CCF6929}"/>
    <cellStyle name="Entrada 13 4 4 4 2" xfId="29870" xr:uid="{6C895E07-76B0-4468-82B7-502C3C22961F}"/>
    <cellStyle name="Entrada 13 4 4 5" xfId="18252" xr:uid="{F7FD855B-C69C-4714-9CAE-784BB337182A}"/>
    <cellStyle name="Entrada 13 4 5" xfId="3470" xr:uid="{50DC8B70-FF28-4585-8819-CF62C15B19A3}"/>
    <cellStyle name="Entrada 13 4 5 2" xfId="6107" xr:uid="{007883D1-2519-4D64-8176-11A22B849A9D}"/>
    <cellStyle name="Entrada 13 4 5 2 2" xfId="12418" xr:uid="{F53CA2C3-598E-4877-A0DE-96EAF608F176}"/>
    <cellStyle name="Entrada 13 4 5 2 2 2" xfId="27526" xr:uid="{23531892-1E12-4557-8C91-1E7101F445A8}"/>
    <cellStyle name="Entrada 13 4 5 2 3" xfId="7151" xr:uid="{86001AB4-3255-488B-A18B-1D6ED1E7B57D}"/>
    <cellStyle name="Entrada 13 4 5 2 3 2" xfId="22259" xr:uid="{A9C1B6A9-E1D4-40E2-9A7E-C35A9CDB658A}"/>
    <cellStyle name="Entrada 13 4 5 2 4" xfId="21215" xr:uid="{D7FF6085-8503-469B-8BCF-C9FEF414A77A}"/>
    <cellStyle name="Entrada 13 4 5 3" xfId="9852" xr:uid="{D5DEB639-3A6A-4835-8267-CBFCDF83E244}"/>
    <cellStyle name="Entrada 13 4 5 3 2" xfId="24960" xr:uid="{19B6981C-CF12-4406-ADF4-08C73C80D0EA}"/>
    <cellStyle name="Entrada 13 4 5 4" xfId="7680" xr:uid="{255A78F8-525C-4CA2-ACBD-1A8350C2D36A}"/>
    <cellStyle name="Entrada 13 4 5 4 2" xfId="22788" xr:uid="{AB331F05-0BBE-40D7-990B-E8FF05C33B0A}"/>
    <cellStyle name="Entrada 13 4 5 5" xfId="18578" xr:uid="{6BF30210-00D9-4C8E-B7ED-FA570EA3FFDA}"/>
    <cellStyle name="Entrada 13 4 6" xfId="3776" xr:uid="{F297D80B-0F63-4186-9DBB-2571AB5A662A}"/>
    <cellStyle name="Entrada 13 4 6 2" xfId="6413" xr:uid="{E7712EB7-2FA0-4714-B3F1-CD50E5110707}"/>
    <cellStyle name="Entrada 13 4 6 2 2" xfId="12724" xr:uid="{0A47AA28-0B5B-40BB-8240-55D2B8EC7798}"/>
    <cellStyle name="Entrada 13 4 6 2 2 2" xfId="27832" xr:uid="{D9B9FA34-E623-42F7-B291-67897C913500}"/>
    <cellStyle name="Entrada 13 4 6 2 3" xfId="13407" xr:uid="{4F4617BD-541E-4F2B-A3B8-5141A92FA333}"/>
    <cellStyle name="Entrada 13 4 6 2 3 2" xfId="28515" xr:uid="{8D899DEA-31DB-46BB-8531-739362AD1960}"/>
    <cellStyle name="Entrada 13 4 6 2 4" xfId="21521" xr:uid="{C83EE9E2-E1A2-4D0A-A117-C6046EB5B74C}"/>
    <cellStyle name="Entrada 13 4 6 3" xfId="10158" xr:uid="{B34E66A1-8B4A-4FA0-A425-5E427D85DDEA}"/>
    <cellStyle name="Entrada 13 4 6 3 2" xfId="25266" xr:uid="{6579F770-EAD2-4208-837B-50A756333131}"/>
    <cellStyle name="Entrada 13 4 6 4" xfId="7941" xr:uid="{EBEE7857-AFFD-407F-A616-700D2FD1BC72}"/>
    <cellStyle name="Entrada 13 4 6 4 2" xfId="23049" xr:uid="{1019FBC2-0246-40AE-8E80-5600B26F44B9}"/>
    <cellStyle name="Entrada 13 4 6 5" xfId="18884" xr:uid="{4CB99EDC-3DAD-4BB7-94D6-A69A053A3980}"/>
    <cellStyle name="Entrada 13 4 7" xfId="4153" xr:uid="{034E6677-B78C-493F-BBD7-F0119316FDD2}"/>
    <cellStyle name="Entrada 13 4 7 2" xfId="6790" xr:uid="{D98A9D1A-E519-4E2F-A746-860B230C5F36}"/>
    <cellStyle name="Entrada 13 4 7 2 2" xfId="13101" xr:uid="{6CEA5A31-F348-4428-BC41-44A4E74B5F10}"/>
    <cellStyle name="Entrada 13 4 7 2 2 2" xfId="28209" xr:uid="{77D02162-A76E-4FDA-8D19-7D335BDED49F}"/>
    <cellStyle name="Entrada 13 4 7 2 3" xfId="16775" xr:uid="{FFC3842E-3DD7-4ED6-827D-193DE0588B79}"/>
    <cellStyle name="Entrada 13 4 7 2 3 2" xfId="31883" xr:uid="{80D9D89F-B8DD-4ABE-A4C7-A1053EBC6A19}"/>
    <cellStyle name="Entrada 13 4 7 2 4" xfId="21898" xr:uid="{AB5B2504-80F0-4F05-9526-94689DA907CF}"/>
    <cellStyle name="Entrada 13 4 7 3" xfId="10535" xr:uid="{D2CABB6E-472E-476B-BFF2-2A25CF1B228A}"/>
    <cellStyle name="Entrada 13 4 7 3 2" xfId="25643" xr:uid="{28898747-09FA-4568-A2AE-22CC00D84DA7}"/>
    <cellStyle name="Entrada 13 4 7 4" xfId="14402" xr:uid="{384AD9B3-8194-413B-BAB9-F1349D0CB437}"/>
    <cellStyle name="Entrada 13 4 7 4 2" xfId="29510" xr:uid="{1142862E-C0A2-4B40-A597-7C88B3BAB318}"/>
    <cellStyle name="Entrada 13 4 7 5" xfId="19261" xr:uid="{256B0331-8506-43A1-BFF6-E242E9D9017D}"/>
    <cellStyle name="Entrada 13 4 8" xfId="4718" xr:uid="{7D76EB99-6055-4F85-A67A-93DE791786B9}"/>
    <cellStyle name="Entrada 13 4 8 2" xfId="11100" xr:uid="{C1EAAD6F-A8F8-481E-BC8B-810700900566}"/>
    <cellStyle name="Entrada 13 4 8 2 2" xfId="26208" xr:uid="{F43CDD7E-F9F1-4CF2-8F9C-5F8409C78BE4}"/>
    <cellStyle name="Entrada 13 4 8 3" xfId="13389" xr:uid="{0EFAE407-374C-4CB8-A969-5F5EE081D2D1}"/>
    <cellStyle name="Entrada 13 4 8 3 2" xfId="28497" xr:uid="{E77053DC-79BA-4208-83A9-5EBFD905B46A}"/>
    <cellStyle name="Entrada 13 4 8 4" xfId="19826" xr:uid="{ACE83D09-DE6C-4FED-9329-C4A235D385AE}"/>
    <cellStyle name="Entrada 13 4 9" xfId="8579" xr:uid="{17A4C31A-6487-4C37-A32B-3F7C9278AA3A}"/>
    <cellStyle name="Entrada 13 4 9 2" xfId="23687" xr:uid="{D7A5D958-AD8A-4C81-929E-CF3C9F891384}"/>
    <cellStyle name="Entrada 13 5" xfId="2040" xr:uid="{94E8F2BE-6FCE-414E-8744-D89AB101EE05}"/>
    <cellStyle name="Entrada 13 5 10" xfId="15303" xr:uid="{0A0EAAF1-AAF2-42CB-B676-F89D54EB4793}"/>
    <cellStyle name="Entrada 13 5 10 2" xfId="30411" xr:uid="{6801EF87-48F5-44E6-A33C-43A9F150E340}"/>
    <cellStyle name="Entrada 13 5 11" xfId="17265" xr:uid="{EDA21FBB-432F-4C5C-A058-5AC6699A537E}"/>
    <cellStyle name="Entrada 13 5 2" xfId="2800" xr:uid="{D95DD0E7-912A-4A7B-B4CE-60F333F13959}"/>
    <cellStyle name="Entrada 13 5 2 2" xfId="5437" xr:uid="{8BB25A04-31F4-4805-9CB7-12264FAD9300}"/>
    <cellStyle name="Entrada 13 5 2 2 2" xfId="7989" xr:uid="{4992A02B-06AB-458B-AA7B-CB6525709FC9}"/>
    <cellStyle name="Entrada 13 5 2 2 2 2" xfId="23097" xr:uid="{A96351E8-976E-47E1-A12A-9F2947B65C2D}"/>
    <cellStyle name="Entrada 13 5 2 2 3" xfId="20545" xr:uid="{E0F0A4D1-1670-4E29-A2C2-00A97F0FDA96}"/>
    <cellStyle name="Entrada 13 5 2 3" xfId="15707" xr:uid="{611209E7-EEEC-4C3D-9C4B-B9BACF8A8BE0}"/>
    <cellStyle name="Entrada 13 5 2 3 2" xfId="30815" xr:uid="{ABBF5513-AACC-45D2-8BD1-80E5780038E4}"/>
    <cellStyle name="Entrada 13 5 2 4" xfId="17908" xr:uid="{C5080B19-8704-4B00-A11A-9A51B995CB20}"/>
    <cellStyle name="Entrada 13 5 3" xfId="3103" xr:uid="{FF850C79-8651-4A11-864D-35D29BDC2D14}"/>
    <cellStyle name="Entrada 13 5 3 2" xfId="5740" xr:uid="{44EB9776-E311-4A0A-A438-1C7DFC8AEDD9}"/>
    <cellStyle name="Entrada 13 5 3 2 2" xfId="12051" xr:uid="{93A0CA05-7BCC-4A76-8E28-FDA4C93826EE}"/>
    <cellStyle name="Entrada 13 5 3 2 2 2" xfId="27159" xr:uid="{A5D541B4-533C-4FE2-A103-731F7810317D}"/>
    <cellStyle name="Entrada 13 5 3 2 3" xfId="14827" xr:uid="{9B6F2243-1EC2-4089-921D-B492F9EBB583}"/>
    <cellStyle name="Entrada 13 5 3 2 3 2" xfId="29935" xr:uid="{EF9D4224-E2FE-4ED7-8BF9-D00C3FAABFE5}"/>
    <cellStyle name="Entrada 13 5 3 2 4" xfId="20848" xr:uid="{C1C59D4B-7F46-441D-8A4C-313F03359E81}"/>
    <cellStyle name="Entrada 13 5 3 3" xfId="9485" xr:uid="{F8EFAF93-1711-4B76-8628-FE5CF92010AC}"/>
    <cellStyle name="Entrada 13 5 3 3 2" xfId="24593" xr:uid="{6F769747-91A9-4486-B833-F6EEE83C4E90}"/>
    <cellStyle name="Entrada 13 5 3 4" xfId="9282" xr:uid="{0E8A7A21-31CA-4506-9230-472B173CFFF3}"/>
    <cellStyle name="Entrada 13 5 3 4 2" xfId="24390" xr:uid="{CBF89147-380C-44BF-A1FD-A57DEE8873A5}"/>
    <cellStyle name="Entrada 13 5 3 5" xfId="18211" xr:uid="{380267CD-73BD-4079-8C10-6AB8C7FEF832}"/>
    <cellStyle name="Entrada 13 5 4" xfId="3429" xr:uid="{8A2203D1-5C05-4A52-9F32-3AC03A7EFE8A}"/>
    <cellStyle name="Entrada 13 5 4 2" xfId="6066" xr:uid="{FE043E75-6E5C-4A2B-AA42-71DDC4F8CA7A}"/>
    <cellStyle name="Entrada 13 5 4 2 2" xfId="12377" xr:uid="{149A53CD-7681-4691-9D01-7902B57FA2F6}"/>
    <cellStyle name="Entrada 13 5 4 2 2 2" xfId="27485" xr:uid="{2E66DB59-CAF0-44D5-891F-12F661BB74E6}"/>
    <cellStyle name="Entrada 13 5 4 2 3" xfId="9181" xr:uid="{CBCD0F16-2B62-4B00-AECE-8F85BD6902D6}"/>
    <cellStyle name="Entrada 13 5 4 2 3 2" xfId="24289" xr:uid="{390074A1-F868-4B1F-89DE-F0D9D61E9A59}"/>
    <cellStyle name="Entrada 13 5 4 2 4" xfId="21174" xr:uid="{ADA63785-00B2-4CAC-AA8C-431EF11CEB19}"/>
    <cellStyle name="Entrada 13 5 4 3" xfId="9811" xr:uid="{D885C5F7-8B56-4418-83EF-7DB4DE84A0AE}"/>
    <cellStyle name="Entrada 13 5 4 3 2" xfId="24919" xr:uid="{D9E04317-2A27-479A-AF3C-D80B077CB817}"/>
    <cellStyle name="Entrada 13 5 4 4" xfId="13351" xr:uid="{6728C57B-3DFA-4B34-8979-FE0284FA577F}"/>
    <cellStyle name="Entrada 13 5 4 4 2" xfId="28459" xr:uid="{3972DE15-A3E2-4FB2-ABDA-D05BDA2B369E}"/>
    <cellStyle name="Entrada 13 5 4 5" xfId="18537" xr:uid="{10F5B573-FB5A-48E2-AAFF-2EBAA24AD667}"/>
    <cellStyle name="Entrada 13 5 5" xfId="3735" xr:uid="{CCDCA227-333B-4DEA-9215-14303414B0C5}"/>
    <cellStyle name="Entrada 13 5 5 2" xfId="6372" xr:uid="{2DEB29CE-B8EB-4BD8-AD5F-E0BB6BA90B7A}"/>
    <cellStyle name="Entrada 13 5 5 2 2" xfId="12683" xr:uid="{5B2A3578-0F67-4876-81F6-396CAD48835E}"/>
    <cellStyle name="Entrada 13 5 5 2 2 2" xfId="27791" xr:uid="{DADABC21-6666-4B98-854B-599BFBE2EE5F}"/>
    <cellStyle name="Entrada 13 5 5 2 3" xfId="11766" xr:uid="{B5B7DC8D-70C0-4D16-A41B-5201E550DD8C}"/>
    <cellStyle name="Entrada 13 5 5 2 3 2" xfId="26874" xr:uid="{42117323-3146-488A-9EF7-813513FC8AEC}"/>
    <cellStyle name="Entrada 13 5 5 2 4" xfId="21480" xr:uid="{F93330CB-8175-4A6A-B748-A65CFDCBC98C}"/>
    <cellStyle name="Entrada 13 5 5 3" xfId="10117" xr:uid="{90F9DBF8-2806-4005-9C16-1E85EE19E66A}"/>
    <cellStyle name="Entrada 13 5 5 3 2" xfId="25225" xr:uid="{462D8AB2-AB9E-4EB0-AB9E-413559F7A571}"/>
    <cellStyle name="Entrada 13 5 5 4" xfId="13689" xr:uid="{99F7C033-5B3E-49AA-AC48-622844473E48}"/>
    <cellStyle name="Entrada 13 5 5 4 2" xfId="28797" xr:uid="{6BFFC943-9266-419B-A280-46F744C0D6BE}"/>
    <cellStyle name="Entrada 13 5 5 5" xfId="18843" xr:uid="{0090FA72-783B-4F6C-BBF4-BBDC8AE7BAD1}"/>
    <cellStyle name="Entrada 13 5 6" xfId="4112" xr:uid="{BA1BD18C-CEB5-4281-961A-EAC807022B06}"/>
    <cellStyle name="Entrada 13 5 6 2" xfId="6749" xr:uid="{8F83575B-CBF4-45E4-BA46-9D335B66B299}"/>
    <cellStyle name="Entrada 13 5 6 2 2" xfId="13060" xr:uid="{2E2AE05D-1610-4AF1-A732-77F8A55D2978}"/>
    <cellStyle name="Entrada 13 5 6 2 2 2" xfId="28168" xr:uid="{D6F4BDCB-4466-4842-BC11-F2DD93D90AAF}"/>
    <cellStyle name="Entrada 13 5 6 2 3" xfId="16734" xr:uid="{8A255351-70DF-4AEF-BA61-888A813AE0BC}"/>
    <cellStyle name="Entrada 13 5 6 2 3 2" xfId="31842" xr:uid="{62FB2C97-E029-406C-8D82-E681B2A061DE}"/>
    <cellStyle name="Entrada 13 5 6 2 4" xfId="21857" xr:uid="{12DC0E89-CD2D-46A0-B156-8C1B597979BE}"/>
    <cellStyle name="Entrada 13 5 6 3" xfId="10494" xr:uid="{A61483C0-0DED-4A79-89E9-673419E5ECE8}"/>
    <cellStyle name="Entrada 13 5 6 3 2" xfId="25602" xr:uid="{3D98722F-8187-4BFD-A9A9-3FF1DBC7AED7}"/>
    <cellStyle name="Entrada 13 5 6 4" xfId="7871" xr:uid="{1A566120-83FF-4668-98F8-B1E396D14CD5}"/>
    <cellStyle name="Entrada 13 5 6 4 2" xfId="22979" xr:uid="{4A04033D-2A70-4990-8A25-AC71B8A79473}"/>
    <cellStyle name="Entrada 13 5 6 5" xfId="19220" xr:uid="{270DE544-6006-4DA8-AD50-41F722D68173}"/>
    <cellStyle name="Entrada 13 5 7" xfId="4677" xr:uid="{5C670FA9-A805-4FB1-B4E9-D6D24C40E222}"/>
    <cellStyle name="Entrada 13 5 7 2" xfId="11059" xr:uid="{8518BE1E-DEC2-4089-AD67-AA8DC08B6EA7}"/>
    <cellStyle name="Entrada 13 5 7 2 2" xfId="26167" xr:uid="{FE0EA626-C50C-4FCA-98FF-05557782D6DD}"/>
    <cellStyle name="Entrada 13 5 7 3" xfId="13443" xr:uid="{5060609D-FB85-468A-B77E-9A38A18DEA3C}"/>
    <cellStyle name="Entrada 13 5 7 3 2" xfId="28551" xr:uid="{580F6DF4-F3DF-45CE-9F2D-44B09ED2D8D7}"/>
    <cellStyle name="Entrada 13 5 7 4" xfId="19785" xr:uid="{9F04FC20-17D0-425A-BE92-85E7CC6B5D34}"/>
    <cellStyle name="Entrada 13 5 8" xfId="8538" xr:uid="{ED4D18BB-E047-4634-873C-72CEEB7805CA}"/>
    <cellStyle name="Entrada 13 5 8 2" xfId="23646" xr:uid="{A9519C4B-2085-466F-A76E-76D12E6DD163}"/>
    <cellStyle name="Entrada 13 5 9" xfId="15689" xr:uid="{64AC27AD-CE21-4265-B39B-DD682D45B311}"/>
    <cellStyle name="Entrada 13 5 9 2" xfId="30797" xr:uid="{A2B32483-EEF4-46A8-8873-5C72414B9F83}"/>
    <cellStyle name="Entrada 14" xfId="1146" xr:uid="{00000000-0005-0000-0000-00007C040000}"/>
    <cellStyle name="Entrada 14 2" xfId="1862" xr:uid="{3AE3CD63-71A0-4DB5-ABD3-041295CEF6B7}"/>
    <cellStyle name="Entrada 14 2 10" xfId="8363" xr:uid="{758FEDC4-88BD-4FC2-B0C8-5B43E31AA365}"/>
    <cellStyle name="Entrada 14 2 10 2" xfId="23471" xr:uid="{22FE5264-7CF1-42FE-AB7A-F353AFECFDE4}"/>
    <cellStyle name="Entrada 14 2 11" xfId="14368" xr:uid="{E682446D-4890-4E30-9754-2A4BB96794A4}"/>
    <cellStyle name="Entrada 14 2 11 2" xfId="29476" xr:uid="{49EA94F7-1CDC-4EDF-8250-057BEFF8E1B8}"/>
    <cellStyle name="Entrada 14 2 12" xfId="15919" xr:uid="{67DAD71A-8D6B-4962-BDC2-925FD8F3FC93}"/>
    <cellStyle name="Entrada 14 2 12 2" xfId="31027" xr:uid="{D2983F37-8148-430E-957A-B0D832B85D1E}"/>
    <cellStyle name="Entrada 14 2 13" xfId="17087" xr:uid="{767184AF-B9C9-4657-9FEA-55164B81A67B}"/>
    <cellStyle name="Entrada 14 2 2" xfId="2422" xr:uid="{FBD7892D-FC15-4CE0-B1EF-44266A46436C}"/>
    <cellStyle name="Entrada 14 2 2 2" xfId="5059" xr:uid="{1EDEEF5B-FFB8-4CF2-89D0-4EE5C909BD61}"/>
    <cellStyle name="Entrada 14 2 2 2 2" xfId="11423" xr:uid="{217783E9-B8A8-48E4-B631-8AA460DBD5FE}"/>
    <cellStyle name="Entrada 14 2 2 2 2 2" xfId="26531" xr:uid="{ADB6C7A8-B6C3-4858-9B07-4A1AFE8A49F9}"/>
    <cellStyle name="Entrada 14 2 2 2 3" xfId="7237" xr:uid="{ED165BDB-05DA-41D9-B2D9-5E6077C361F4}"/>
    <cellStyle name="Entrada 14 2 2 2 3 2" xfId="22345" xr:uid="{A92021D6-EB4F-4B54-9C0C-0D270C5E1594}"/>
    <cellStyle name="Entrada 14 2 2 2 4" xfId="20167" xr:uid="{1BF3078A-B5C1-4FA1-88AC-2222B2E310E2}"/>
    <cellStyle name="Entrada 14 2 2 3" xfId="8889" xr:uid="{354337E7-1CD3-4152-8442-818DEE4529AC}"/>
    <cellStyle name="Entrada 14 2 2 3 2" xfId="23997" xr:uid="{C8FFB259-E5CD-471E-BB69-475443169313}"/>
    <cellStyle name="Entrada 14 2 3" xfId="2198" xr:uid="{804D9F29-0D68-4E74-8731-FFCBFD23695C}"/>
    <cellStyle name="Entrada 14 2 3 2" xfId="4835" xr:uid="{9520C5A2-E31F-495A-9055-F0BD4056E02E}"/>
    <cellStyle name="Entrada 14 2 3 2 2" xfId="14748" xr:uid="{D5C69FA8-078F-472B-BE36-C9B964E7D3F4}"/>
    <cellStyle name="Entrada 14 2 3 2 2 2" xfId="29856" xr:uid="{E6EB373A-15EB-4A7D-973C-07773F99D6D1}"/>
    <cellStyle name="Entrada 14 2 3 2 3" xfId="19943" xr:uid="{14A13682-713A-43A0-BC68-05FE4417C6F0}"/>
    <cellStyle name="Entrada 14 2 3 3" xfId="9179" xr:uid="{6B1D235C-16FE-4F03-8457-37AA4DEE5DC6}"/>
    <cellStyle name="Entrada 14 2 3 3 2" xfId="24287" xr:uid="{F1BA5B1E-3F75-4306-8D16-A89B151D35EF}"/>
    <cellStyle name="Entrada 14 2 3 4" xfId="17423" xr:uid="{80F688AA-1366-416F-B727-1418D419B150}"/>
    <cellStyle name="Entrada 14 2 4" xfId="2956" xr:uid="{ECAB36C1-D8B8-4EEC-B975-6A2EDAE7CE0C}"/>
    <cellStyle name="Entrada 14 2 4 2" xfId="5593" xr:uid="{8058A402-1425-4633-8C3E-73A9B28B7E08}"/>
    <cellStyle name="Entrada 14 2 4 2 2" xfId="11904" xr:uid="{C5F57F2F-4848-4388-B200-55785A2E498D}"/>
    <cellStyle name="Entrada 14 2 4 2 2 2" xfId="27012" xr:uid="{F90D9820-63CF-4207-A1E7-5752AE6A9FCF}"/>
    <cellStyle name="Entrada 14 2 4 2 3" xfId="13890" xr:uid="{4458F54F-BC06-4614-9EB9-EDB75857F187}"/>
    <cellStyle name="Entrada 14 2 4 2 3 2" xfId="28998" xr:uid="{B6A3D53F-8E19-4AC8-B957-464E0606DC07}"/>
    <cellStyle name="Entrada 14 2 4 2 4" xfId="20701" xr:uid="{F1E6AAE5-6F4D-460D-9D5D-BA845F6B1446}"/>
    <cellStyle name="Entrada 14 2 4 3" xfId="9338" xr:uid="{D940680A-1698-4C16-8F3F-3D762166B7C4}"/>
    <cellStyle name="Entrada 14 2 4 3 2" xfId="24446" xr:uid="{81F90791-3C81-4ADE-AC6E-91BA7737D01B}"/>
    <cellStyle name="Entrada 14 2 4 4" xfId="7328" xr:uid="{AD55B126-3605-4A3E-A04F-7BA8EB3BCFFB}"/>
    <cellStyle name="Entrada 14 2 4 4 2" xfId="22436" xr:uid="{72D60498-1081-4CCC-8128-1F940A1FC4DA}"/>
    <cellStyle name="Entrada 14 2 4 5" xfId="18064" xr:uid="{95EB1C30-AC76-4CFD-87D7-5812448004AD}"/>
    <cellStyle name="Entrada 14 2 5" xfId="3282" xr:uid="{C18D73F2-9B53-4A84-A4B3-6DF7765C6082}"/>
    <cellStyle name="Entrada 14 2 5 2" xfId="5919" xr:uid="{8102C77C-26CD-4A1A-85A1-512B5D2CE4A0}"/>
    <cellStyle name="Entrada 14 2 5 2 2" xfId="12230" xr:uid="{DD3ED8C7-4169-4BF6-BCF8-5F0D042FB56C}"/>
    <cellStyle name="Entrada 14 2 5 2 2 2" xfId="27338" xr:uid="{2F694966-1728-4902-A826-FF3CF9EC495C}"/>
    <cellStyle name="Entrada 14 2 5 2 3" xfId="16495" xr:uid="{3C617402-72CD-4266-B21D-FE7462D11BDC}"/>
    <cellStyle name="Entrada 14 2 5 2 3 2" xfId="31603" xr:uid="{A2B66492-FBB0-4856-A30F-11117047A9D2}"/>
    <cellStyle name="Entrada 14 2 5 2 4" xfId="21027" xr:uid="{A2651358-5955-466A-B447-E9ED7D481264}"/>
    <cellStyle name="Entrada 14 2 5 3" xfId="9664" xr:uid="{32327544-79A1-4ACF-85C8-19CF54E16D28}"/>
    <cellStyle name="Entrada 14 2 5 3 2" xfId="24772" xr:uid="{7742D910-74D9-420E-8E43-423CFD6AA293}"/>
    <cellStyle name="Entrada 14 2 5 4" xfId="14542" xr:uid="{F35D9224-0EA9-4659-BB1D-208173EBE7CC}"/>
    <cellStyle name="Entrada 14 2 5 4 2" xfId="29650" xr:uid="{DED0BF80-9A62-4F34-8DE4-D22D335E235F}"/>
    <cellStyle name="Entrada 14 2 5 5" xfId="18390" xr:uid="{43B7B404-A4A2-4548-B345-2702D6816754}"/>
    <cellStyle name="Entrada 14 2 6" xfId="3588" xr:uid="{87FDEB68-F3A2-4D87-B8C7-2E603F44644A}"/>
    <cellStyle name="Entrada 14 2 6 2" xfId="6225" xr:uid="{BB09E965-E955-4F42-9961-3197CC50F4E7}"/>
    <cellStyle name="Entrada 14 2 6 2 2" xfId="12536" xr:uid="{1C68201C-D303-4CE8-9EAF-AB94F93300C5}"/>
    <cellStyle name="Entrada 14 2 6 2 2 2" xfId="27644" xr:uid="{7B726D49-A49D-49A6-981F-AC0393904864}"/>
    <cellStyle name="Entrada 14 2 6 2 3" xfId="15554" xr:uid="{BFC46C78-B313-4531-B04D-5050D0172719}"/>
    <cellStyle name="Entrada 14 2 6 2 3 2" xfId="30662" xr:uid="{ADFE2341-E436-42DF-9EB3-CE394F8A41DD}"/>
    <cellStyle name="Entrada 14 2 6 2 4" xfId="21333" xr:uid="{311F8440-E619-48D2-98A6-ED80F550B66D}"/>
    <cellStyle name="Entrada 14 2 6 3" xfId="9970" xr:uid="{A684585C-0BE4-482A-8F16-5E59FEB0B084}"/>
    <cellStyle name="Entrada 14 2 6 3 2" xfId="25078" xr:uid="{598D8606-F3A2-439C-89C3-7FC64F4CCFCC}"/>
    <cellStyle name="Entrada 14 2 6 4" xfId="7072" xr:uid="{54AF5B28-EB53-4613-BB27-5882B34A4F53}"/>
    <cellStyle name="Entrada 14 2 6 4 2" xfId="22180" xr:uid="{2FF2EB09-9B0D-4C57-B695-89F3779D62CF}"/>
    <cellStyle name="Entrada 14 2 6 5" xfId="18696" xr:uid="{0DD2DCC7-1A06-465D-9943-6527CCAE8C29}"/>
    <cellStyle name="Entrada 14 2 7" xfId="3934" xr:uid="{56BDE851-EA9E-4E00-8329-0C51EDDB2428}"/>
    <cellStyle name="Entrada 14 2 7 2" xfId="6571" xr:uid="{13FA1BD1-D96B-4BC5-9316-46F0CB51E272}"/>
    <cellStyle name="Entrada 14 2 7 2 2" xfId="12882" xr:uid="{34589BFB-B0DF-4F25-8D41-41911A3D2717}"/>
    <cellStyle name="Entrada 14 2 7 2 2 2" xfId="27990" xr:uid="{73746295-3633-419C-BD13-ECF1E13ED2EB}"/>
    <cellStyle name="Entrada 14 2 7 2 3" xfId="16587" xr:uid="{48C07AD5-832C-4D67-BBC4-DCE370C3A03C}"/>
    <cellStyle name="Entrada 14 2 7 2 3 2" xfId="31695" xr:uid="{54DD771B-AB8B-4541-9033-DE9EACB7EFEB}"/>
    <cellStyle name="Entrada 14 2 7 2 4" xfId="21679" xr:uid="{9EFD86F0-AB74-4F0D-B3A6-FA4C1DEFCEEC}"/>
    <cellStyle name="Entrada 14 2 7 3" xfId="10316" xr:uid="{6F066F55-7720-4AFF-A648-7B1126131DA4}"/>
    <cellStyle name="Entrada 14 2 7 3 2" xfId="25424" xr:uid="{E0BB1398-2952-4FD7-A1A6-0118E3DD14B1}"/>
    <cellStyle name="Entrada 14 2 7 4" xfId="15650" xr:uid="{F6BAD6AA-DA5E-44BA-9E3B-9CF41B95F3AB}"/>
    <cellStyle name="Entrada 14 2 7 4 2" xfId="30758" xr:uid="{037EDD30-C067-4637-AD26-2E69E4389670}"/>
    <cellStyle name="Entrada 14 2 7 5" xfId="19042" xr:uid="{3200450F-6188-41BD-BCC8-90DB61444B9C}"/>
    <cellStyle name="Entrada 14 2 8" xfId="4281" xr:uid="{4A7F59AC-1537-4E59-AE7E-9A9304EF8168}"/>
    <cellStyle name="Entrada 14 2 8 2" xfId="6918" xr:uid="{425F87F3-D1B9-4ED0-B5E4-F615ECC63DE6}"/>
    <cellStyle name="Entrada 14 2 8 2 2" xfId="13229" xr:uid="{B45A80D4-935F-4726-B668-633CF4693B8E}"/>
    <cellStyle name="Entrada 14 2 8 2 2 2" xfId="28337" xr:uid="{C6996E75-AC06-4D98-96DD-743F6675BAC4}"/>
    <cellStyle name="Entrada 14 2 8 2 3" xfId="16893" xr:uid="{9EE421DF-50F3-414D-801A-B7095E292468}"/>
    <cellStyle name="Entrada 14 2 8 2 3 2" xfId="32001" xr:uid="{28380630-9B84-4685-9EF4-EB12B4E99260}"/>
    <cellStyle name="Entrada 14 2 8 2 4" xfId="22026" xr:uid="{1982B116-D308-40A6-AA92-7A301179E920}"/>
    <cellStyle name="Entrada 14 2 8 3" xfId="10663" xr:uid="{5AF7DBB1-93A9-41D7-A9D0-D26673E5F90E}"/>
    <cellStyle name="Entrada 14 2 8 3 2" xfId="25771" xr:uid="{862C711E-1078-4ACC-8182-41810482ABA2}"/>
    <cellStyle name="Entrada 14 2 8 4" xfId="15668" xr:uid="{19FBBBC9-693F-4A67-8850-21C8CD689885}"/>
    <cellStyle name="Entrada 14 2 8 4 2" xfId="30776" xr:uid="{20857FAD-5FB9-498F-9702-1D51DDD6EA5A}"/>
    <cellStyle name="Entrada 14 2 8 5" xfId="19389" xr:uid="{9883DB8A-2974-4969-BF07-78F3A91F512D}"/>
    <cellStyle name="Entrada 14 2 9" xfId="4499" xr:uid="{E871F455-DF48-4BD8-A2FE-9A0CA93ACB2A}"/>
    <cellStyle name="Entrada 14 2 9 2" xfId="10881" xr:uid="{331F3DA8-CDF5-4ACC-B1FA-D8EA0E2CFDAC}"/>
    <cellStyle name="Entrada 14 2 9 2 2" xfId="25989" xr:uid="{BB02F310-D2F4-48C5-9695-E901C8C5A203}"/>
    <cellStyle name="Entrada 14 2 9 3" xfId="14791" xr:uid="{451C8E29-3111-48F9-A4CA-A565430F5CDE}"/>
    <cellStyle name="Entrada 14 2 9 3 2" xfId="29899" xr:uid="{B846F41F-F36A-472F-865C-C19BE71F9204}"/>
    <cellStyle name="Entrada 14 2 9 4" xfId="19607" xr:uid="{13FBBF63-AEAE-465A-BC82-2E8F5DA7653B}"/>
    <cellStyle name="Entrada 14 3" xfId="1845" xr:uid="{93A224D3-7FA9-4B86-A317-A7E485932B08}"/>
    <cellStyle name="Entrada 14 3 10" xfId="14277" xr:uid="{107A0281-D5A8-497C-83F2-5B6314AC8EF9}"/>
    <cellStyle name="Entrada 14 3 10 2" xfId="29385" xr:uid="{A7AC9E3F-C97F-48AD-B27E-C281E5AD8671}"/>
    <cellStyle name="Entrada 14 3 11" xfId="7346" xr:uid="{2E5C4320-ED83-4A9D-A5DC-A619F49178C5}"/>
    <cellStyle name="Entrada 14 3 11 2" xfId="22454" xr:uid="{5AD3015A-6D8B-41A5-B274-62D98372980E}"/>
    <cellStyle name="Entrada 14 3 12" xfId="17070" xr:uid="{4BF4EC60-C11A-40DA-99BB-E98ADC519756}"/>
    <cellStyle name="Entrada 14 3 2" xfId="2405" xr:uid="{072E775C-D2BB-4B65-A04F-2C6DF6EA870D}"/>
    <cellStyle name="Entrada 14 3 2 2" xfId="5042" xr:uid="{861F7847-BAC7-490E-A9F6-E395D8C82124}"/>
    <cellStyle name="Entrada 14 3 2 2 2" xfId="11406" xr:uid="{77939B3C-DC00-448B-9FD5-B66BB1752C4F}"/>
    <cellStyle name="Entrada 14 3 2 2 2 2" xfId="26514" xr:uid="{D5D1972F-6F7D-40B9-9D0D-4C88314215A4}"/>
    <cellStyle name="Entrada 14 3 2 2 3" xfId="13823" xr:uid="{EA93508D-6BD5-4381-81AC-3DA8A657CD27}"/>
    <cellStyle name="Entrada 14 3 2 2 3 2" xfId="28931" xr:uid="{4C51FCBA-5497-4B1B-8BAF-7FB522326379}"/>
    <cellStyle name="Entrada 14 3 2 2 4" xfId="20150" xr:uid="{EF8A262F-869C-4654-B49F-1EF082BD9674}"/>
    <cellStyle name="Entrada 14 3 2 3" xfId="8872" xr:uid="{37ADE0D1-4E70-4CB0-832F-E003467EB404}"/>
    <cellStyle name="Entrada 14 3 2 3 2" xfId="23980" xr:uid="{216E22FB-1A03-459D-B324-90AB5756CD1C}"/>
    <cellStyle name="Entrada 14 3 2 4" xfId="7398" xr:uid="{8BDF65E1-D810-4BFD-9B2A-C7ED15FD9B79}"/>
    <cellStyle name="Entrada 14 3 2 4 2" xfId="22506" xr:uid="{6DE48F61-E9E4-45CF-9AAF-9B28D763BAD5}"/>
    <cellStyle name="Entrada 14 3 2 5" xfId="15590" xr:uid="{29FAF2DE-4B7D-486B-89CD-1BA5FEEA4C62}"/>
    <cellStyle name="Entrada 14 3 2 5 2" xfId="30698" xr:uid="{52171B19-7639-4271-993F-5A5E3131973C}"/>
    <cellStyle name="Entrada 14 3 2 6" xfId="17596" xr:uid="{896F34E9-BE12-43A7-9320-2D5872499BC3}"/>
    <cellStyle name="Entrada 14 3 3" xfId="2215" xr:uid="{C2651632-F4B9-4929-A473-D1DBD192F780}"/>
    <cellStyle name="Entrada 14 3 3 2" xfId="4852" xr:uid="{F8CB9C37-8F08-411F-B251-61465D9D2120}"/>
    <cellStyle name="Entrada 14 3 3 2 2" xfId="16251" xr:uid="{A71C5B89-80EF-4472-A2B3-F698D87117FF}"/>
    <cellStyle name="Entrada 14 3 3 2 2 2" xfId="31359" xr:uid="{F15060AC-CD34-477F-8779-BC926C6C1D79}"/>
    <cellStyle name="Entrada 14 3 3 2 3" xfId="19960" xr:uid="{D2A68225-E695-45BC-BB9B-8786729AF429}"/>
    <cellStyle name="Entrada 14 3 3 3" xfId="15097" xr:uid="{7886F1AE-BEF3-4D42-B0F2-BDD946E100F5}"/>
    <cellStyle name="Entrada 14 3 3 3 2" xfId="30205" xr:uid="{AE081D7D-0C36-4631-A521-41B8CFA4BCFC}"/>
    <cellStyle name="Entrada 14 3 3 4" xfId="17440" xr:uid="{B76AFF1B-790B-4B54-8413-ACF47FCDE3FB}"/>
    <cellStyle name="Entrada 14 3 4" xfId="2939" xr:uid="{0888C19C-7779-4180-A7CD-2F5966520F16}"/>
    <cellStyle name="Entrada 14 3 4 2" xfId="5576" xr:uid="{FA05020D-05A1-4C2E-BB8F-0F2E3FF6E9E7}"/>
    <cellStyle name="Entrada 14 3 4 2 2" xfId="11887" xr:uid="{E868CFD3-8F51-44A6-AD98-94062B16A9A4}"/>
    <cellStyle name="Entrada 14 3 4 2 2 2" xfId="26995" xr:uid="{243552EF-01BC-4275-ADFD-6EC27A2292D4}"/>
    <cellStyle name="Entrada 14 3 4 2 3" xfId="7547" xr:uid="{A0C2D2AB-6B63-4810-9530-94E71C657C70}"/>
    <cellStyle name="Entrada 14 3 4 2 3 2" xfId="22655" xr:uid="{391FB2A6-5A75-427D-A4EC-23FD8E4C41CF}"/>
    <cellStyle name="Entrada 14 3 4 2 4" xfId="20684" xr:uid="{8EF99EB0-94A3-4670-A5F1-707F81FD153D}"/>
    <cellStyle name="Entrada 14 3 4 3" xfId="9321" xr:uid="{39D67B4E-B963-4AF2-A9A4-F9B697567659}"/>
    <cellStyle name="Entrada 14 3 4 3 2" xfId="24429" xr:uid="{1B2C18FC-D6EB-42FF-8E2A-C1D2A48866A8}"/>
    <cellStyle name="Entrada 14 3 4 4" xfId="7527" xr:uid="{A3888BDB-A5EB-47D6-A116-D1A32F50186A}"/>
    <cellStyle name="Entrada 14 3 4 4 2" xfId="22635" xr:uid="{7E0443AC-A089-4AFB-96B1-C37F62188169}"/>
    <cellStyle name="Entrada 14 3 4 5" xfId="18047" xr:uid="{835C2588-5B6A-4663-B342-DC2FC0DB2B23}"/>
    <cellStyle name="Entrada 14 3 5" xfId="3265" xr:uid="{8C41113E-9AFF-4258-B30B-68C97A0BF5E5}"/>
    <cellStyle name="Entrada 14 3 5 2" xfId="5902" xr:uid="{3F1C8BD8-4C6A-40D9-B0F2-782B861B93B6}"/>
    <cellStyle name="Entrada 14 3 5 2 2" xfId="12213" xr:uid="{A7BA3C8A-3A43-4E6B-8FB9-CD67FA180620}"/>
    <cellStyle name="Entrada 14 3 5 2 2 2" xfId="27321" xr:uid="{0DE25363-A986-4E80-A44E-8549AA3712D0}"/>
    <cellStyle name="Entrada 14 3 5 2 3" xfId="14205" xr:uid="{0F65BDD2-05D5-4C7C-9290-7FAD81483BD0}"/>
    <cellStyle name="Entrada 14 3 5 2 3 2" xfId="29313" xr:uid="{1AAACB21-3465-4E31-9391-1186F973470D}"/>
    <cellStyle name="Entrada 14 3 5 2 4" xfId="21010" xr:uid="{D7E053A3-04AC-463B-9426-B6395D7BB07B}"/>
    <cellStyle name="Entrada 14 3 5 3" xfId="9647" xr:uid="{69E9AD5F-30D4-46FB-ABE3-69EF64F0ECE1}"/>
    <cellStyle name="Entrada 14 3 5 3 2" xfId="24755" xr:uid="{CCC9E94A-CEE9-4563-86E9-C9702FF4C652}"/>
    <cellStyle name="Entrada 14 3 5 4" xfId="13618" xr:uid="{4A820A0D-26E9-42DD-AA77-D106883EBA39}"/>
    <cellStyle name="Entrada 14 3 5 4 2" xfId="28726" xr:uid="{A92C092E-6A56-402D-8252-04B38A915C48}"/>
    <cellStyle name="Entrada 14 3 5 5" xfId="18373" xr:uid="{75E78CB6-6270-4B32-93D6-EB9EFC3856BA}"/>
    <cellStyle name="Entrada 14 3 6" xfId="3571" xr:uid="{5FAB373B-C346-4A89-B08F-087964FC2E9B}"/>
    <cellStyle name="Entrada 14 3 6 2" xfId="6208" xr:uid="{D6964EA9-B48A-4945-929A-D7003F04A045}"/>
    <cellStyle name="Entrada 14 3 6 2 2" xfId="12519" xr:uid="{DD8AFB1C-24C0-4863-8149-B33A252EA4E9}"/>
    <cellStyle name="Entrada 14 3 6 2 2 2" xfId="27627" xr:uid="{D7C01F3B-D1A9-4CDA-B45A-F106EC6D46D8}"/>
    <cellStyle name="Entrada 14 3 6 2 3" xfId="7430" xr:uid="{B7E05623-7EF4-4185-BD19-303ECC9716D3}"/>
    <cellStyle name="Entrada 14 3 6 2 3 2" xfId="22538" xr:uid="{5AC30172-E5FE-4357-8F99-EE8C9E9266C5}"/>
    <cellStyle name="Entrada 14 3 6 2 4" xfId="21316" xr:uid="{7582F413-BCCA-460E-84EA-322680273657}"/>
    <cellStyle name="Entrada 14 3 6 3" xfId="9953" xr:uid="{646BBD6F-23B1-4D0C-A9C7-9A6B39D87FA1}"/>
    <cellStyle name="Entrada 14 3 6 3 2" xfId="25061" xr:uid="{5CE2ABCF-885D-451E-934F-3AEAFA90F3ED}"/>
    <cellStyle name="Entrada 14 3 6 4" xfId="7746" xr:uid="{887E2211-D6D6-40F5-A192-03321451031A}"/>
    <cellStyle name="Entrada 14 3 6 4 2" xfId="22854" xr:uid="{52500372-9888-4A59-B271-6374A0E2CE92}"/>
    <cellStyle name="Entrada 14 3 6 5" xfId="18679" xr:uid="{48953969-8403-47A5-883A-E51552B65C7A}"/>
    <cellStyle name="Entrada 14 3 7" xfId="3917" xr:uid="{F91E7A23-C267-4083-8889-139348D23312}"/>
    <cellStyle name="Entrada 14 3 7 2" xfId="6554" xr:uid="{75FA66B8-420A-46D4-86AF-0521C63F5CE3}"/>
    <cellStyle name="Entrada 14 3 7 2 2" xfId="12865" xr:uid="{00DC55B9-582C-40D4-92AB-DE6EC70D7869}"/>
    <cellStyle name="Entrada 14 3 7 2 2 2" xfId="27973" xr:uid="{DC8E9836-314F-49B6-8E57-9AB71BA1017D}"/>
    <cellStyle name="Entrada 14 3 7 2 3" xfId="16570" xr:uid="{B3646DE5-029E-4BA6-BD1C-87F5A56839FE}"/>
    <cellStyle name="Entrada 14 3 7 2 3 2" xfId="31678" xr:uid="{940154F8-E26E-4463-B78C-E9D430A51FFD}"/>
    <cellStyle name="Entrada 14 3 7 2 4" xfId="21662" xr:uid="{4CF2C1AE-AC04-4581-A917-1F32F5035180}"/>
    <cellStyle name="Entrada 14 3 7 3" xfId="10299" xr:uid="{FFD17A31-B96B-4171-8AD7-18D03CCDC70C}"/>
    <cellStyle name="Entrada 14 3 7 3 2" xfId="25407" xr:uid="{0B8CC81B-B9C5-42CD-9364-D3A0C1236130}"/>
    <cellStyle name="Entrada 14 3 7 4" xfId="7815" xr:uid="{23DAEF6E-63C3-4931-AB1C-7E747492429F}"/>
    <cellStyle name="Entrada 14 3 7 4 2" xfId="22923" xr:uid="{531A463D-7B68-4A73-ABFA-CEA6E4D8D54B}"/>
    <cellStyle name="Entrada 14 3 7 5" xfId="19025" xr:uid="{0BF89BD5-C0D2-49C6-88A9-E1A480624840}"/>
    <cellStyle name="Entrada 14 3 8" xfId="4482" xr:uid="{824BEB58-5907-4766-A96C-367FA09A89A2}"/>
    <cellStyle name="Entrada 14 3 8 2" xfId="10864" xr:uid="{0753A6D3-2473-4077-AD8E-D8E010AA4B32}"/>
    <cellStyle name="Entrada 14 3 8 2 2" xfId="25972" xr:uid="{EFF20917-F052-43EC-B7B7-A0AF85E3B446}"/>
    <cellStyle name="Entrada 14 3 8 3" xfId="15169" xr:uid="{0F98D06A-0144-42FE-A126-8171D39997B5}"/>
    <cellStyle name="Entrada 14 3 8 3 2" xfId="30277" xr:uid="{3281BF3F-2FAA-440D-BE44-016A0DB68486}"/>
    <cellStyle name="Entrada 14 3 8 4" xfId="19590" xr:uid="{045A1A43-717C-42DA-BF5A-63433613114A}"/>
    <cellStyle name="Entrada 14 3 9" xfId="8346" xr:uid="{84D4673B-F994-44C2-83FD-D00EB70A3519}"/>
    <cellStyle name="Entrada 14 3 9 2" xfId="23454" xr:uid="{0594680A-8F3E-4F6E-80A1-A3D3E8B5124F}"/>
    <cellStyle name="Entrada 14 4" xfId="2082" xr:uid="{14C59255-66CD-4AEC-BCF1-7C22048A8369}"/>
    <cellStyle name="Entrada 14 4 10" xfId="15121" xr:uid="{EFD29F04-979D-405F-9BA2-6A7E908C9AAB}"/>
    <cellStyle name="Entrada 14 4 10 2" xfId="30229" xr:uid="{AF2D5956-BD06-48A6-8AD7-E954F3F1551A}"/>
    <cellStyle name="Entrada 14 4 11" xfId="13358" xr:uid="{EA2380ED-3865-4B90-AD9E-80D715546684}"/>
    <cellStyle name="Entrada 14 4 11 2" xfId="28466" xr:uid="{13F72A6F-0C03-40DB-BF79-F92720A9461E}"/>
    <cellStyle name="Entrada 14 4 12" xfId="17307" xr:uid="{46EE377B-6E2E-4C46-BA67-D60431557653}"/>
    <cellStyle name="Entrada 14 4 2" xfId="2572" xr:uid="{94E01AF0-75DA-42F1-AD07-A16800AA3253}"/>
    <cellStyle name="Entrada 14 4 2 2" xfId="5209" xr:uid="{37FC9475-DB07-40E4-8A5B-0A459E27F1FD}"/>
    <cellStyle name="Entrada 14 4 2 2 2" xfId="11573" xr:uid="{DFB91D35-5C72-4828-B241-81DC07D5C3D9}"/>
    <cellStyle name="Entrada 14 4 2 2 2 2" xfId="26681" xr:uid="{6714E3DC-D878-4FCB-9170-D2B3A24227AB}"/>
    <cellStyle name="Entrada 14 4 2 2 3" xfId="16548" xr:uid="{CDB712EF-54D0-41AF-B68E-A447CF17E6F5}"/>
    <cellStyle name="Entrada 14 4 2 2 3 2" xfId="31656" xr:uid="{16A3E074-A5BD-44F9-B65A-E54B3CA0BD53}"/>
    <cellStyle name="Entrada 14 4 2 2 4" xfId="20317" xr:uid="{459377E4-EEBD-422A-A27C-D3B9929782DD}"/>
    <cellStyle name="Entrada 14 4 2 3" xfId="9039" xr:uid="{BB646338-4402-40F0-B9F9-423D89F9F19C}"/>
    <cellStyle name="Entrada 14 4 2 3 2" xfId="24147" xr:uid="{94DCEBA1-B2B7-402B-B1B0-82C52AF7EA4B}"/>
    <cellStyle name="Entrada 14 4 2 4" xfId="13785" xr:uid="{4D0C01F6-BF12-4CF4-A9F3-7A7319DC54D7}"/>
    <cellStyle name="Entrada 14 4 2 4 2" xfId="28893" xr:uid="{D1B9F717-3D8D-4DB0-966C-DF8EAAA8E7E4}"/>
    <cellStyle name="Entrada 14 4 2 5" xfId="14665" xr:uid="{EB381798-A697-4244-9437-9ECFB33AD8B6}"/>
    <cellStyle name="Entrada 14 4 2 5 2" xfId="29773" xr:uid="{FB330674-3B9A-4A67-9257-794450DCB963}"/>
    <cellStyle name="Entrada 14 4 2 6" xfId="17680" xr:uid="{536D9D8E-8B19-419D-A84B-A1E5880D963B}"/>
    <cellStyle name="Entrada 14 4 3" xfId="2842" xr:uid="{C31F7FAF-8A41-4196-983E-FFAA2B7A5006}"/>
    <cellStyle name="Entrada 14 4 3 2" xfId="5479" xr:uid="{75E75FAE-37E8-4F88-9C36-462C4956B765}"/>
    <cellStyle name="Entrada 14 4 3 2 2" xfId="16504" xr:uid="{6E2EFEBB-E5F4-4E95-8BF6-FC9129491D49}"/>
    <cellStyle name="Entrada 14 4 3 2 2 2" xfId="31612" xr:uid="{9762F27F-8A34-4B69-8152-7A4DE24B600F}"/>
    <cellStyle name="Entrada 14 4 3 2 3" xfId="20587" xr:uid="{430763C8-ADA3-4B87-BED0-C852BC0FE2A5}"/>
    <cellStyle name="Entrada 14 4 3 3" xfId="8257" xr:uid="{C54E19C0-EFAF-4719-A35D-31C49136CAEA}"/>
    <cellStyle name="Entrada 14 4 3 3 2" xfId="23365" xr:uid="{5DB75A39-D388-4EE0-9E09-C938866BB7FE}"/>
    <cellStyle name="Entrada 14 4 3 4" xfId="17950" xr:uid="{74BFBD16-2C0C-4FE2-8445-29A5D8E4CA54}"/>
    <cellStyle name="Entrada 14 4 4" xfId="3145" xr:uid="{28F5752E-9ADE-4932-A399-C446CB7C3D43}"/>
    <cellStyle name="Entrada 14 4 4 2" xfId="5782" xr:uid="{7555502C-B7BE-433F-A5B9-8FF629E69067}"/>
    <cellStyle name="Entrada 14 4 4 2 2" xfId="12093" xr:uid="{175B2B61-DDDB-46F7-B5BA-752718558618}"/>
    <cellStyle name="Entrada 14 4 4 2 2 2" xfId="27201" xr:uid="{FCB5A9BB-3134-4049-B89F-17EFE325498A}"/>
    <cellStyle name="Entrada 14 4 4 2 3" xfId="14957" xr:uid="{86C0360C-1FA3-46A9-B943-4818CF0C0ED5}"/>
    <cellStyle name="Entrada 14 4 4 2 3 2" xfId="30065" xr:uid="{7832CFCB-E602-4345-A625-331F91B8D548}"/>
    <cellStyle name="Entrada 14 4 4 2 4" xfId="20890" xr:uid="{BE28372F-3937-43DD-AC5F-ACB5C0147A0C}"/>
    <cellStyle name="Entrada 14 4 4 3" xfId="9527" xr:uid="{3F966E5C-0C58-4F9C-9FAF-7C4B50977C40}"/>
    <cellStyle name="Entrada 14 4 4 3 2" xfId="24635" xr:uid="{DDCE2AFB-97EA-401C-AFDA-BA04D12A4358}"/>
    <cellStyle name="Entrada 14 4 4 4" xfId="16560" xr:uid="{B97B6EFA-6E18-4356-8B88-1A2E72A9394C}"/>
    <cellStyle name="Entrada 14 4 4 4 2" xfId="31668" xr:uid="{3C6A3169-6591-4CE8-B4A5-52F775A9E653}"/>
    <cellStyle name="Entrada 14 4 4 5" xfId="18253" xr:uid="{F34E7537-F883-40DE-90E0-D1FA4EA8024F}"/>
    <cellStyle name="Entrada 14 4 5" xfId="3471" xr:uid="{DA9F57AC-5964-4372-97DF-97B2356BE546}"/>
    <cellStyle name="Entrada 14 4 5 2" xfId="6108" xr:uid="{190ED50F-D362-4096-9A25-73A7F52BF2F1}"/>
    <cellStyle name="Entrada 14 4 5 2 2" xfId="12419" xr:uid="{EA70D94B-6B12-4584-B7DF-38EA0CDA5552}"/>
    <cellStyle name="Entrada 14 4 5 2 2 2" xfId="27527" xr:uid="{3AC7AE0C-CF22-410A-82F3-6392786D4F1E}"/>
    <cellStyle name="Entrada 14 4 5 2 3" xfId="9157" xr:uid="{B96678EA-97E1-4728-8C33-A92A7762B8FB}"/>
    <cellStyle name="Entrada 14 4 5 2 3 2" xfId="24265" xr:uid="{CE328D7B-38DC-400D-870F-C99BF7339408}"/>
    <cellStyle name="Entrada 14 4 5 2 4" xfId="21216" xr:uid="{12D77B3D-188F-45CF-8A13-0FC41644341C}"/>
    <cellStyle name="Entrada 14 4 5 3" xfId="9853" xr:uid="{8DC6849F-59BB-4157-BED3-9B5B8DF92ED5}"/>
    <cellStyle name="Entrada 14 4 5 3 2" xfId="24961" xr:uid="{A1F51F08-A29E-4881-985B-94455FB54B0B}"/>
    <cellStyle name="Entrada 14 4 5 4" xfId="14533" xr:uid="{15F9D754-F781-4409-99FA-A1F516820D65}"/>
    <cellStyle name="Entrada 14 4 5 4 2" xfId="29641" xr:uid="{29176DC9-BB2E-4452-B6CE-6BC72266AA5D}"/>
    <cellStyle name="Entrada 14 4 5 5" xfId="18579" xr:uid="{1076FD3B-3413-42FE-9925-6C118D00628B}"/>
    <cellStyle name="Entrada 14 4 6" xfId="3777" xr:uid="{4A5F06FB-3C46-430D-824A-E840D6FF29B6}"/>
    <cellStyle name="Entrada 14 4 6 2" xfId="6414" xr:uid="{0846E13F-EFD8-4713-B77B-F05E3FC14E76}"/>
    <cellStyle name="Entrada 14 4 6 2 2" xfId="12725" xr:uid="{A6967E34-2FA0-4084-AF66-C39A30B377EA}"/>
    <cellStyle name="Entrada 14 4 6 2 2 2" xfId="27833" xr:uid="{F52AFBEC-539F-42C7-8B72-12DAFA665452}"/>
    <cellStyle name="Entrada 14 4 6 2 3" xfId="14370" xr:uid="{1AA06859-9AD5-4C1D-98FD-D7BB8680960D}"/>
    <cellStyle name="Entrada 14 4 6 2 3 2" xfId="29478" xr:uid="{3B393735-F27F-40AC-97EB-82B224955E73}"/>
    <cellStyle name="Entrada 14 4 6 2 4" xfId="21522" xr:uid="{4B2D4453-5377-469D-BF40-02451F53B42C}"/>
    <cellStyle name="Entrada 14 4 6 3" xfId="10159" xr:uid="{06BBF3B9-4AFC-4EE2-AED4-D6FD74860763}"/>
    <cellStyle name="Entrada 14 4 6 3 2" xfId="25267" xr:uid="{AC68AF40-589B-42C8-8373-BD1E6AA21D28}"/>
    <cellStyle name="Entrada 14 4 6 4" xfId="13929" xr:uid="{77CD32DC-B3A5-4390-B81F-9F392506452A}"/>
    <cellStyle name="Entrada 14 4 6 4 2" xfId="29037" xr:uid="{4C0D2B94-C669-455E-B86C-07A6B11990D2}"/>
    <cellStyle name="Entrada 14 4 6 5" xfId="18885" xr:uid="{D3266E35-F21A-40A2-870A-1BF3FD3D665B}"/>
    <cellStyle name="Entrada 14 4 7" xfId="4154" xr:uid="{D531A618-F2F6-4739-A5D2-3356A11EECA0}"/>
    <cellStyle name="Entrada 14 4 7 2" xfId="6791" xr:uid="{390FD198-674B-4C1E-948D-B39CCC863FE4}"/>
    <cellStyle name="Entrada 14 4 7 2 2" xfId="13102" xr:uid="{D3FCB239-F747-43F3-BFF8-AE8AACB5A9D6}"/>
    <cellStyle name="Entrada 14 4 7 2 2 2" xfId="28210" xr:uid="{47361EDB-ACB7-40F3-A311-BFA7332C804B}"/>
    <cellStyle name="Entrada 14 4 7 2 3" xfId="16776" xr:uid="{093D0BE4-4C5C-4016-8E51-0914FC61C3F4}"/>
    <cellStyle name="Entrada 14 4 7 2 3 2" xfId="31884" xr:uid="{FEC42090-F3C4-46AE-94C6-C1C1D78F21DB}"/>
    <cellStyle name="Entrada 14 4 7 2 4" xfId="21899" xr:uid="{6E7D31DA-F8CF-48E0-8DC7-AE176B9A2EEF}"/>
    <cellStyle name="Entrada 14 4 7 3" xfId="10536" xr:uid="{29959251-C484-432E-A3EC-C472476A44A3}"/>
    <cellStyle name="Entrada 14 4 7 3 2" xfId="25644" xr:uid="{8490216B-E56D-400C-83EB-CC39ABE02338}"/>
    <cellStyle name="Entrada 14 4 7 4" xfId="15775" xr:uid="{DDDF27CB-29B0-4CD3-86BD-A30E59B42834}"/>
    <cellStyle name="Entrada 14 4 7 4 2" xfId="30883" xr:uid="{1064AB31-E66E-496A-8F63-65E94034338F}"/>
    <cellStyle name="Entrada 14 4 7 5" xfId="19262" xr:uid="{58E5FB4A-9BF0-448E-8141-EE328A1FAAFC}"/>
    <cellStyle name="Entrada 14 4 8" xfId="4719" xr:uid="{F9315EA2-2BC2-4A1F-9B5B-669F0CB0A136}"/>
    <cellStyle name="Entrada 14 4 8 2" xfId="11101" xr:uid="{92390E61-71D7-42B1-BBB6-54E6E424FE14}"/>
    <cellStyle name="Entrada 14 4 8 2 2" xfId="26209" xr:uid="{2116027C-984F-4D97-B91F-9744695CB5AF}"/>
    <cellStyle name="Entrada 14 4 8 3" xfId="15899" xr:uid="{9E77125E-0BD3-4BC5-8DFB-AB58435AA662}"/>
    <cellStyle name="Entrada 14 4 8 3 2" xfId="31007" xr:uid="{820D098A-4AA8-4709-897E-0D9F60458EA6}"/>
    <cellStyle name="Entrada 14 4 8 4" xfId="19827" xr:uid="{FAF1A23E-A04C-4083-8E6F-52E13DE1CB61}"/>
    <cellStyle name="Entrada 14 4 9" xfId="8580" xr:uid="{44026EDE-9472-4736-A25F-5738CB5B6471}"/>
    <cellStyle name="Entrada 14 4 9 2" xfId="23688" xr:uid="{2BE8FA79-F4BC-441F-9793-E32D552815D3}"/>
    <cellStyle name="Entrada 14 5" xfId="2039" xr:uid="{883924C5-2117-43F9-B35B-C7D653BE85E2}"/>
    <cellStyle name="Entrada 14 5 10" xfId="14942" xr:uid="{4A34ED67-BBF4-4F2A-81A2-D7FC5380EC1A}"/>
    <cellStyle name="Entrada 14 5 10 2" xfId="30050" xr:uid="{77AA2D7B-DEDB-498D-AF8C-87B72EA91B34}"/>
    <cellStyle name="Entrada 14 5 11" xfId="17264" xr:uid="{661A124D-8063-40FA-AC7D-23993B35651C}"/>
    <cellStyle name="Entrada 14 5 2" xfId="2799" xr:uid="{1FEA49AA-F862-4D29-9697-DA6705A6DA2A}"/>
    <cellStyle name="Entrada 14 5 2 2" xfId="5436" xr:uid="{9079D36C-0DAD-4783-822C-29ED06F5156C}"/>
    <cellStyle name="Entrada 14 5 2 2 2" xfId="7185" xr:uid="{F36972D2-2917-42D1-9BAD-E580E217BD0D}"/>
    <cellStyle name="Entrada 14 5 2 2 2 2" xfId="22293" xr:uid="{E43C6FF3-122E-4B89-A5F2-5730C8F3B4C9}"/>
    <cellStyle name="Entrada 14 5 2 2 3" xfId="20544" xr:uid="{28D5CCB6-21ED-4B95-927F-113BF4E9375D}"/>
    <cellStyle name="Entrada 14 5 2 3" xfId="13775" xr:uid="{BBB8D4E3-CBB6-4127-8411-0319DE23B036}"/>
    <cellStyle name="Entrada 14 5 2 3 2" xfId="28883" xr:uid="{B6EFA650-6FD6-43AB-9804-977172574597}"/>
    <cellStyle name="Entrada 14 5 2 4" xfId="17907" xr:uid="{D25730A7-5204-49A9-AC57-7D9A0F270DF9}"/>
    <cellStyle name="Entrada 14 5 3" xfId="3102" xr:uid="{E3291A96-4BF5-4141-A59A-5CA2682654E4}"/>
    <cellStyle name="Entrada 14 5 3 2" xfId="5739" xr:uid="{4869969E-EAB9-4FB4-A186-6B4C495269A2}"/>
    <cellStyle name="Entrada 14 5 3 2 2" xfId="12050" xr:uid="{4EC98015-F903-4086-A749-C7C09C8D7279}"/>
    <cellStyle name="Entrada 14 5 3 2 2 2" xfId="27158" xr:uid="{53EFD459-5AAB-4FE9-AFF1-154F6D6724A9}"/>
    <cellStyle name="Entrada 14 5 3 2 3" xfId="7968" xr:uid="{27DD87F9-B1E5-4DD8-BAB3-3CCA2045BDD9}"/>
    <cellStyle name="Entrada 14 5 3 2 3 2" xfId="23076" xr:uid="{B5D92F82-1BFE-46A2-9DC9-5D837EEDA204}"/>
    <cellStyle name="Entrada 14 5 3 2 4" xfId="20847" xr:uid="{EB7A0100-BBDF-46BA-97B0-6C5BC792A895}"/>
    <cellStyle name="Entrada 14 5 3 3" xfId="9484" xr:uid="{875FE9C7-EC1A-4898-95D8-F7C3C36A0167}"/>
    <cellStyle name="Entrada 14 5 3 3 2" xfId="24592" xr:uid="{B10901DB-E4DD-4B54-928B-77784346BF4A}"/>
    <cellStyle name="Entrada 14 5 3 4" xfId="9227" xr:uid="{A006336A-6FFF-4F52-9968-982BF3D526DE}"/>
    <cellStyle name="Entrada 14 5 3 4 2" xfId="24335" xr:uid="{71B4DD9D-DD91-4520-923C-F5D44FC01CEF}"/>
    <cellStyle name="Entrada 14 5 3 5" xfId="18210" xr:uid="{A3C48FA9-848C-4A0D-9291-9C4BE6BF8813}"/>
    <cellStyle name="Entrada 14 5 4" xfId="3428" xr:uid="{AA2A74BC-5630-4B45-A577-E0393DFEE00C}"/>
    <cellStyle name="Entrada 14 5 4 2" xfId="6065" xr:uid="{B7C29A1E-0678-472D-BA19-0294BAA27925}"/>
    <cellStyle name="Entrada 14 5 4 2 2" xfId="12376" xr:uid="{D889D5E3-F7F0-4BD6-AC0F-CA7AFBA4E390}"/>
    <cellStyle name="Entrada 14 5 4 2 2 2" xfId="27484" xr:uid="{701AD0D3-9D06-4A12-8024-CA9D749A1787}"/>
    <cellStyle name="Entrada 14 5 4 2 3" xfId="16151" xr:uid="{AEA52339-98F1-499B-8E16-74313ADD8DA9}"/>
    <cellStyle name="Entrada 14 5 4 2 3 2" xfId="31259" xr:uid="{C24661DC-45FF-47F1-B969-ED00CCE8A1F0}"/>
    <cellStyle name="Entrada 14 5 4 2 4" xfId="21173" xr:uid="{1FE5D747-8928-403D-B374-B6E81471E823}"/>
    <cellStyle name="Entrada 14 5 4 3" xfId="9810" xr:uid="{5499245E-B4F5-484C-A44E-2C48C28DC42F}"/>
    <cellStyle name="Entrada 14 5 4 3 2" xfId="24918" xr:uid="{8AEE5C05-5D23-4D6F-AB7A-36368156BC4A}"/>
    <cellStyle name="Entrada 14 5 4 4" xfId="15149" xr:uid="{A8058922-1DD4-479B-B6A5-4F5A7470F250}"/>
    <cellStyle name="Entrada 14 5 4 4 2" xfId="30257" xr:uid="{0AEC825F-270A-41E0-9F28-52F20B7D741A}"/>
    <cellStyle name="Entrada 14 5 4 5" xfId="18536" xr:uid="{058F21D9-D853-400F-8862-ADA6163528C1}"/>
    <cellStyle name="Entrada 14 5 5" xfId="3734" xr:uid="{40637972-B68A-4566-A616-C0A70EC27060}"/>
    <cellStyle name="Entrada 14 5 5 2" xfId="6371" xr:uid="{606250F3-0E3A-4DE0-9B3C-A2B05AF8B894}"/>
    <cellStyle name="Entrada 14 5 5 2 2" xfId="12682" xr:uid="{97B2FD54-2B5E-44D7-8C3B-3109DB4F88BB}"/>
    <cellStyle name="Entrada 14 5 5 2 2 2" xfId="27790" xr:uid="{7B02722C-7EB0-4F19-A999-726F241FBDB2}"/>
    <cellStyle name="Entrada 14 5 5 2 3" xfId="15285" xr:uid="{2D9509D0-02C2-446A-81D4-97D38FDB336A}"/>
    <cellStyle name="Entrada 14 5 5 2 3 2" xfId="30393" xr:uid="{CC741F55-A12A-4684-AA96-8D2EFB45550E}"/>
    <cellStyle name="Entrada 14 5 5 2 4" xfId="21479" xr:uid="{06A5E7C5-E1B3-43E6-85B5-5B21A60C37E5}"/>
    <cellStyle name="Entrada 14 5 5 3" xfId="10116" xr:uid="{C56F42DA-720A-4D0F-9EA4-FB5C9D31063D}"/>
    <cellStyle name="Entrada 14 5 5 3 2" xfId="25224" xr:uid="{CB10F6AC-FFBD-407A-B00D-8608770EF2AB}"/>
    <cellStyle name="Entrada 14 5 5 4" xfId="15566" xr:uid="{5EF99580-ACF4-4E8A-B70C-CB6CCE1060DF}"/>
    <cellStyle name="Entrada 14 5 5 4 2" xfId="30674" xr:uid="{1272063E-29E1-43F1-982F-423BB0E27A1F}"/>
    <cellStyle name="Entrada 14 5 5 5" xfId="18842" xr:uid="{C128236D-23F9-4300-9103-B0E38DC1F2BB}"/>
    <cellStyle name="Entrada 14 5 6" xfId="4111" xr:uid="{E3E93CA2-D4DF-414D-9644-6849859CE54A}"/>
    <cellStyle name="Entrada 14 5 6 2" xfId="6748" xr:uid="{33FD216D-3327-48F8-8732-CBF0A50CA93D}"/>
    <cellStyle name="Entrada 14 5 6 2 2" xfId="13059" xr:uid="{8E90D2CB-61C2-4F51-A5A9-42DFAFC4F909}"/>
    <cellStyle name="Entrada 14 5 6 2 2 2" xfId="28167" xr:uid="{93994C91-FA86-4786-A6DA-3E64C72E6E0B}"/>
    <cellStyle name="Entrada 14 5 6 2 3" xfId="16733" xr:uid="{DAE065F0-55D0-49E2-A12E-722C871AAD6E}"/>
    <cellStyle name="Entrada 14 5 6 2 3 2" xfId="31841" xr:uid="{67BFE33C-D8F1-4B96-BD05-84C985C0F6E6}"/>
    <cellStyle name="Entrada 14 5 6 2 4" xfId="21856" xr:uid="{2C4AB291-3162-4443-9629-F8501FA9DFAB}"/>
    <cellStyle name="Entrada 14 5 6 3" xfId="10493" xr:uid="{E6394349-C3B8-4F33-966C-725090B9D57D}"/>
    <cellStyle name="Entrada 14 5 6 3 2" xfId="25601" xr:uid="{A830A778-92F1-449F-AA6D-24EC10C8D0E1}"/>
    <cellStyle name="Entrada 14 5 6 4" xfId="15300" xr:uid="{DBA3C3C1-D2AB-4D63-8F28-1B11ABD488E5}"/>
    <cellStyle name="Entrada 14 5 6 4 2" xfId="30408" xr:uid="{3F3A6FEA-F966-45EA-9F7D-0761C3C63B02}"/>
    <cellStyle name="Entrada 14 5 6 5" xfId="19219" xr:uid="{272DDC82-21DB-4503-9C34-1D3788B18DBE}"/>
    <cellStyle name="Entrada 14 5 7" xfId="4676" xr:uid="{8EFD22D8-AD73-4F6D-B475-F22134686501}"/>
    <cellStyle name="Entrada 14 5 7 2" xfId="11058" xr:uid="{5FFFD9AD-B209-477F-ADDF-02B45D7430AA}"/>
    <cellStyle name="Entrada 14 5 7 2 2" xfId="26166" xr:uid="{43FE9434-D918-4F7E-A2B0-EAC1DB04094B}"/>
    <cellStyle name="Entrada 14 5 7 3" xfId="14796" xr:uid="{6B5A3E64-6E41-48CC-A908-3C8E69DCBED8}"/>
    <cellStyle name="Entrada 14 5 7 3 2" xfId="29904" xr:uid="{8505445A-D07E-469E-AB02-4BB81B7680B5}"/>
    <cellStyle name="Entrada 14 5 7 4" xfId="19784" xr:uid="{2877E474-D64E-4FB1-8F41-5C2DB5661CAF}"/>
    <cellStyle name="Entrada 14 5 8" xfId="8537" xr:uid="{5B114436-D8E7-4B60-A4C4-1F917413F81B}"/>
    <cellStyle name="Entrada 14 5 8 2" xfId="23645" xr:uid="{D1987C3E-3178-40E3-9F7A-9F8BD8474A17}"/>
    <cellStyle name="Entrada 14 5 9" xfId="15739" xr:uid="{04963B84-2B1F-4475-8519-FF290745E011}"/>
    <cellStyle name="Entrada 14 5 9 2" xfId="30847" xr:uid="{DF46E391-94A6-4DE4-AD21-5244782D0F50}"/>
    <cellStyle name="Entrada 15" xfId="1147" xr:uid="{00000000-0005-0000-0000-00007D040000}"/>
    <cellStyle name="Entrada 15 2" xfId="1863" xr:uid="{37360AE0-6297-4400-955B-432EEFD785BF}"/>
    <cellStyle name="Entrada 15 2 10" xfId="8364" xr:uid="{B8AEADF6-BCCC-4DCE-973E-44F2D81BDC76}"/>
    <cellStyle name="Entrada 15 2 10 2" xfId="23472" xr:uid="{6809880C-1E8A-4D3F-AC35-993784093A94}"/>
    <cellStyle name="Entrada 15 2 11" xfId="14147" xr:uid="{37AE383D-9752-43CE-8670-D4082C2B7AC0}"/>
    <cellStyle name="Entrada 15 2 11 2" xfId="29255" xr:uid="{D9F4E47D-8E7D-4639-A2A4-17256F98FBFD}"/>
    <cellStyle name="Entrada 15 2 12" xfId="14634" xr:uid="{D2788B26-0769-45D7-A37E-4A0728572515}"/>
    <cellStyle name="Entrada 15 2 12 2" xfId="29742" xr:uid="{05685EE0-90CA-47FE-9904-5B801C02B073}"/>
    <cellStyle name="Entrada 15 2 13" xfId="17088" xr:uid="{ED3B33A1-17C0-4D7B-A5C0-7DDE292D1A7A}"/>
    <cellStyle name="Entrada 15 2 2" xfId="2423" xr:uid="{BBD1F720-3D05-488F-B732-5B4080E8EF6C}"/>
    <cellStyle name="Entrada 15 2 2 2" xfId="5060" xr:uid="{9AA31108-0D8E-44F0-B0FF-86F66A359396}"/>
    <cellStyle name="Entrada 15 2 2 2 2" xfId="11424" xr:uid="{36AE7754-24FC-4011-9564-8DA234F89B19}"/>
    <cellStyle name="Entrada 15 2 2 2 2 2" xfId="26532" xr:uid="{2BA5AA08-91A8-437E-B235-20C3DB5727FC}"/>
    <cellStyle name="Entrada 15 2 2 2 3" xfId="14433" xr:uid="{41C4BE1C-7EAB-497E-AFB2-9F8D67A2A5E7}"/>
    <cellStyle name="Entrada 15 2 2 2 3 2" xfId="29541" xr:uid="{F2680646-1416-4C7A-A1F8-930088876BF3}"/>
    <cellStyle name="Entrada 15 2 2 2 4" xfId="20168" xr:uid="{B7A67081-0E44-4EF4-A3FE-2FE2B422AC81}"/>
    <cellStyle name="Entrada 15 2 2 3" xfId="8890" xr:uid="{B28D53DC-5128-49F3-8D16-175B97EADF5C}"/>
    <cellStyle name="Entrada 15 2 2 3 2" xfId="23998" xr:uid="{6FC50562-9561-47F1-897D-EBE537CB37D7}"/>
    <cellStyle name="Entrada 15 2 3" xfId="2197" xr:uid="{6F88A366-276C-44EA-BA9E-3BA81518AACB}"/>
    <cellStyle name="Entrada 15 2 3 2" xfId="4834" xr:uid="{60783A64-1481-4F24-999D-03D54FE79B07}"/>
    <cellStyle name="Entrada 15 2 3 2 2" xfId="13862" xr:uid="{9E4F130C-EABB-4594-82B7-85521A17747B}"/>
    <cellStyle name="Entrada 15 2 3 2 2 2" xfId="28970" xr:uid="{AFFD4E1A-3948-4963-9970-75B277816684}"/>
    <cellStyle name="Entrada 15 2 3 2 3" xfId="19942" xr:uid="{2F43EF0F-935A-47AD-BD69-DA67CAAA8A25}"/>
    <cellStyle name="Entrada 15 2 3 3" xfId="16138" xr:uid="{F97BDA4F-86B4-4C00-909E-4BDA8E72DBD8}"/>
    <cellStyle name="Entrada 15 2 3 3 2" xfId="31246" xr:uid="{DFC2E83B-352C-481A-A504-506CB286E162}"/>
    <cellStyle name="Entrada 15 2 3 4" xfId="17422" xr:uid="{DB66F309-BB16-425A-9EBA-08CC1C913DEC}"/>
    <cellStyle name="Entrada 15 2 4" xfId="2957" xr:uid="{ED9B6FB5-E9B5-4C59-AA8C-30BA05BC8DC3}"/>
    <cellStyle name="Entrada 15 2 4 2" xfId="5594" xr:uid="{02EDF74A-EF71-4B4C-973D-C46E6DB38156}"/>
    <cellStyle name="Entrada 15 2 4 2 2" xfId="11905" xr:uid="{956367DC-0553-458A-B843-58417C2C1F9C}"/>
    <cellStyle name="Entrada 15 2 4 2 2 2" xfId="27013" xr:uid="{3C55FCFE-A783-46BE-9A64-4EBE417F0433}"/>
    <cellStyle name="Entrada 15 2 4 2 3" xfId="14192" xr:uid="{869D0434-BF7C-4D5F-B388-7BFA19285827}"/>
    <cellStyle name="Entrada 15 2 4 2 3 2" xfId="29300" xr:uid="{9926EE32-B10F-4DEE-BC7B-7EED2ADC284C}"/>
    <cellStyle name="Entrada 15 2 4 2 4" xfId="20702" xr:uid="{61283CB1-6AB3-4A2F-A5D6-74292ED3F538}"/>
    <cellStyle name="Entrada 15 2 4 3" xfId="9339" xr:uid="{A7C30310-3A0B-4C59-81D8-B07A4AD8EC77}"/>
    <cellStyle name="Entrada 15 2 4 3 2" xfId="24447" xr:uid="{3461B23A-3105-4799-B54F-32A4DC52266B}"/>
    <cellStyle name="Entrada 15 2 4 4" xfId="7997" xr:uid="{B1DADBDB-58B5-4031-99EF-D76F76164613}"/>
    <cellStyle name="Entrada 15 2 4 4 2" xfId="23105" xr:uid="{ED979FD4-C3E0-403C-BAF0-1B1F989F24F6}"/>
    <cellStyle name="Entrada 15 2 4 5" xfId="18065" xr:uid="{0C209B7C-9EDF-4C9B-A1F9-BA15A7FDA837}"/>
    <cellStyle name="Entrada 15 2 5" xfId="3283" xr:uid="{2C98EEFA-3D92-4AED-8CE7-5371D504E00A}"/>
    <cellStyle name="Entrada 15 2 5 2" xfId="5920" xr:uid="{3811C560-5B80-4533-9A0C-1FD2A0C9B1A3}"/>
    <cellStyle name="Entrada 15 2 5 2 2" xfId="12231" xr:uid="{163C8C44-1D1A-41B8-9C54-2BDABF31FABB}"/>
    <cellStyle name="Entrada 15 2 5 2 2 2" xfId="27339" xr:uid="{C4A73DE7-D9C5-4BE1-83F3-C2147612E86D}"/>
    <cellStyle name="Entrada 15 2 5 2 3" xfId="15740" xr:uid="{A6C98D46-4235-4DC9-8EFB-1235802853DE}"/>
    <cellStyle name="Entrada 15 2 5 2 3 2" xfId="30848" xr:uid="{3B909029-5BA0-410C-84E6-D2757C678CC9}"/>
    <cellStyle name="Entrada 15 2 5 2 4" xfId="21028" xr:uid="{9EA52D27-AA81-463F-8FC4-D4B8E6C802B4}"/>
    <cellStyle name="Entrada 15 2 5 3" xfId="9665" xr:uid="{9F3DB881-D35C-4EC9-9D64-5314822E5D12}"/>
    <cellStyle name="Entrada 15 2 5 3 2" xfId="24773" xr:uid="{47F03BB8-5D9E-4C3A-B3A9-59AC37CA62A8}"/>
    <cellStyle name="Entrada 15 2 5 4" xfId="14870" xr:uid="{372E6E63-F401-4532-A2D2-207841E10B8C}"/>
    <cellStyle name="Entrada 15 2 5 4 2" xfId="29978" xr:uid="{232A754B-BB6D-4B92-A6FD-02F56D5E9F78}"/>
    <cellStyle name="Entrada 15 2 5 5" xfId="18391" xr:uid="{95F6AAFD-1322-4930-A29B-EA42A14BACE2}"/>
    <cellStyle name="Entrada 15 2 6" xfId="3589" xr:uid="{FCE10C67-35F6-4CC0-97E4-45D834AE4D63}"/>
    <cellStyle name="Entrada 15 2 6 2" xfId="6226" xr:uid="{A00C77D2-9AB4-4617-B69C-25CC2F571260}"/>
    <cellStyle name="Entrada 15 2 6 2 2" xfId="12537" xr:uid="{745E02E4-6E6E-448F-9CDE-816928B6C90F}"/>
    <cellStyle name="Entrada 15 2 6 2 2 2" xfId="27645" xr:uid="{861A8F35-5B28-4318-9B96-C9797A8246D2}"/>
    <cellStyle name="Entrada 15 2 6 2 3" xfId="14584" xr:uid="{456C53F6-B492-4902-A9E9-F923B7FFB5D6}"/>
    <cellStyle name="Entrada 15 2 6 2 3 2" xfId="29692" xr:uid="{10EA3DC1-5832-476A-857F-75F099484D96}"/>
    <cellStyle name="Entrada 15 2 6 2 4" xfId="21334" xr:uid="{43B676CE-D8B1-44E6-9313-E470DF9F3155}"/>
    <cellStyle name="Entrada 15 2 6 3" xfId="9971" xr:uid="{AD6EA610-030C-41F4-80BA-7D5E4D53F1B9}"/>
    <cellStyle name="Entrada 15 2 6 3 2" xfId="25079" xr:uid="{BFBD6074-E0D3-43CE-84EF-F27A514312D1}"/>
    <cellStyle name="Entrada 15 2 6 4" xfId="15113" xr:uid="{4ED5F48F-DD9C-4033-9C8B-EA52773F00AE}"/>
    <cellStyle name="Entrada 15 2 6 4 2" xfId="30221" xr:uid="{D645621C-7F54-40FA-84A5-1CA5274CE91C}"/>
    <cellStyle name="Entrada 15 2 6 5" xfId="18697" xr:uid="{AB7C7CB7-968E-460C-826B-1A4A437D7027}"/>
    <cellStyle name="Entrada 15 2 7" xfId="3935" xr:uid="{DB6F592F-5437-4B13-93F5-97E4300DD5EB}"/>
    <cellStyle name="Entrada 15 2 7 2" xfId="6572" xr:uid="{32524158-F93D-4286-8762-395308955851}"/>
    <cellStyle name="Entrada 15 2 7 2 2" xfId="12883" xr:uid="{AA7BA24A-F104-44CD-99CE-4FC3A9A9BA0C}"/>
    <cellStyle name="Entrada 15 2 7 2 2 2" xfId="27991" xr:uid="{9C14A71D-6D47-425C-B2EB-AA6B32511D49}"/>
    <cellStyle name="Entrada 15 2 7 2 3" xfId="16588" xr:uid="{89A735AC-7B69-483E-B6AD-4D8347140C9C}"/>
    <cellStyle name="Entrada 15 2 7 2 3 2" xfId="31696" xr:uid="{8A7B9CFF-2743-4A81-84DD-B980B28DE678}"/>
    <cellStyle name="Entrada 15 2 7 2 4" xfId="21680" xr:uid="{C3B22B31-070A-4026-90A7-C7555DAA87BF}"/>
    <cellStyle name="Entrada 15 2 7 3" xfId="10317" xr:uid="{086F3B68-752C-434C-AAB3-615259E0AA8E}"/>
    <cellStyle name="Entrada 15 2 7 3 2" xfId="25425" xr:uid="{A395B7E9-26F4-4C15-893B-456F8710F653}"/>
    <cellStyle name="Entrada 15 2 7 4" xfId="14379" xr:uid="{E3CD2FEF-713F-4309-9F3E-4A1FC7210DDC}"/>
    <cellStyle name="Entrada 15 2 7 4 2" xfId="29487" xr:uid="{E537EF8C-1810-4E19-8AAD-1711EF44E5A7}"/>
    <cellStyle name="Entrada 15 2 7 5" xfId="19043" xr:uid="{16A8D638-0BE3-451C-A2E7-85B6573CF672}"/>
    <cellStyle name="Entrada 15 2 8" xfId="4282" xr:uid="{283DE247-0069-4DF3-9D3F-C7DFDC73D732}"/>
    <cellStyle name="Entrada 15 2 8 2" xfId="6919" xr:uid="{7E031CAC-1578-496E-9049-1FD5CC8AC043}"/>
    <cellStyle name="Entrada 15 2 8 2 2" xfId="13230" xr:uid="{BDC53996-F379-44EB-B8A3-5FE4BA4C4D0F}"/>
    <cellStyle name="Entrada 15 2 8 2 2 2" xfId="28338" xr:uid="{287F65F4-4D5F-4431-A515-2B8B84BC49FB}"/>
    <cellStyle name="Entrada 15 2 8 2 3" xfId="16894" xr:uid="{64F7F98E-BC62-4C03-AE96-7FBEB24A038B}"/>
    <cellStyle name="Entrada 15 2 8 2 3 2" xfId="32002" xr:uid="{38607D26-BE88-4018-B415-2975FA7D8C80}"/>
    <cellStyle name="Entrada 15 2 8 2 4" xfId="22027" xr:uid="{9F281C86-0D1D-4235-85FE-0BACF4F5221F}"/>
    <cellStyle name="Entrada 15 2 8 3" xfId="10664" xr:uid="{031B5AC2-A3D8-452B-A60F-338417958E16}"/>
    <cellStyle name="Entrada 15 2 8 3 2" xfId="25772" xr:uid="{CE96A416-BB47-4C68-B691-B4035356DEB9}"/>
    <cellStyle name="Entrada 15 2 8 4" xfId="14563" xr:uid="{1CED471A-978C-4439-BEF9-348659F75E9F}"/>
    <cellStyle name="Entrada 15 2 8 4 2" xfId="29671" xr:uid="{ACEAD5A0-56E4-4077-9587-EECEBD7B8F99}"/>
    <cellStyle name="Entrada 15 2 8 5" xfId="19390" xr:uid="{D59B75E6-6409-4094-8FA8-9F6329A783B9}"/>
    <cellStyle name="Entrada 15 2 9" xfId="4500" xr:uid="{D42F05C1-5A25-4937-ACA8-22DD79C63527}"/>
    <cellStyle name="Entrada 15 2 9 2" xfId="10882" xr:uid="{EFCADC94-AB4A-4F19-A715-863BCEDE3AF8}"/>
    <cellStyle name="Entrada 15 2 9 2 2" xfId="25990" xr:uid="{6E287BF7-2546-4C00-B5CE-77428F6A3F34}"/>
    <cellStyle name="Entrada 15 2 9 3" xfId="8177" xr:uid="{3374F4E2-1242-440D-8676-364ACDEDFF3B}"/>
    <cellStyle name="Entrada 15 2 9 3 2" xfId="23285" xr:uid="{3CFAAC10-793C-4CE3-A8FA-2D2B7E1AAB25}"/>
    <cellStyle name="Entrada 15 2 9 4" xfId="19608" xr:uid="{ED8268A1-E12C-4286-B3C6-55DB7C25D946}"/>
    <cellStyle name="Entrada 15 3" xfId="1846" xr:uid="{431F5F88-55C7-4160-877D-DDA260E4A3F1}"/>
    <cellStyle name="Entrada 15 3 10" xfId="8219" xr:uid="{F991FFBE-29F0-4389-A42D-07C5F654F1B0}"/>
    <cellStyle name="Entrada 15 3 10 2" xfId="23327" xr:uid="{9BDB976C-F101-4CCD-ADF3-DD6FD72FFFC1}"/>
    <cellStyle name="Entrada 15 3 11" xfId="15470" xr:uid="{83557BE2-549B-4F1C-81F7-5D0135A328C7}"/>
    <cellStyle name="Entrada 15 3 11 2" xfId="30578" xr:uid="{18D214D3-946B-4C81-883A-57D35C591D17}"/>
    <cellStyle name="Entrada 15 3 12" xfId="17071" xr:uid="{53F49CFB-BA44-4D7A-93E2-977090A8F526}"/>
    <cellStyle name="Entrada 15 3 2" xfId="2406" xr:uid="{EE8E5334-8978-4663-862B-386A1916A854}"/>
    <cellStyle name="Entrada 15 3 2 2" xfId="5043" xr:uid="{926F83AE-3FDF-495D-9A96-B5B24B4E53AE}"/>
    <cellStyle name="Entrada 15 3 2 2 2" xfId="11407" xr:uid="{684EABE2-4822-4208-8B24-3D33E666B2EF}"/>
    <cellStyle name="Entrada 15 3 2 2 2 2" xfId="26515" xr:uid="{B26C0010-FE39-41AE-886E-19726660AC3D}"/>
    <cellStyle name="Entrada 15 3 2 2 3" xfId="11670" xr:uid="{8185BD48-3387-4281-8FF0-C5594EC300E9}"/>
    <cellStyle name="Entrada 15 3 2 2 3 2" xfId="26778" xr:uid="{AE242D60-9826-46FB-8F85-1E0BC919E50A}"/>
    <cellStyle name="Entrada 15 3 2 2 4" xfId="20151" xr:uid="{48A91CEB-170F-4F2D-8580-AA40F665903F}"/>
    <cellStyle name="Entrada 15 3 2 3" xfId="8873" xr:uid="{93EBBCB3-878C-4DDB-AD33-04A32144CFEE}"/>
    <cellStyle name="Entrada 15 3 2 3 2" xfId="23981" xr:uid="{4AC94EE4-52C7-41D2-901F-9C5293AC955B}"/>
    <cellStyle name="Entrada 15 3 2 4" xfId="14922" xr:uid="{C73DF63B-C00E-41F6-93BA-02CECAA26C91}"/>
    <cellStyle name="Entrada 15 3 2 4 2" xfId="30030" xr:uid="{D30B8E66-361B-4AAF-B2A4-A4536A55CF67}"/>
    <cellStyle name="Entrada 15 3 2 5" xfId="11682" xr:uid="{AF640BEC-EC2E-4A4F-98F7-7A1780B23DF9}"/>
    <cellStyle name="Entrada 15 3 2 5 2" xfId="26790" xr:uid="{40A8768C-BB0A-4CF0-9B82-5D041260F43A}"/>
    <cellStyle name="Entrada 15 3 2 6" xfId="17597" xr:uid="{E51F3351-C0F1-4D09-B919-62FA96CDBE9B}"/>
    <cellStyle name="Entrada 15 3 3" xfId="2214" xr:uid="{3A71B751-AD78-43C0-9A87-17E89504EF15}"/>
    <cellStyle name="Entrada 15 3 3 2" xfId="4851" xr:uid="{47900A11-EAE2-4BFE-860A-9B7A6F757CA7}"/>
    <cellStyle name="Entrada 15 3 3 2 2" xfId="14955" xr:uid="{6E1BD712-0FD2-48B9-8298-FBDB799FDE0B}"/>
    <cellStyle name="Entrada 15 3 3 2 2 2" xfId="30063" xr:uid="{62658689-6634-45D7-B7C0-86F9C6CD9FE3}"/>
    <cellStyle name="Entrada 15 3 3 2 3" xfId="19959" xr:uid="{F8C90FF3-E91F-4FBF-962C-1229A9CB5E86}"/>
    <cellStyle name="Entrada 15 3 3 3" xfId="15577" xr:uid="{E518CA8C-8201-48E5-BFD2-43F0A64B994B}"/>
    <cellStyle name="Entrada 15 3 3 3 2" xfId="30685" xr:uid="{A4C89DFB-D419-4069-85F7-2FA80F74D580}"/>
    <cellStyle name="Entrada 15 3 3 4" xfId="17439" xr:uid="{B040FC70-547C-4F02-9124-4867675D456B}"/>
    <cellStyle name="Entrada 15 3 4" xfId="2940" xr:uid="{2E4E01EB-E99C-4F1D-BB83-4DAB786EF26D}"/>
    <cellStyle name="Entrada 15 3 4 2" xfId="5577" xr:uid="{4E3B4D4E-E2F4-4F1E-8519-FE0BE2757C6D}"/>
    <cellStyle name="Entrada 15 3 4 2 2" xfId="11888" xr:uid="{D5A101DB-A8AC-4F13-993E-EE3E8D50F6CC}"/>
    <cellStyle name="Entrada 15 3 4 2 2 2" xfId="26996" xr:uid="{EDA40567-E443-4ED2-99C7-182743736053}"/>
    <cellStyle name="Entrada 15 3 4 2 3" xfId="15341" xr:uid="{D38FC3CC-8924-452E-A03E-458619C94F2D}"/>
    <cellStyle name="Entrada 15 3 4 2 3 2" xfId="30449" xr:uid="{DFBE62D8-3B84-4004-9976-4024DD186197}"/>
    <cellStyle name="Entrada 15 3 4 2 4" xfId="20685" xr:uid="{6553B6E9-D3F6-40B7-B4C9-E11B4540D3B0}"/>
    <cellStyle name="Entrada 15 3 4 3" xfId="9322" xr:uid="{FC873614-7BC4-4E4C-A1A5-D39F8C25088A}"/>
    <cellStyle name="Entrada 15 3 4 3 2" xfId="24430" xr:uid="{4C45C9DC-21FA-4B86-B18E-3A433FC0CCC3}"/>
    <cellStyle name="Entrada 15 3 4 4" xfId="15700" xr:uid="{49835104-3651-46F7-8E12-78280A60F9E5}"/>
    <cellStyle name="Entrada 15 3 4 4 2" xfId="30808" xr:uid="{3FFC8753-5DC3-49AD-8E7B-732151123DD2}"/>
    <cellStyle name="Entrada 15 3 4 5" xfId="18048" xr:uid="{50F1F6BE-E92E-41B3-92F8-BB5260C94776}"/>
    <cellStyle name="Entrada 15 3 5" xfId="3266" xr:uid="{586B0B4C-0178-47D7-9C2D-97F405146C08}"/>
    <cellStyle name="Entrada 15 3 5 2" xfId="5903" xr:uid="{F5ACED03-FEBE-4594-A2EF-EF1B6C56EB97}"/>
    <cellStyle name="Entrada 15 3 5 2 2" xfId="12214" xr:uid="{CDA1CC90-BB2B-4F4C-8698-BC05FEBACF35}"/>
    <cellStyle name="Entrada 15 3 5 2 2 2" xfId="27322" xr:uid="{8553A69E-1B38-4796-AE2F-0496DCC7BA7B}"/>
    <cellStyle name="Entrada 15 3 5 2 3" xfId="15886" xr:uid="{D67B80EF-F114-4D24-B0CA-F1C664EF03A3}"/>
    <cellStyle name="Entrada 15 3 5 2 3 2" xfId="30994" xr:uid="{FA471D43-7D0E-4E95-B075-FA15860FDF21}"/>
    <cellStyle name="Entrada 15 3 5 2 4" xfId="21011" xr:uid="{4B4DD19E-A275-4064-84E6-E0373BDB9705}"/>
    <cellStyle name="Entrada 15 3 5 3" xfId="9648" xr:uid="{B5FB8EF3-CD08-445E-9A13-265E27CF90FD}"/>
    <cellStyle name="Entrada 15 3 5 3 2" xfId="24756" xr:uid="{1738A5EC-D965-4C8E-9317-343836ADB4F8}"/>
    <cellStyle name="Entrada 15 3 5 4" xfId="15155" xr:uid="{5F01E1D2-588B-4ABD-ACDC-750C27DD48DA}"/>
    <cellStyle name="Entrada 15 3 5 4 2" xfId="30263" xr:uid="{A2951964-E2AB-4193-A9CF-57CF0C2A5394}"/>
    <cellStyle name="Entrada 15 3 5 5" xfId="18374" xr:uid="{6A923C6F-FA00-423D-862B-6E04DBB70F7B}"/>
    <cellStyle name="Entrada 15 3 6" xfId="3572" xr:uid="{E40CBD74-8F66-4181-9379-0A2DBC7241FE}"/>
    <cellStyle name="Entrada 15 3 6 2" xfId="6209" xr:uid="{54EA24C4-B4AC-4359-898C-68A174A83C4A}"/>
    <cellStyle name="Entrada 15 3 6 2 2" xfId="12520" xr:uid="{45DE1C98-9CC6-4532-B0A2-508C014C2872}"/>
    <cellStyle name="Entrada 15 3 6 2 2 2" xfId="27628" xr:uid="{35939E72-0360-4047-8A73-35A26F7E2531}"/>
    <cellStyle name="Entrada 15 3 6 2 3" xfId="16555" xr:uid="{A4805151-629D-4E44-8A0E-EEB717564288}"/>
    <cellStyle name="Entrada 15 3 6 2 3 2" xfId="31663" xr:uid="{12C265EB-E6B0-4B9A-B886-3878146F1CDA}"/>
    <cellStyle name="Entrada 15 3 6 2 4" xfId="21317" xr:uid="{D4EA722A-07ED-4461-BEC2-3F08324D6F74}"/>
    <cellStyle name="Entrada 15 3 6 3" xfId="9954" xr:uid="{675AD6D5-C88D-423B-BD2D-906436024F2F}"/>
    <cellStyle name="Entrada 15 3 6 3 2" xfId="25062" xr:uid="{FE654DC1-514B-409C-AC18-2834DE9B65CC}"/>
    <cellStyle name="Entrada 15 3 6 4" xfId="14772" xr:uid="{E6516A01-0FEE-4D78-B2E0-355911328BEA}"/>
    <cellStyle name="Entrada 15 3 6 4 2" xfId="29880" xr:uid="{EB7B8F4E-43E6-40DD-93AE-262D42307CDB}"/>
    <cellStyle name="Entrada 15 3 6 5" xfId="18680" xr:uid="{53D434F0-EAA3-4481-8D67-DD76221DADE0}"/>
    <cellStyle name="Entrada 15 3 7" xfId="3918" xr:uid="{3E3064E1-ADE5-4537-93AC-2E9F3B7AC162}"/>
    <cellStyle name="Entrada 15 3 7 2" xfId="6555" xr:uid="{DA44D35C-2CE1-4110-879E-1D8FFC68AFE0}"/>
    <cellStyle name="Entrada 15 3 7 2 2" xfId="12866" xr:uid="{E3F92F1A-B9E4-4C74-9D23-EDC5DCAF76DC}"/>
    <cellStyle name="Entrada 15 3 7 2 2 2" xfId="27974" xr:uid="{AA2C817E-5298-4CCE-B78A-49368E20F4CB}"/>
    <cellStyle name="Entrada 15 3 7 2 3" xfId="16571" xr:uid="{22759EAE-FCDA-4519-BA4A-595C9CA08BDD}"/>
    <cellStyle name="Entrada 15 3 7 2 3 2" xfId="31679" xr:uid="{7BFD4183-B594-48FA-B6BB-B69709813575}"/>
    <cellStyle name="Entrada 15 3 7 2 4" xfId="21663" xr:uid="{409C8B31-E84F-4809-99A0-F6189B92C3CE}"/>
    <cellStyle name="Entrada 15 3 7 3" xfId="10300" xr:uid="{CF54E2BA-481A-4562-88AF-00D8235827D2}"/>
    <cellStyle name="Entrada 15 3 7 3 2" xfId="25408" xr:uid="{41324021-A849-4C02-913E-ACFB03E7EF54}"/>
    <cellStyle name="Entrada 15 3 7 4" xfId="14083" xr:uid="{BB4DF59E-F908-4384-AC60-28264158C745}"/>
    <cellStyle name="Entrada 15 3 7 4 2" xfId="29191" xr:uid="{93B6D598-5F70-487E-8D9A-4DA4D762A5E9}"/>
    <cellStyle name="Entrada 15 3 7 5" xfId="19026" xr:uid="{155A3CE0-109B-4E5C-A320-6410C094948C}"/>
    <cellStyle name="Entrada 15 3 8" xfId="4483" xr:uid="{66BFA52F-AA26-4F2C-9655-94C01B221994}"/>
    <cellStyle name="Entrada 15 3 8 2" xfId="10865" xr:uid="{91320666-1C83-41CE-B188-07D69D4B9CB0}"/>
    <cellStyle name="Entrada 15 3 8 2 2" xfId="25973" xr:uid="{4D403C8E-6F9C-46DB-A22D-236A60E6C336}"/>
    <cellStyle name="Entrada 15 3 8 3" xfId="16293" xr:uid="{D9D829CF-22FC-49AB-9A7B-DAA08C0D7A01}"/>
    <cellStyle name="Entrada 15 3 8 3 2" xfId="31401" xr:uid="{86E66702-A401-4724-8DAA-5A6DCB41B684}"/>
    <cellStyle name="Entrada 15 3 8 4" xfId="19591" xr:uid="{C40430F5-E536-4B4C-8908-3FE4712493E0}"/>
    <cellStyle name="Entrada 15 3 9" xfId="8347" xr:uid="{A7D3241D-19A9-4D95-9386-59BCE89A137E}"/>
    <cellStyle name="Entrada 15 3 9 2" xfId="23455" xr:uid="{E0DA538A-4243-49F0-82B3-9F28C4EF8B81}"/>
    <cellStyle name="Entrada 15 4" xfId="2083" xr:uid="{7379017A-EBF8-419B-85CB-BE2179424088}"/>
    <cellStyle name="Entrada 15 4 10" xfId="15229" xr:uid="{9E622727-799B-4748-B46F-BD0F98AD623B}"/>
    <cellStyle name="Entrada 15 4 10 2" xfId="30337" xr:uid="{A2EF7A3B-72D4-4565-9D56-17238DEABF71}"/>
    <cellStyle name="Entrada 15 4 11" xfId="16488" xr:uid="{109D6995-FC74-4732-9355-10A359CA3719}"/>
    <cellStyle name="Entrada 15 4 11 2" xfId="31596" xr:uid="{58F4EDAA-6A00-4089-B299-ED2542A35C8E}"/>
    <cellStyle name="Entrada 15 4 12" xfId="17308" xr:uid="{E1382293-68B8-4F9F-A912-74859A00993A}"/>
    <cellStyle name="Entrada 15 4 2" xfId="2573" xr:uid="{AA0F9EBF-8856-4543-9AAD-50C2C4B14A74}"/>
    <cellStyle name="Entrada 15 4 2 2" xfId="5210" xr:uid="{E8FFD785-EC56-458B-8209-F8B6DFE105B8}"/>
    <cellStyle name="Entrada 15 4 2 2 2" xfId="11574" xr:uid="{A350EC36-ABDE-48C6-98BA-890425955066}"/>
    <cellStyle name="Entrada 15 4 2 2 2 2" xfId="26682" xr:uid="{F2119DD9-D00C-4B67-A07E-211B8C3A3564}"/>
    <cellStyle name="Entrada 15 4 2 2 3" xfId="15673" xr:uid="{AF48B563-D719-4E03-8131-28D350AE6CFD}"/>
    <cellStyle name="Entrada 15 4 2 2 3 2" xfId="30781" xr:uid="{313AB6E4-D339-4EEB-A0EB-7CFC1E3195E2}"/>
    <cellStyle name="Entrada 15 4 2 2 4" xfId="20318" xr:uid="{4B3176BD-66E5-4085-AE0A-AD9B6971FE3C}"/>
    <cellStyle name="Entrada 15 4 2 3" xfId="9040" xr:uid="{C2090288-996A-4983-AE13-55866F5FFF5C}"/>
    <cellStyle name="Entrada 15 4 2 3 2" xfId="24148" xr:uid="{6D033D70-FB98-4EEE-8EC8-0BA9D95F2491}"/>
    <cellStyle name="Entrada 15 4 2 4" xfId="7519" xr:uid="{C94C49A5-ECFA-407B-B5CD-C03DB746BA3F}"/>
    <cellStyle name="Entrada 15 4 2 4 2" xfId="22627" xr:uid="{987C5432-833C-4231-88CD-6DBD895B4BCA}"/>
    <cellStyle name="Entrada 15 4 2 5" xfId="15877" xr:uid="{80383E8E-A0F5-4FB7-95EF-0A25777F8777}"/>
    <cellStyle name="Entrada 15 4 2 5 2" xfId="30985" xr:uid="{A28DCDA3-E4D9-4EE5-A188-EE4B8CC7B786}"/>
    <cellStyle name="Entrada 15 4 2 6" xfId="17681" xr:uid="{D2EF7739-12EE-46B4-AA16-AA60B48ADA5E}"/>
    <cellStyle name="Entrada 15 4 3" xfId="2843" xr:uid="{360530CB-8C56-4822-8850-83EC65794E7B}"/>
    <cellStyle name="Entrada 15 4 3 2" xfId="5480" xr:uid="{3472EAB8-8F25-4E4B-9735-CEC8845EE462}"/>
    <cellStyle name="Entrada 15 4 3 2 2" xfId="13640" xr:uid="{15A408AF-9D83-429B-8BD9-8DD77DDDF16A}"/>
    <cellStyle name="Entrada 15 4 3 2 2 2" xfId="28748" xr:uid="{FE6609B8-FF15-4735-9BDB-8B3F20D1797C}"/>
    <cellStyle name="Entrada 15 4 3 2 3" xfId="20588" xr:uid="{AA603904-6DB5-4FC5-9940-C823942A4391}"/>
    <cellStyle name="Entrada 15 4 3 3" xfId="14966" xr:uid="{2F4B98E1-816E-4057-89A5-04DAE9EE75BA}"/>
    <cellStyle name="Entrada 15 4 3 3 2" xfId="30074" xr:uid="{095C6EF7-B9B0-4E67-AA93-8EE78AEE7BF6}"/>
    <cellStyle name="Entrada 15 4 3 4" xfId="17951" xr:uid="{497F1EDD-DCFB-4C5A-9BE7-20170E71D326}"/>
    <cellStyle name="Entrada 15 4 4" xfId="3146" xr:uid="{2B3EA19B-7F37-40FC-8271-26C4E7BE3257}"/>
    <cellStyle name="Entrada 15 4 4 2" xfId="5783" xr:uid="{9F0F2BCB-C00E-49DF-B383-A9C00A091D6E}"/>
    <cellStyle name="Entrada 15 4 4 2 2" xfId="12094" xr:uid="{F3B6044E-B721-4438-980A-B76F3154A1DF}"/>
    <cellStyle name="Entrada 15 4 4 2 2 2" xfId="27202" xr:uid="{C212B990-2666-40E2-ADFE-E67982209123}"/>
    <cellStyle name="Entrada 15 4 4 2 3" xfId="15035" xr:uid="{5310740C-BF8F-48A0-BA00-67BC050A2F8C}"/>
    <cellStyle name="Entrada 15 4 4 2 3 2" xfId="30143" xr:uid="{2A8C0E4E-54C0-486F-9AF1-3EC140F5E913}"/>
    <cellStyle name="Entrada 15 4 4 2 4" xfId="20891" xr:uid="{5C6BB266-A491-4A55-B536-A1BC29AF7770}"/>
    <cellStyle name="Entrada 15 4 4 3" xfId="9528" xr:uid="{0C321A29-774E-4778-8F4B-7A8C03760C6B}"/>
    <cellStyle name="Entrada 15 4 4 3 2" xfId="24636" xr:uid="{9FF7E96A-935D-4F19-A67B-E4EB441C61BE}"/>
    <cellStyle name="Entrada 15 4 4 4" xfId="14038" xr:uid="{007386C2-D54C-47A2-AA2F-64DD5F06C6E1}"/>
    <cellStyle name="Entrada 15 4 4 4 2" xfId="29146" xr:uid="{E30A714B-8D40-47EA-A03F-19CCA1F5FAE4}"/>
    <cellStyle name="Entrada 15 4 4 5" xfId="18254" xr:uid="{D926DF64-9F21-4930-9543-5DCD20012DAC}"/>
    <cellStyle name="Entrada 15 4 5" xfId="3472" xr:uid="{BBC27A83-48B6-47A1-920A-A76469E4A2A8}"/>
    <cellStyle name="Entrada 15 4 5 2" xfId="6109" xr:uid="{4953925F-BF82-472F-94E8-5CFB9984C4A6}"/>
    <cellStyle name="Entrada 15 4 5 2 2" xfId="12420" xr:uid="{8DCA6D80-FBC2-474F-A352-0C8CF38B1D05}"/>
    <cellStyle name="Entrada 15 4 5 2 2 2" xfId="27528" xr:uid="{CF769E7B-B9F0-4F6B-8A48-4D2D4141731E}"/>
    <cellStyle name="Entrada 15 4 5 2 3" xfId="15074" xr:uid="{87F5F3DB-C17F-4078-B7DB-B2812F3BA151}"/>
    <cellStyle name="Entrada 15 4 5 2 3 2" xfId="30182" xr:uid="{CA4C2E64-9A49-4425-8626-B4A1583B54F9}"/>
    <cellStyle name="Entrada 15 4 5 2 4" xfId="21217" xr:uid="{8820CD1A-350A-43FE-8F49-A355E29D18A0}"/>
    <cellStyle name="Entrada 15 4 5 3" xfId="9854" xr:uid="{686B646B-1AAA-413B-9711-6297E70C1C98}"/>
    <cellStyle name="Entrada 15 4 5 3 2" xfId="24962" xr:uid="{2C1B1BF5-619D-473C-B3F2-A4AD9014BFC5}"/>
    <cellStyle name="Entrada 15 4 5 4" xfId="7392" xr:uid="{942607FE-DD08-4D85-8B18-9B6A96E77441}"/>
    <cellStyle name="Entrada 15 4 5 4 2" xfId="22500" xr:uid="{B0F2A50C-7F5D-4410-A143-0F2E862FCC7B}"/>
    <cellStyle name="Entrada 15 4 5 5" xfId="18580" xr:uid="{A6AF1486-3F59-4C61-BB74-A4E3023DDEFC}"/>
    <cellStyle name="Entrada 15 4 6" xfId="3778" xr:uid="{ED4B7511-41A9-4AF4-9DE5-64E7298D21D3}"/>
    <cellStyle name="Entrada 15 4 6 2" xfId="6415" xr:uid="{99724F7B-8D3D-4078-910A-838A3562852A}"/>
    <cellStyle name="Entrada 15 4 6 2 2" xfId="12726" xr:uid="{536B2275-A906-47BA-A34E-3288307FDC21}"/>
    <cellStyle name="Entrada 15 4 6 2 2 2" xfId="27834" xr:uid="{645488C9-2153-4289-968B-D19C625FCECA}"/>
    <cellStyle name="Entrada 15 4 6 2 3" xfId="15766" xr:uid="{E64AD8B8-4F74-4D39-8F1E-1FB7A199F1E2}"/>
    <cellStyle name="Entrada 15 4 6 2 3 2" xfId="30874" xr:uid="{E571B941-4D28-4802-B819-0CECB82EDF93}"/>
    <cellStyle name="Entrada 15 4 6 2 4" xfId="21523" xr:uid="{6275B1CF-C997-42CD-8319-027D0DE1C1DC}"/>
    <cellStyle name="Entrada 15 4 6 3" xfId="10160" xr:uid="{694FDD50-10CB-4511-9D5B-0285A2177A00}"/>
    <cellStyle name="Entrada 15 4 6 3 2" xfId="25268" xr:uid="{0006D88D-6A31-4B68-8150-86EFC80E6329}"/>
    <cellStyle name="Entrada 15 4 6 4" xfId="16508" xr:uid="{016DD193-391F-4FE5-A741-003B40993EC7}"/>
    <cellStyle name="Entrada 15 4 6 4 2" xfId="31616" xr:uid="{F3A04EF3-F0C8-4029-8594-8A3AC6A4406F}"/>
    <cellStyle name="Entrada 15 4 6 5" xfId="18886" xr:uid="{1A787796-065C-4F26-BEEC-7AA78D79E041}"/>
    <cellStyle name="Entrada 15 4 7" xfId="4155" xr:uid="{9A1F52F7-9F2D-4780-AD47-EDE4CC7342E1}"/>
    <cellStyle name="Entrada 15 4 7 2" xfId="6792" xr:uid="{652BD47F-0552-457B-8C4D-B6B428A9ECE7}"/>
    <cellStyle name="Entrada 15 4 7 2 2" xfId="13103" xr:uid="{2F0A5FF2-790B-44B0-A9D4-F43F6273048B}"/>
    <cellStyle name="Entrada 15 4 7 2 2 2" xfId="28211" xr:uid="{8F32C9DC-512E-449F-BC75-F4D66D38278D}"/>
    <cellStyle name="Entrada 15 4 7 2 3" xfId="16777" xr:uid="{B40231BE-7B88-411E-BCE9-B25B9D12540C}"/>
    <cellStyle name="Entrada 15 4 7 2 3 2" xfId="31885" xr:uid="{52501249-D456-4009-8293-C46361DEC255}"/>
    <cellStyle name="Entrada 15 4 7 2 4" xfId="21900" xr:uid="{C388C4B0-AAAA-47C5-8A21-414CAF6004DA}"/>
    <cellStyle name="Entrada 15 4 7 3" xfId="10537" xr:uid="{CE5FA9DE-0894-41F6-B872-45E822AED738}"/>
    <cellStyle name="Entrada 15 4 7 3 2" xfId="25645" xr:uid="{3052BE64-1471-4160-94B3-672C38A4DB7B}"/>
    <cellStyle name="Entrada 15 4 7 4" xfId="7755" xr:uid="{0012BCF8-71C6-47BF-95F9-707FC454873A}"/>
    <cellStyle name="Entrada 15 4 7 4 2" xfId="22863" xr:uid="{756D1CA8-5CF0-4501-8F1C-B5C2266269F5}"/>
    <cellStyle name="Entrada 15 4 7 5" xfId="19263" xr:uid="{4EEE0346-1C79-46CE-B59B-CA797DF390C8}"/>
    <cellStyle name="Entrada 15 4 8" xfId="4720" xr:uid="{8C6CF0DD-CFB9-4A0D-8DB0-1ED62BB497A1}"/>
    <cellStyle name="Entrada 15 4 8 2" xfId="11102" xr:uid="{F9F22AE6-E3A3-4BD5-BA82-5AC065A06842}"/>
    <cellStyle name="Entrada 15 4 8 2 2" xfId="26210" xr:uid="{3BE73697-54DA-4716-B63B-33F266F14801}"/>
    <cellStyle name="Entrada 15 4 8 3" xfId="13765" xr:uid="{D48D9062-47A1-4D76-891F-4E0577CCA16A}"/>
    <cellStyle name="Entrada 15 4 8 3 2" xfId="28873" xr:uid="{2FA13BF2-F91E-4905-9C17-0A94B4B3322B}"/>
    <cellStyle name="Entrada 15 4 8 4" xfId="19828" xr:uid="{8A728BD7-1F64-4701-A31F-29484E73684D}"/>
    <cellStyle name="Entrada 15 4 9" xfId="8581" xr:uid="{78404E52-5E2C-41BC-9D60-734F7CDEEA22}"/>
    <cellStyle name="Entrada 15 4 9 2" xfId="23689" xr:uid="{7674E4E8-8CAC-41CA-AA8F-21EE25F701DD}"/>
    <cellStyle name="Entrada 15 5" xfId="2038" xr:uid="{F9616113-71AD-4C04-B766-011188A239D8}"/>
    <cellStyle name="Entrada 15 5 10" xfId="9144" xr:uid="{950C8DE8-7931-456C-8F3F-829E3E98BBD6}"/>
    <cellStyle name="Entrada 15 5 10 2" xfId="24252" xr:uid="{4425E9E1-94AF-4A68-854C-C049E72D46AD}"/>
    <cellStyle name="Entrada 15 5 11" xfId="17263" xr:uid="{631D8C74-C258-4F36-B4F0-B0C814EACCE9}"/>
    <cellStyle name="Entrada 15 5 2" xfId="2798" xr:uid="{E4B58685-453D-4E0C-980C-852A3E3F514E}"/>
    <cellStyle name="Entrada 15 5 2 2" xfId="5435" xr:uid="{5BD19DEE-8482-49C9-8AFF-D05B2C8419E1}"/>
    <cellStyle name="Entrada 15 5 2 2 2" xfId="16214" xr:uid="{C5D2C736-2DF1-4713-B7F1-A50B9C4382E5}"/>
    <cellStyle name="Entrada 15 5 2 2 2 2" xfId="31322" xr:uid="{8E0110B9-FE9E-46C4-97D5-A6593B0C1B71}"/>
    <cellStyle name="Entrada 15 5 2 2 3" xfId="20543" xr:uid="{7F7AC488-FB1D-4635-AA33-D37C3D912398}"/>
    <cellStyle name="Entrada 15 5 2 3" xfId="14615" xr:uid="{6388F317-9636-47E3-9C3A-E803A9ED7A0D}"/>
    <cellStyle name="Entrada 15 5 2 3 2" xfId="29723" xr:uid="{24C91E6A-1CA4-4BF2-A42C-840229AFFBEA}"/>
    <cellStyle name="Entrada 15 5 2 4" xfId="17906" xr:uid="{06FB2FEE-5ADD-4EF6-BAE6-71D4A5B43D81}"/>
    <cellStyle name="Entrada 15 5 3" xfId="3101" xr:uid="{4109EC98-D38B-41CD-94E4-BB39FC28B679}"/>
    <cellStyle name="Entrada 15 5 3 2" xfId="5738" xr:uid="{F37DF5D6-4C46-44A2-BB3A-9A147508BDBC}"/>
    <cellStyle name="Entrada 15 5 3 2 2" xfId="12049" xr:uid="{8B9A3176-3C6A-44C2-97BA-B3968827C52C}"/>
    <cellStyle name="Entrada 15 5 3 2 2 2" xfId="27157" xr:uid="{69317B10-7153-49AA-8FF1-7C528BAA17D0}"/>
    <cellStyle name="Entrada 15 5 3 2 3" xfId="14415" xr:uid="{6823A260-9DB1-4080-9BCC-0C362337FD0D}"/>
    <cellStyle name="Entrada 15 5 3 2 3 2" xfId="29523" xr:uid="{2D19C5ED-B7C7-4E13-A52C-896E7499674B}"/>
    <cellStyle name="Entrada 15 5 3 2 4" xfId="20846" xr:uid="{82272B8A-079B-4C89-8C7F-96C290F96279}"/>
    <cellStyle name="Entrada 15 5 3 3" xfId="9483" xr:uid="{C62846E1-74A5-4DFC-B969-BEE8C92C846F}"/>
    <cellStyle name="Entrada 15 5 3 3 2" xfId="24591" xr:uid="{C155DBDB-E9CF-4765-8877-20BB10F28D03}"/>
    <cellStyle name="Entrada 15 5 3 4" xfId="14670" xr:uid="{E751227F-FB6A-46F3-975A-DAD0A4C13D07}"/>
    <cellStyle name="Entrada 15 5 3 4 2" xfId="29778" xr:uid="{3C39CC2B-2B15-4D8E-9F14-B44A5EA2949A}"/>
    <cellStyle name="Entrada 15 5 3 5" xfId="18209" xr:uid="{5C61E6A9-9810-4F65-B9D9-2AB8600D2F90}"/>
    <cellStyle name="Entrada 15 5 4" xfId="3427" xr:uid="{8A48B860-D82D-4FE2-B1E4-F84BCB4F5B38}"/>
    <cellStyle name="Entrada 15 5 4 2" xfId="6064" xr:uid="{5F801141-D183-4FD1-9A19-048E90A70FE8}"/>
    <cellStyle name="Entrada 15 5 4 2 2" xfId="12375" xr:uid="{D85A4F3F-BE25-4299-BE64-683644D330FC}"/>
    <cellStyle name="Entrada 15 5 4 2 2 2" xfId="27483" xr:uid="{763ED1C4-2CE4-4378-B74C-0DFB120AE6D8}"/>
    <cellStyle name="Entrada 15 5 4 2 3" xfId="13477" xr:uid="{678CEC27-2CD0-4DA1-ADAE-F04816C96FDC}"/>
    <cellStyle name="Entrada 15 5 4 2 3 2" xfId="28585" xr:uid="{6F430857-7E1C-40EE-80ED-2E1E928E55DD}"/>
    <cellStyle name="Entrada 15 5 4 2 4" xfId="21172" xr:uid="{18417B12-A06F-40E2-8166-92129301599B}"/>
    <cellStyle name="Entrada 15 5 4 3" xfId="9809" xr:uid="{9D87E6B7-A5D6-4EDF-89A3-4CA8752F6CCB}"/>
    <cellStyle name="Entrada 15 5 4 3 2" xfId="24917" xr:uid="{99F7E7DD-C758-4807-8713-A7DFF3B6BE10}"/>
    <cellStyle name="Entrada 15 5 4 4" xfId="9297" xr:uid="{8CA622F6-ACA6-49F2-BB51-05ADDBEC76B7}"/>
    <cellStyle name="Entrada 15 5 4 4 2" xfId="24405" xr:uid="{AE9B9BA9-1B78-4D3C-9643-50A86FE2C1E1}"/>
    <cellStyle name="Entrada 15 5 4 5" xfId="18535" xr:uid="{DAD98CEB-CD39-4F8F-9CF6-EA9F123747F5}"/>
    <cellStyle name="Entrada 15 5 5" xfId="3733" xr:uid="{E2A36D34-0039-44EC-AFEA-7F814606FDDB}"/>
    <cellStyle name="Entrada 15 5 5 2" xfId="6370" xr:uid="{8A1AD4F4-8A04-4235-8CB7-A3270423A1B1}"/>
    <cellStyle name="Entrada 15 5 5 2 2" xfId="12681" xr:uid="{223D3E3B-7188-4B31-B810-E33BF6B58DCF}"/>
    <cellStyle name="Entrada 15 5 5 2 2 2" xfId="27789" xr:uid="{A905F212-0392-4FF4-81EE-72C3EB4EA477}"/>
    <cellStyle name="Entrada 15 5 5 2 3" xfId="8289" xr:uid="{39FAB100-0E5F-4651-9FD0-BCB9CD8B699F}"/>
    <cellStyle name="Entrada 15 5 5 2 3 2" xfId="23397" xr:uid="{0CB6A8E1-BD8E-44F2-8A41-56274C6F3DBB}"/>
    <cellStyle name="Entrada 15 5 5 2 4" xfId="21478" xr:uid="{E08D3633-1785-4FF7-879A-25B724EBAEB8}"/>
    <cellStyle name="Entrada 15 5 5 3" xfId="10115" xr:uid="{B86B627A-9833-4560-8AD3-72AD3DDCC879}"/>
    <cellStyle name="Entrada 15 5 5 3 2" xfId="25223" xr:uid="{FD884BC3-B3B9-436E-8F69-D181A2983D6E}"/>
    <cellStyle name="Entrada 15 5 5 4" xfId="14614" xr:uid="{BDD1E4FC-284B-43B4-99AE-4BF344863DA4}"/>
    <cellStyle name="Entrada 15 5 5 4 2" xfId="29722" xr:uid="{90D13151-E885-4B1A-9AD2-8BFADB40BFF2}"/>
    <cellStyle name="Entrada 15 5 5 5" xfId="18841" xr:uid="{8C586EF3-5F6F-454B-A84E-2AD45C863565}"/>
    <cellStyle name="Entrada 15 5 6" xfId="4110" xr:uid="{D1635F53-17C0-41B6-B200-7FF594F40C55}"/>
    <cellStyle name="Entrada 15 5 6 2" xfId="6747" xr:uid="{8CCE0D25-60B0-4E02-A3FB-86328549027D}"/>
    <cellStyle name="Entrada 15 5 6 2 2" xfId="13058" xr:uid="{2055CE4A-5AF1-48CD-B575-3D1ABC1553F4}"/>
    <cellStyle name="Entrada 15 5 6 2 2 2" xfId="28166" xr:uid="{B0E8AF6F-EED4-4E57-839E-4D8EFDD765D2}"/>
    <cellStyle name="Entrada 15 5 6 2 3" xfId="16732" xr:uid="{7D626217-7FF3-4429-B475-DA356D802162}"/>
    <cellStyle name="Entrada 15 5 6 2 3 2" xfId="31840" xr:uid="{26126118-F309-4594-A28B-8FACE5A67E3A}"/>
    <cellStyle name="Entrada 15 5 6 2 4" xfId="21855" xr:uid="{02B7E667-37E2-4B2D-ABB8-FE064D1CFFD1}"/>
    <cellStyle name="Entrada 15 5 6 3" xfId="10492" xr:uid="{CDED2B56-9BCE-4320-9115-B47BE2DC21BD}"/>
    <cellStyle name="Entrada 15 5 6 3 2" xfId="25600" xr:uid="{E800EA5F-44DD-483A-9683-D03F7542C5A8}"/>
    <cellStyle name="Entrada 15 5 6 4" xfId="13863" xr:uid="{5332AADE-69B8-4C8A-A5CB-37D1DD527AC3}"/>
    <cellStyle name="Entrada 15 5 6 4 2" xfId="28971" xr:uid="{52D6A8F0-6088-4454-B334-52A9D733F002}"/>
    <cellStyle name="Entrada 15 5 6 5" xfId="19218" xr:uid="{BAB4C647-E7F9-4332-8A16-655A771B040E}"/>
    <cellStyle name="Entrada 15 5 7" xfId="4675" xr:uid="{72996C17-5620-4C78-A23A-BA4F855D14C4}"/>
    <cellStyle name="Entrada 15 5 7 2" xfId="11057" xr:uid="{B259BF77-FD55-4166-8F92-4F661AA96BE7}"/>
    <cellStyle name="Entrada 15 5 7 2 2" xfId="26165" xr:uid="{EBB095CE-173A-43C1-94F7-E3C4C3C975D1}"/>
    <cellStyle name="Entrada 15 5 7 3" xfId="13801" xr:uid="{9CAA7817-C906-409B-9C4E-CDE24E1BC01A}"/>
    <cellStyle name="Entrada 15 5 7 3 2" xfId="28909" xr:uid="{D8FA7A9A-0673-4287-B320-184EACA49E01}"/>
    <cellStyle name="Entrada 15 5 7 4" xfId="19783" xr:uid="{29A1AC02-1434-4AB2-B12B-9CB4A480FF44}"/>
    <cellStyle name="Entrada 15 5 8" xfId="8536" xr:uid="{21C9E067-9059-4202-B647-C0C408019404}"/>
    <cellStyle name="Entrada 15 5 8 2" xfId="23644" xr:uid="{0E9E5195-706F-4F30-852E-C824BC40D3A8}"/>
    <cellStyle name="Entrada 15 5 9" xfId="16344" xr:uid="{51870B50-3616-4DE0-8B1A-193BB54A566C}"/>
    <cellStyle name="Entrada 15 5 9 2" xfId="31452" xr:uid="{319933C7-7AD0-4C1F-A7F7-ECDDBD036024}"/>
    <cellStyle name="Entrada 16" xfId="1148" xr:uid="{00000000-0005-0000-0000-00007E040000}"/>
    <cellStyle name="Entrada 16 2" xfId="1864" xr:uid="{4CAC8E1F-12F4-47FB-B474-3FCDE796CF48}"/>
    <cellStyle name="Entrada 16 2 10" xfId="8365" xr:uid="{DEAEE29D-4763-4499-9A89-96662F208AF2}"/>
    <cellStyle name="Entrada 16 2 10 2" xfId="23473" xr:uid="{0F266EA6-5DB5-4C66-B3C0-7D254F3FB4E2}"/>
    <cellStyle name="Entrada 16 2 11" xfId="16290" xr:uid="{9E50AB95-7BEF-42DB-8DF3-CC86AFD01D70}"/>
    <cellStyle name="Entrada 16 2 11 2" xfId="31398" xr:uid="{F9189B5B-C973-469D-8FB2-171619629600}"/>
    <cellStyle name="Entrada 16 2 12" xfId="14502" xr:uid="{22B0A04A-34E6-4B43-AC3F-4DD7E06967FB}"/>
    <cellStyle name="Entrada 16 2 12 2" xfId="29610" xr:uid="{EBF222D1-C427-47AC-A8F7-3ECA46E53721}"/>
    <cellStyle name="Entrada 16 2 13" xfId="17089" xr:uid="{CD17223F-86C5-465A-9142-0B36EF7CCDB7}"/>
    <cellStyle name="Entrada 16 2 2" xfId="2424" xr:uid="{8E3CE63B-8CAE-47BB-B05D-541D1D7AC5C2}"/>
    <cellStyle name="Entrada 16 2 2 2" xfId="5061" xr:uid="{21C172F3-E8DD-4593-BD43-CBC62274126F}"/>
    <cellStyle name="Entrada 16 2 2 2 2" xfId="11425" xr:uid="{92A3209A-3B00-4CC1-85F6-085A4D75B6DB}"/>
    <cellStyle name="Entrada 16 2 2 2 2 2" xfId="26533" xr:uid="{125AC21A-0F25-4D03-A480-BC7939C15193}"/>
    <cellStyle name="Entrada 16 2 2 2 3" xfId="7097" xr:uid="{D1140FBF-15F6-47C9-A5F1-B6C760347CE5}"/>
    <cellStyle name="Entrada 16 2 2 2 3 2" xfId="22205" xr:uid="{5CA4A8B5-79E3-43F7-8CEC-3026EC55DDA4}"/>
    <cellStyle name="Entrada 16 2 2 2 4" xfId="20169" xr:uid="{489E75F3-027F-4BED-A4C8-8FD7F160CFDC}"/>
    <cellStyle name="Entrada 16 2 2 3" xfId="8891" xr:uid="{04915987-7362-499D-AE28-83CCF923A503}"/>
    <cellStyle name="Entrada 16 2 2 3 2" xfId="23999" xr:uid="{2EE9D2E8-6E9F-4225-9C3C-22B7456AA11E}"/>
    <cellStyle name="Entrada 16 2 3" xfId="2196" xr:uid="{3F629F6A-A2BC-44F2-B4E3-AB62F0332284}"/>
    <cellStyle name="Entrada 16 2 3 2" xfId="4833" xr:uid="{FDEFFDE4-8009-4634-8884-4AB53626EEC1}"/>
    <cellStyle name="Entrada 16 2 3 2 2" xfId="7112" xr:uid="{AB123E87-D959-4DAC-98DA-7C6C86EA1CAE}"/>
    <cellStyle name="Entrada 16 2 3 2 2 2" xfId="22220" xr:uid="{FC2496CE-D893-4647-A4C1-870F88CED868}"/>
    <cellStyle name="Entrada 16 2 3 2 3" xfId="19941" xr:uid="{B7036701-9F75-45E4-B91F-F4806BA2F1D3}"/>
    <cellStyle name="Entrada 16 2 3 3" xfId="14406" xr:uid="{17FBC1D8-BC9A-4923-94F2-3C1B09541CB0}"/>
    <cellStyle name="Entrada 16 2 3 3 2" xfId="29514" xr:uid="{9D0C9CE9-BA1E-4666-8F84-5B15D7A146BA}"/>
    <cellStyle name="Entrada 16 2 3 4" xfId="17421" xr:uid="{C25CAE20-F0E5-45C4-B6D7-768C4210DA5E}"/>
    <cellStyle name="Entrada 16 2 4" xfId="2958" xr:uid="{1DA3362C-66CE-475D-8CA7-7CFAB974C2D0}"/>
    <cellStyle name="Entrada 16 2 4 2" xfId="5595" xr:uid="{0F7061EC-0B1A-4065-89AD-9BDB21D11491}"/>
    <cellStyle name="Entrada 16 2 4 2 2" xfId="11906" xr:uid="{3B4DC500-EC04-4B4C-A93A-8A57C8C8EA04}"/>
    <cellStyle name="Entrada 16 2 4 2 2 2" xfId="27014" xr:uid="{FF1BEE0C-94F0-453D-8557-0F88AC79B5AE}"/>
    <cellStyle name="Entrada 16 2 4 2 3" xfId="15996" xr:uid="{CFCB40C8-20EF-4FEA-ADEA-1C3EEB72509A}"/>
    <cellStyle name="Entrada 16 2 4 2 3 2" xfId="31104" xr:uid="{013BB194-F40D-4B6A-82A8-54D8B5AF3F38}"/>
    <cellStyle name="Entrada 16 2 4 2 4" xfId="20703" xr:uid="{6F32A2A6-4BD0-4170-8604-D18ADE8E90DB}"/>
    <cellStyle name="Entrada 16 2 4 3" xfId="9340" xr:uid="{5230A339-09CD-45D4-86F3-47D6C5053AE1}"/>
    <cellStyle name="Entrada 16 2 4 3 2" xfId="24448" xr:uid="{78371D02-2F5F-4441-8E67-93812951C9D1}"/>
    <cellStyle name="Entrada 16 2 4 4" xfId="7130" xr:uid="{1B544059-98D8-4D0A-966A-369D5CC8BC94}"/>
    <cellStyle name="Entrada 16 2 4 4 2" xfId="22238" xr:uid="{86F71692-B898-45ED-B7DE-2FAEA64AF7FD}"/>
    <cellStyle name="Entrada 16 2 4 5" xfId="18066" xr:uid="{1AA95879-E739-4EC5-93C3-2DD2CF8A7E14}"/>
    <cellStyle name="Entrada 16 2 5" xfId="3284" xr:uid="{EA41DD57-8CB9-4A9E-852B-9355B8990AF9}"/>
    <cellStyle name="Entrada 16 2 5 2" xfId="5921" xr:uid="{7D91771B-5FF5-4780-B8AD-1BF7EDB77C64}"/>
    <cellStyle name="Entrada 16 2 5 2 2" xfId="12232" xr:uid="{7B6EC6A8-A389-4C77-B727-C9CF96559F9F}"/>
    <cellStyle name="Entrada 16 2 5 2 2 2" xfId="27340" xr:uid="{AFF414CB-52AA-4BB8-BE83-EF650B96FD32}"/>
    <cellStyle name="Entrada 16 2 5 2 3" xfId="15791" xr:uid="{724817F7-0AF2-472F-A564-9130D67BB3D3}"/>
    <cellStyle name="Entrada 16 2 5 2 3 2" xfId="30899" xr:uid="{811A9954-4AB1-4156-87E8-C21D3DC983EA}"/>
    <cellStyle name="Entrada 16 2 5 2 4" xfId="21029" xr:uid="{007E1B52-9D07-43CC-B3FF-66664B4D2310}"/>
    <cellStyle name="Entrada 16 2 5 3" xfId="9666" xr:uid="{6FCF8C5F-1A68-4C6E-805B-E9AF9C709ADB}"/>
    <cellStyle name="Entrada 16 2 5 3 2" xfId="24774" xr:uid="{C9F38DEA-7881-4BE4-A44B-A9A31746192D}"/>
    <cellStyle name="Entrada 16 2 5 4" xfId="16382" xr:uid="{480B892B-9670-4851-AF2A-FDF8EFFF3667}"/>
    <cellStyle name="Entrada 16 2 5 4 2" xfId="31490" xr:uid="{C12E04EA-0EA6-484A-8804-2631AE1FC16B}"/>
    <cellStyle name="Entrada 16 2 5 5" xfId="18392" xr:uid="{A00A3783-895B-40A7-AE3B-90D3C0BBE7E0}"/>
    <cellStyle name="Entrada 16 2 6" xfId="3590" xr:uid="{116057EB-FC5F-4A0D-9B59-4E5507EE5FC9}"/>
    <cellStyle name="Entrada 16 2 6 2" xfId="6227" xr:uid="{A9F0FFC5-4187-465E-A351-31A8897E7265}"/>
    <cellStyle name="Entrada 16 2 6 2 2" xfId="12538" xr:uid="{649FAD17-E837-47AA-855F-8C2040F5B1FD}"/>
    <cellStyle name="Entrada 16 2 6 2 2 2" xfId="27646" xr:uid="{3A5B1B9D-37E1-4DF9-BDCB-0C39173758E0}"/>
    <cellStyle name="Entrada 16 2 6 2 3" xfId="7922" xr:uid="{8C02A9D6-40D5-4B34-BA83-4C5CAA6ACA4E}"/>
    <cellStyle name="Entrada 16 2 6 2 3 2" xfId="23030" xr:uid="{69CC4B72-A752-442E-9E9C-F8AA8BFB006D}"/>
    <cellStyle name="Entrada 16 2 6 2 4" xfId="21335" xr:uid="{9E1F5394-0847-472E-B30F-5F999E6208A8}"/>
    <cellStyle name="Entrada 16 2 6 3" xfId="9972" xr:uid="{821204D7-38F1-48F9-9FF3-DE275B119CC6}"/>
    <cellStyle name="Entrada 16 2 6 3 2" xfId="25080" xr:uid="{DF2868D3-A7C3-49B5-8499-ED2748EA05AA}"/>
    <cellStyle name="Entrada 16 2 6 4" xfId="7144" xr:uid="{F2F234B4-97FC-402F-B85D-D3F815AAD60A}"/>
    <cellStyle name="Entrada 16 2 6 4 2" xfId="22252" xr:uid="{765E575B-EE15-4225-8CA4-CBE89EF33B93}"/>
    <cellStyle name="Entrada 16 2 6 5" xfId="18698" xr:uid="{94E38EA8-6F2E-4BF0-B0E9-2AC9AEEC912E}"/>
    <cellStyle name="Entrada 16 2 7" xfId="3936" xr:uid="{A9EF8426-FDB3-4EE9-8A47-00ADE28A9E44}"/>
    <cellStyle name="Entrada 16 2 7 2" xfId="6573" xr:uid="{8A9C6475-34B0-4511-83F8-20645B3936E4}"/>
    <cellStyle name="Entrada 16 2 7 2 2" xfId="12884" xr:uid="{633B0670-D752-4FEB-ADCF-33E85DACCFC1}"/>
    <cellStyle name="Entrada 16 2 7 2 2 2" xfId="27992" xr:uid="{4BAFE085-3440-49AE-8134-6208DEA183EB}"/>
    <cellStyle name="Entrada 16 2 7 2 3" xfId="16589" xr:uid="{7A2DDF49-4A82-4E94-BFBF-4E415EAB4B69}"/>
    <cellStyle name="Entrada 16 2 7 2 3 2" xfId="31697" xr:uid="{C3E35E45-9B11-470C-9ECA-521A27AFF95B}"/>
    <cellStyle name="Entrada 16 2 7 2 4" xfId="21681" xr:uid="{A6D4E7E3-1AA8-4BD9-AB6D-3C93051A7934}"/>
    <cellStyle name="Entrada 16 2 7 3" xfId="10318" xr:uid="{E2AC5C18-B6F9-49C7-966A-A2D732D96B4A}"/>
    <cellStyle name="Entrada 16 2 7 3 2" xfId="25426" xr:uid="{F1641FC1-7DDF-490E-97CD-AE6658DFED0D}"/>
    <cellStyle name="Entrada 16 2 7 4" xfId="11671" xr:uid="{2EFB4A42-1F2A-453D-9288-19DC49F14401}"/>
    <cellStyle name="Entrada 16 2 7 4 2" xfId="26779" xr:uid="{EE19BACE-9FBB-4F15-A797-1DA161BF464A}"/>
    <cellStyle name="Entrada 16 2 7 5" xfId="19044" xr:uid="{45B0A43E-28B8-47B4-8F45-EA725B244725}"/>
    <cellStyle name="Entrada 16 2 8" xfId="4283" xr:uid="{708C22BE-E876-4A46-8C0F-DBE4522451A0}"/>
    <cellStyle name="Entrada 16 2 8 2" xfId="6920" xr:uid="{C32F5DAA-850D-45BD-8243-F872487A9621}"/>
    <cellStyle name="Entrada 16 2 8 2 2" xfId="13231" xr:uid="{1899B043-2CE9-458D-B2D1-AFD9E3D65F66}"/>
    <cellStyle name="Entrada 16 2 8 2 2 2" xfId="28339" xr:uid="{CCEEB5EB-F4C2-46E3-94A4-CCD0050AFD4F}"/>
    <cellStyle name="Entrada 16 2 8 2 3" xfId="16895" xr:uid="{391A8368-88A6-4F8B-AD5F-DE26A7674B16}"/>
    <cellStyle name="Entrada 16 2 8 2 3 2" xfId="32003" xr:uid="{EEF41524-B626-4194-986B-59B4BF0FE96D}"/>
    <cellStyle name="Entrada 16 2 8 2 4" xfId="22028" xr:uid="{ADB777C2-5B1A-4923-8165-451D0F01416E}"/>
    <cellStyle name="Entrada 16 2 8 3" xfId="10665" xr:uid="{990BD9F1-1411-4555-8084-AE430914085E}"/>
    <cellStyle name="Entrada 16 2 8 3 2" xfId="25773" xr:uid="{B3CD44D8-4318-4697-9D96-1A678D48958C}"/>
    <cellStyle name="Entrada 16 2 8 4" xfId="7325" xr:uid="{DE5865B8-9E88-4F29-9160-B277E4D3C8F1}"/>
    <cellStyle name="Entrada 16 2 8 4 2" xfId="22433" xr:uid="{C33B73E3-E2E9-4AC5-A7B5-3F6FCD0722CE}"/>
    <cellStyle name="Entrada 16 2 8 5" xfId="19391" xr:uid="{343E4664-9390-40C4-80A4-A7E9ABF72717}"/>
    <cellStyle name="Entrada 16 2 9" xfId="4501" xr:uid="{D9CD37A0-396F-45BD-B0AD-68539BACC35D}"/>
    <cellStyle name="Entrada 16 2 9 2" xfId="10883" xr:uid="{885269EC-936A-47CA-84C1-1770D7096756}"/>
    <cellStyle name="Entrada 16 2 9 2 2" xfId="25991" xr:uid="{9EC3E44B-4E1B-42DD-B206-8A912BA2DA51}"/>
    <cellStyle name="Entrada 16 2 9 3" xfId="16144" xr:uid="{C47A439D-644B-4F82-9507-CBAFA928A9EC}"/>
    <cellStyle name="Entrada 16 2 9 3 2" xfId="31252" xr:uid="{A36202E5-1EC0-4712-96CF-9B34DE982B94}"/>
    <cellStyle name="Entrada 16 2 9 4" xfId="19609" xr:uid="{B5349BCE-D9BB-4803-B3E3-3AEC56A4F5FF}"/>
    <cellStyle name="Entrada 16 3" xfId="1847" xr:uid="{AA7A116C-5E7A-4EFA-8426-5D52C0BDA03D}"/>
    <cellStyle name="Entrada 16 3 10" xfId="7572" xr:uid="{A42805DC-A922-4F14-8C16-F3B8EE5BD33F}"/>
    <cellStyle name="Entrada 16 3 10 2" xfId="22680" xr:uid="{1A99A50D-443C-40D7-852C-FB52E17DAC70}"/>
    <cellStyle name="Entrada 16 3 11" xfId="14982" xr:uid="{8F2786EC-CC28-4BA3-B9AE-24EC566A9B42}"/>
    <cellStyle name="Entrada 16 3 11 2" xfId="30090" xr:uid="{BB3289AF-BA28-4E68-8562-6361DA427B0D}"/>
    <cellStyle name="Entrada 16 3 12" xfId="17072" xr:uid="{B9AE5185-159B-4E92-B14F-40C8B8B6F44A}"/>
    <cellStyle name="Entrada 16 3 2" xfId="2407" xr:uid="{B47F174D-102E-4AB6-94FB-DD01BA905236}"/>
    <cellStyle name="Entrada 16 3 2 2" xfId="5044" xr:uid="{A658016C-F0F0-434D-A73D-14ACFCD5E3F3}"/>
    <cellStyle name="Entrada 16 3 2 2 2" xfId="11408" xr:uid="{2375B42E-2551-4627-A160-C91C054FB610}"/>
    <cellStyle name="Entrada 16 3 2 2 2 2" xfId="26516" xr:uid="{DA36D6AC-0DEB-4714-B517-5F9A4F4350B3}"/>
    <cellStyle name="Entrada 16 3 2 2 3" xfId="14881" xr:uid="{AE7559F6-C20E-4C69-96E3-C6663FF50101}"/>
    <cellStyle name="Entrada 16 3 2 2 3 2" xfId="29989" xr:uid="{DC7F673C-C81B-4505-ADF5-24CEAC6A2D61}"/>
    <cellStyle name="Entrada 16 3 2 2 4" xfId="20152" xr:uid="{D5E76243-2506-41E7-82A2-7E8540CE2544}"/>
    <cellStyle name="Entrada 16 3 2 3" xfId="8874" xr:uid="{1A990372-7261-4798-98B6-42892926544F}"/>
    <cellStyle name="Entrada 16 3 2 3 2" xfId="23982" xr:uid="{005A1FA4-20F7-4583-B8EE-CE9A22A54229}"/>
    <cellStyle name="Entrada 16 3 2 4" xfId="15055" xr:uid="{E216BC23-3749-4521-81F4-55DE31E29A8B}"/>
    <cellStyle name="Entrada 16 3 2 4 2" xfId="30163" xr:uid="{E6308C3A-8609-4EDD-AC70-6C74046ECD31}"/>
    <cellStyle name="Entrada 16 3 2 5" xfId="11246" xr:uid="{BF4D2788-31F4-4861-AD52-2A8963D87CD7}"/>
    <cellStyle name="Entrada 16 3 2 5 2" xfId="26354" xr:uid="{21CE44DE-FA28-4E1C-BBE8-7B98989A1A90}"/>
    <cellStyle name="Entrada 16 3 2 6" xfId="17598" xr:uid="{61FF9BAA-3DC8-4779-B069-70818035156A}"/>
    <cellStyle name="Entrada 16 3 3" xfId="2213" xr:uid="{76536923-2F10-48EA-A911-FFF747E2ADCF}"/>
    <cellStyle name="Entrada 16 3 3 2" xfId="4850" xr:uid="{963CFAF6-DE93-47A3-B832-D3E75DD7D4C3}"/>
    <cellStyle name="Entrada 16 3 3 2 2" xfId="13957" xr:uid="{4367B4F0-F5DF-458E-9BB6-F2472805C0E6}"/>
    <cellStyle name="Entrada 16 3 3 2 2 2" xfId="29065" xr:uid="{8B6A25DD-D92E-442B-BA84-97B7A420E0CE}"/>
    <cellStyle name="Entrada 16 3 3 2 3" xfId="19958" xr:uid="{8DA4023E-8055-4ABF-B500-16B8EA49F545}"/>
    <cellStyle name="Entrada 16 3 3 3" xfId="14099" xr:uid="{3BC55B51-ED4D-4156-97A2-B993F43AD35D}"/>
    <cellStyle name="Entrada 16 3 3 3 2" xfId="29207" xr:uid="{0ADF2864-C41F-4191-A569-B0CD2F91CBB2}"/>
    <cellStyle name="Entrada 16 3 3 4" xfId="17438" xr:uid="{A6276641-FDF6-4D10-B815-0AD4D61F1033}"/>
    <cellStyle name="Entrada 16 3 4" xfId="2941" xr:uid="{956D3159-6B4F-4B7D-A3C5-9DD8F0D0347E}"/>
    <cellStyle name="Entrada 16 3 4 2" xfId="5578" xr:uid="{AD942F40-0302-44FC-8FD5-76F33178870E}"/>
    <cellStyle name="Entrada 16 3 4 2 2" xfId="11889" xr:uid="{BB3EEC3A-4FBA-4CA1-8BD2-F18038A56289}"/>
    <cellStyle name="Entrada 16 3 4 2 2 2" xfId="26997" xr:uid="{6168C80D-DA91-4A55-89FD-3783DA2C8792}"/>
    <cellStyle name="Entrada 16 3 4 2 3" xfId="15914" xr:uid="{11227C32-4D7F-4E45-BC19-065C730D9000}"/>
    <cellStyle name="Entrada 16 3 4 2 3 2" xfId="31022" xr:uid="{BF97BB18-36CD-4D62-9C8B-23605124002C}"/>
    <cellStyle name="Entrada 16 3 4 2 4" xfId="20686" xr:uid="{782B0D70-B9CC-4CF0-AF72-B899D3AE90B1}"/>
    <cellStyle name="Entrada 16 3 4 3" xfId="9323" xr:uid="{136F41ED-3A2D-4C06-9DFF-4D5AFFDE4551}"/>
    <cellStyle name="Entrada 16 3 4 3 2" xfId="24431" xr:uid="{2DC82075-881A-486B-BAB8-8EE46B42A252}"/>
    <cellStyle name="Entrada 16 3 4 4" xfId="16097" xr:uid="{C37FE270-D2B9-4D75-B51C-34F8D3F83FA3}"/>
    <cellStyle name="Entrada 16 3 4 4 2" xfId="31205" xr:uid="{925C8497-7254-4159-A730-987C0396BFB1}"/>
    <cellStyle name="Entrada 16 3 4 5" xfId="18049" xr:uid="{B0360650-B797-4D7D-94EB-8A0944427EFF}"/>
    <cellStyle name="Entrada 16 3 5" xfId="3267" xr:uid="{4CCBC929-20A5-4436-82E0-64B42FD6E35F}"/>
    <cellStyle name="Entrada 16 3 5 2" xfId="5904" xr:uid="{2A5EEC7C-8235-4105-AD03-C8331C0AAA32}"/>
    <cellStyle name="Entrada 16 3 5 2 2" xfId="12215" xr:uid="{0186F6E9-3EEA-4959-9C64-1859E3EF0F10}"/>
    <cellStyle name="Entrada 16 3 5 2 2 2" xfId="27323" xr:uid="{EB4F1A74-3600-42AD-99B8-B24991E78DC6}"/>
    <cellStyle name="Entrada 16 3 5 2 3" xfId="8156" xr:uid="{C4A4EBD7-8EF3-4E36-8733-225ED95E7199}"/>
    <cellStyle name="Entrada 16 3 5 2 3 2" xfId="23264" xr:uid="{271517CB-80C8-4446-B53B-D4F6D31EF326}"/>
    <cellStyle name="Entrada 16 3 5 2 4" xfId="21012" xr:uid="{6D7A89F0-9AD5-4FD7-87CD-0AE133F819D0}"/>
    <cellStyle name="Entrada 16 3 5 3" xfId="9649" xr:uid="{4359FF38-0F72-43F9-84F3-34B13E11B895}"/>
    <cellStyle name="Entrada 16 3 5 3 2" xfId="24757" xr:uid="{3B3D29C3-C379-4911-8A67-810CAACB1CAA}"/>
    <cellStyle name="Entrada 16 3 5 4" xfId="7411" xr:uid="{7BA84589-0A1D-489A-B7F4-EC2EBF3B4C3B}"/>
    <cellStyle name="Entrada 16 3 5 4 2" xfId="22519" xr:uid="{E7E8ECFE-FBA7-4174-812A-BF1C89CDCF7B}"/>
    <cellStyle name="Entrada 16 3 5 5" xfId="18375" xr:uid="{F9721E83-F50C-41F2-B71A-2255C0C91794}"/>
    <cellStyle name="Entrada 16 3 6" xfId="3573" xr:uid="{2DCB2C7E-532C-480E-8C8D-F18C9B4E98DA}"/>
    <cellStyle name="Entrada 16 3 6 2" xfId="6210" xr:uid="{688A218D-DB68-49B0-8D50-A28D8305BA19}"/>
    <cellStyle name="Entrada 16 3 6 2 2" xfId="12521" xr:uid="{35B03ED4-2A99-42CA-BDD2-1662A25D4E68}"/>
    <cellStyle name="Entrada 16 3 6 2 2 2" xfId="27629" xr:uid="{1EA35FC7-D48C-49B2-8F36-30469F177082}"/>
    <cellStyle name="Entrada 16 3 6 2 3" xfId="13983" xr:uid="{36B0F218-0FE5-4E8D-8203-A1BA7915BADE}"/>
    <cellStyle name="Entrada 16 3 6 2 3 2" xfId="29091" xr:uid="{A0B7EC8B-F155-4C34-953B-5F5B059D2570}"/>
    <cellStyle name="Entrada 16 3 6 2 4" xfId="21318" xr:uid="{02E7CCD0-5FB5-47B9-A5D2-B6ACDF3CE2BF}"/>
    <cellStyle name="Entrada 16 3 6 3" xfId="9955" xr:uid="{31E58D8A-C322-4624-A1A0-9211F7840DD2}"/>
    <cellStyle name="Entrada 16 3 6 3 2" xfId="25063" xr:uid="{927BEB57-A6E4-4F93-BB2A-A6AAA109BAAC}"/>
    <cellStyle name="Entrada 16 3 6 4" xfId="13923" xr:uid="{37959F69-208D-4411-9087-61A11F602586}"/>
    <cellStyle name="Entrada 16 3 6 4 2" xfId="29031" xr:uid="{1B88A1EF-EAF0-42C2-8E04-913ACD51559F}"/>
    <cellStyle name="Entrada 16 3 6 5" xfId="18681" xr:uid="{F87119BB-FF28-4423-AD24-46158815BF10}"/>
    <cellStyle name="Entrada 16 3 7" xfId="3919" xr:uid="{17551D7B-D49E-4A4A-9844-4CB647DF354F}"/>
    <cellStyle name="Entrada 16 3 7 2" xfId="6556" xr:uid="{4B2EC648-BEA2-4D5D-ACFF-4D325E431CB7}"/>
    <cellStyle name="Entrada 16 3 7 2 2" xfId="12867" xr:uid="{512BEFBB-927A-4256-B86E-8AD6367446E7}"/>
    <cellStyle name="Entrada 16 3 7 2 2 2" xfId="27975" xr:uid="{4A4EB8A5-7038-4505-BA31-3F31F835499E}"/>
    <cellStyle name="Entrada 16 3 7 2 3" xfId="16572" xr:uid="{6EF52310-1055-4B5F-BFDA-00CEEB1AE11E}"/>
    <cellStyle name="Entrada 16 3 7 2 3 2" xfId="31680" xr:uid="{D1066DCB-6AB0-448A-8572-A55D8440ACAA}"/>
    <cellStyle name="Entrada 16 3 7 2 4" xfId="21664" xr:uid="{57426AB0-A416-498E-A5F3-5B314802CFCE}"/>
    <cellStyle name="Entrada 16 3 7 3" xfId="10301" xr:uid="{00DF9A86-3AA1-4B2F-B0E2-032FE9291E8A}"/>
    <cellStyle name="Entrada 16 3 7 3 2" xfId="25409" xr:uid="{22E0239C-0F8C-4EF1-913C-D0B308E93AFA}"/>
    <cellStyle name="Entrada 16 3 7 4" xfId="14874" xr:uid="{966E28C4-E34D-463F-A3F7-3E8459DF0908}"/>
    <cellStyle name="Entrada 16 3 7 4 2" xfId="29982" xr:uid="{391019FF-3680-423E-B729-B6F43EA7CAFC}"/>
    <cellStyle name="Entrada 16 3 7 5" xfId="19027" xr:uid="{224CB839-85B2-4E1E-9417-8B65E7D8C02B}"/>
    <cellStyle name="Entrada 16 3 8" xfId="4484" xr:uid="{1BC2B52C-1319-4221-BE2B-043E2F63736E}"/>
    <cellStyle name="Entrada 16 3 8 2" xfId="10866" xr:uid="{FCFE6E00-5A16-44F5-9AE0-5CD72AB15833}"/>
    <cellStyle name="Entrada 16 3 8 2 2" xfId="25974" xr:uid="{2A6AC16E-7E33-4B34-A38A-973F22D3CDDB}"/>
    <cellStyle name="Entrada 16 3 8 3" xfId="14299" xr:uid="{05176950-E39E-474C-9459-D22378C014E1}"/>
    <cellStyle name="Entrada 16 3 8 3 2" xfId="29407" xr:uid="{427A32BA-35A1-4BC4-923E-966A7649DA40}"/>
    <cellStyle name="Entrada 16 3 8 4" xfId="19592" xr:uid="{DF6990C8-9CE5-4025-91E7-3B2B8789F1AC}"/>
    <cellStyle name="Entrada 16 3 9" xfId="8348" xr:uid="{FB69BFE2-5DC4-4272-9504-702FD89D9724}"/>
    <cellStyle name="Entrada 16 3 9 2" xfId="23456" xr:uid="{EE992494-1CC0-449B-B5A8-1D7A62E42EE7}"/>
    <cellStyle name="Entrada 16 4" xfId="2084" xr:uid="{8412C2B7-D1A0-46E8-BAE0-F10C313B515D}"/>
    <cellStyle name="Entrada 16 4 10" xfId="11673" xr:uid="{77EEBD12-55D5-4706-BB56-351F5340CEF4}"/>
    <cellStyle name="Entrada 16 4 10 2" xfId="26781" xr:uid="{321AFE1D-8F2F-4CF5-AA73-7F8C7CE385C6}"/>
    <cellStyle name="Entrada 16 4 11" xfId="14259" xr:uid="{70984269-C1FB-4080-BC1F-78D31FD523EE}"/>
    <cellStyle name="Entrada 16 4 11 2" xfId="29367" xr:uid="{070F05C3-8A2A-4E39-8C5E-DBB283B1A050}"/>
    <cellStyle name="Entrada 16 4 12" xfId="17309" xr:uid="{3E3B38E9-3405-4956-8338-BAD557668FB1}"/>
    <cellStyle name="Entrada 16 4 2" xfId="2574" xr:uid="{CBC97806-A09E-4898-8358-7A54366445A8}"/>
    <cellStyle name="Entrada 16 4 2 2" xfId="5211" xr:uid="{22CB555D-77FF-471F-8EF8-366DBCDCAF5D}"/>
    <cellStyle name="Entrada 16 4 2 2 2" xfId="11575" xr:uid="{E8EB581B-3447-47E7-BDE5-EFA7D7F7E6A7}"/>
    <cellStyle name="Entrada 16 4 2 2 2 2" xfId="26683" xr:uid="{31C5F698-16FF-4F52-9D35-1DD1D7588250}"/>
    <cellStyle name="Entrada 16 4 2 2 3" xfId="16064" xr:uid="{61D04664-8AF2-491D-8ED9-2F1CD7D92385}"/>
    <cellStyle name="Entrada 16 4 2 2 3 2" xfId="31172" xr:uid="{0E43DF27-62CB-4889-94F5-458EBC7C54E1}"/>
    <cellStyle name="Entrada 16 4 2 2 4" xfId="20319" xr:uid="{DE71AAE2-95AF-4BB1-957B-B689E19A6B79}"/>
    <cellStyle name="Entrada 16 4 2 3" xfId="9041" xr:uid="{04CB470E-A124-4C1E-BAD2-6F410D6A59FD}"/>
    <cellStyle name="Entrada 16 4 2 3 2" xfId="24149" xr:uid="{92126B21-7C75-46E0-9FC1-664319DDCD82}"/>
    <cellStyle name="Entrada 16 4 2 4" xfId="13413" xr:uid="{D77E3D74-0A16-4AC3-A977-0F025D04D3D0}"/>
    <cellStyle name="Entrada 16 4 2 4 2" xfId="28521" xr:uid="{F13DC852-1142-4ACA-A927-DBCA6C18052C}"/>
    <cellStyle name="Entrada 16 4 2 5" xfId="7331" xr:uid="{E328A5ED-9251-48C5-83A4-56523646C63B}"/>
    <cellStyle name="Entrada 16 4 2 5 2" xfId="22439" xr:uid="{58CFF609-6660-4EA7-AFF7-E44E7DB7218B}"/>
    <cellStyle name="Entrada 16 4 2 6" xfId="17682" xr:uid="{CB3212E5-636A-4AF1-988A-633F47504FA0}"/>
    <cellStyle name="Entrada 16 4 3" xfId="2844" xr:uid="{AFC20DA2-D742-485D-98AE-B5B5A1F4141F}"/>
    <cellStyle name="Entrada 16 4 3 2" xfId="5481" xr:uid="{43E736E1-8833-4EAA-9E38-99904389A24E}"/>
    <cellStyle name="Entrada 16 4 3 2 2" xfId="15206" xr:uid="{E3193E21-EA1D-4C3A-8812-089D404CC750}"/>
    <cellStyle name="Entrada 16 4 3 2 2 2" xfId="30314" xr:uid="{01D4A8A3-69F1-44C1-9C82-B2725A604210}"/>
    <cellStyle name="Entrada 16 4 3 2 3" xfId="20589" xr:uid="{9B95D374-FC6B-45B3-8071-6D5026B6DDD8}"/>
    <cellStyle name="Entrada 16 4 3 3" xfId="9273" xr:uid="{91515B92-1639-4625-9FF6-933CF7B18592}"/>
    <cellStyle name="Entrada 16 4 3 3 2" xfId="24381" xr:uid="{3EC25293-2646-4C85-A06A-A36189426E13}"/>
    <cellStyle name="Entrada 16 4 3 4" xfId="17952" xr:uid="{AE786A9E-1DC5-458F-85D9-0CF9D6DAD5FC}"/>
    <cellStyle name="Entrada 16 4 4" xfId="3147" xr:uid="{07C57D2C-6AA4-4579-BEB1-A7ED0061AF8C}"/>
    <cellStyle name="Entrada 16 4 4 2" xfId="5784" xr:uid="{0C6FB84C-1F5B-4C39-ABEA-39D23CB3ADED}"/>
    <cellStyle name="Entrada 16 4 4 2 2" xfId="12095" xr:uid="{51F4DCCF-11D7-46B5-A2F5-105DFDBFAC41}"/>
    <cellStyle name="Entrada 16 4 4 2 2 2" xfId="27203" xr:uid="{28368525-AD00-4C67-B904-EADA91BFD208}"/>
    <cellStyle name="Entrada 16 4 4 2 3" xfId="7764" xr:uid="{79DC404F-24C9-40F4-9D87-9960BCC3E102}"/>
    <cellStyle name="Entrada 16 4 4 2 3 2" xfId="22872" xr:uid="{8190E945-26EC-4E2B-9AFB-15931B493474}"/>
    <cellStyle name="Entrada 16 4 4 2 4" xfId="20892" xr:uid="{13035697-6F7E-40D2-9BC8-E40F9F0ED37D}"/>
    <cellStyle name="Entrada 16 4 4 3" xfId="9529" xr:uid="{9BC0F055-2E39-45D7-87FD-EAFC06E97204}"/>
    <cellStyle name="Entrada 16 4 4 3 2" xfId="24637" xr:uid="{8A7DBFA4-719B-4A04-94A1-B822CC2E848A}"/>
    <cellStyle name="Entrada 16 4 4 4" xfId="14025" xr:uid="{CFC04AEC-E51E-4AAC-A854-5F76A4BF87B4}"/>
    <cellStyle name="Entrada 16 4 4 4 2" xfId="29133" xr:uid="{7A291BFE-510C-4C2F-9C59-0E07F0168659}"/>
    <cellStyle name="Entrada 16 4 4 5" xfId="18255" xr:uid="{20A16A55-D5CE-44EE-9021-3F0061D734B8}"/>
    <cellStyle name="Entrada 16 4 5" xfId="3473" xr:uid="{3A392F18-1D6E-41C0-8B92-9D1C023916AA}"/>
    <cellStyle name="Entrada 16 4 5 2" xfId="6110" xr:uid="{878CACEA-111E-4419-9A32-3E0546C017FE}"/>
    <cellStyle name="Entrada 16 4 5 2 2" xfId="12421" xr:uid="{65368ACF-D7A0-44C5-A124-950FFF419145}"/>
    <cellStyle name="Entrada 16 4 5 2 2 2" xfId="27529" xr:uid="{93ED25D4-AEE5-48A8-9459-7E4734466781}"/>
    <cellStyle name="Entrada 16 4 5 2 3" xfId="16406" xr:uid="{4A814961-01F2-4324-8710-0A9A452F3A32}"/>
    <cellStyle name="Entrada 16 4 5 2 3 2" xfId="31514" xr:uid="{E6AA3FA1-F4FA-4E39-B395-7BAA767F81B6}"/>
    <cellStyle name="Entrada 16 4 5 2 4" xfId="21218" xr:uid="{DF51FCD9-C9DA-4E5F-9C19-0B7A13D41A98}"/>
    <cellStyle name="Entrada 16 4 5 3" xfId="9855" xr:uid="{E2F64E03-0148-4F53-9C8C-331B00618869}"/>
    <cellStyle name="Entrada 16 4 5 3 2" xfId="24963" xr:uid="{ED6191EA-42FC-4F68-89A5-3476B4FB8DC0}"/>
    <cellStyle name="Entrada 16 4 5 4" xfId="9166" xr:uid="{DB8924EE-164D-4AF2-9C48-8AE645CE27C0}"/>
    <cellStyle name="Entrada 16 4 5 4 2" xfId="24274" xr:uid="{67E6AD1C-D5FF-4F28-856F-9F8DABF2299F}"/>
    <cellStyle name="Entrada 16 4 5 5" xfId="18581" xr:uid="{EB9D9AE1-D8AC-44D8-95D3-7B79B93A153A}"/>
    <cellStyle name="Entrada 16 4 6" xfId="3779" xr:uid="{1E8D2990-EC84-4E7B-8E64-21AE658E860F}"/>
    <cellStyle name="Entrada 16 4 6 2" xfId="6416" xr:uid="{062360A8-85B4-426A-93FB-0CE121860603}"/>
    <cellStyle name="Entrada 16 4 6 2 2" xfId="12727" xr:uid="{9F0C0AAC-5CBD-4097-AE62-F615C5AA8B04}"/>
    <cellStyle name="Entrada 16 4 6 2 2 2" xfId="27835" xr:uid="{A7CE7D8E-E0EC-44B5-A711-D752593072F2}"/>
    <cellStyle name="Entrada 16 4 6 2 3" xfId="13626" xr:uid="{CE94147E-4AF4-4D73-9026-47C57755CF7A}"/>
    <cellStyle name="Entrada 16 4 6 2 3 2" xfId="28734" xr:uid="{F08F7E9D-B104-4C83-BC9D-6E3F1847DB4E}"/>
    <cellStyle name="Entrada 16 4 6 2 4" xfId="21524" xr:uid="{2FA511E5-8CF8-4F9F-BBDE-267699B4286A}"/>
    <cellStyle name="Entrada 16 4 6 3" xfId="10161" xr:uid="{128AE0B6-9AA1-4D0C-9232-C064ADAB0B79}"/>
    <cellStyle name="Entrada 16 4 6 3 2" xfId="25269" xr:uid="{1144C090-1113-4DFB-9CD3-5D06B466FB8B}"/>
    <cellStyle name="Entrada 16 4 6 4" xfId="7299" xr:uid="{A3DCD6A2-761B-4B31-8BE0-50A3D2E2ADC4}"/>
    <cellStyle name="Entrada 16 4 6 4 2" xfId="22407" xr:uid="{CF783CD0-A8FF-475A-A8BC-6C92CDFCBBA0}"/>
    <cellStyle name="Entrada 16 4 6 5" xfId="18887" xr:uid="{D5EA7F9A-BE42-4F28-9925-B21BAFECFA94}"/>
    <cellStyle name="Entrada 16 4 7" xfId="4156" xr:uid="{757FC632-66A7-4804-8069-F1E5B4089D47}"/>
    <cellStyle name="Entrada 16 4 7 2" xfId="6793" xr:uid="{90CBD9C4-ED0C-4E37-A8DD-893560984ACC}"/>
    <cellStyle name="Entrada 16 4 7 2 2" xfId="13104" xr:uid="{E06A2C10-4BC4-48AD-8693-892B9C730550}"/>
    <cellStyle name="Entrada 16 4 7 2 2 2" xfId="28212" xr:uid="{4671EAB3-65DA-4664-98ED-56EC8AC7BBDA}"/>
    <cellStyle name="Entrada 16 4 7 2 3" xfId="16778" xr:uid="{4A94AED1-3D17-4085-AA2D-9B5523E6C8F6}"/>
    <cellStyle name="Entrada 16 4 7 2 3 2" xfId="31886" xr:uid="{C3C9B338-C4A6-4E09-976A-73DD4D1075C8}"/>
    <cellStyle name="Entrada 16 4 7 2 4" xfId="21901" xr:uid="{ABE506E5-D067-48DF-973D-DC5795DCD87B}"/>
    <cellStyle name="Entrada 16 4 7 3" xfId="10538" xr:uid="{B0279047-A090-4D12-842C-CCC982E60BFD}"/>
    <cellStyle name="Entrada 16 4 7 3 2" xfId="25646" xr:uid="{2B011C1E-30BA-4D13-831F-EAEE18F5F7A1}"/>
    <cellStyle name="Entrada 16 4 7 4" xfId="15125" xr:uid="{9D17107B-923F-4DCF-BB3C-504B6967E2BE}"/>
    <cellStyle name="Entrada 16 4 7 4 2" xfId="30233" xr:uid="{6F42C305-F63B-4809-B03C-544C2B22D0EF}"/>
    <cellStyle name="Entrada 16 4 7 5" xfId="19264" xr:uid="{FDC34FD9-AE54-4F61-85CF-C88FAAFDFB90}"/>
    <cellStyle name="Entrada 16 4 8" xfId="4721" xr:uid="{607892FD-F00B-4171-B8AB-9F35614425FB}"/>
    <cellStyle name="Entrada 16 4 8 2" xfId="11103" xr:uid="{85C06BA5-EAD5-4B30-91B6-C9A304BD6F1F}"/>
    <cellStyle name="Entrada 16 4 8 2 2" xfId="26211" xr:uid="{9307BBD6-1A1E-47F5-9CAF-C41AD7A719E0}"/>
    <cellStyle name="Entrada 16 4 8 3" xfId="15454" xr:uid="{1C7A49D8-FA69-4BAB-8485-BC63454ADA79}"/>
    <cellStyle name="Entrada 16 4 8 3 2" xfId="30562" xr:uid="{8BD4B271-84D7-443A-A8FD-11B56E3DE43A}"/>
    <cellStyle name="Entrada 16 4 8 4" xfId="19829" xr:uid="{D66906D7-2F75-429F-B144-F67A9E5964DE}"/>
    <cellStyle name="Entrada 16 4 9" xfId="8582" xr:uid="{BD64E649-CCD0-4F0A-8CCB-E6BFE2030E95}"/>
    <cellStyle name="Entrada 16 4 9 2" xfId="23690" xr:uid="{4D329182-8040-4C98-94DB-5FB5F8D14019}"/>
    <cellStyle name="Entrada 16 5" xfId="2037" xr:uid="{451091F1-4E60-4B06-AB65-1FEFCB3F1CA6}"/>
    <cellStyle name="Entrada 16 5 10" xfId="16519" xr:uid="{BAB67E54-C95B-4774-BBD7-C54F34A25AC2}"/>
    <cellStyle name="Entrada 16 5 10 2" xfId="31627" xr:uid="{9958031A-8ACA-40A3-B512-512767347739}"/>
    <cellStyle name="Entrada 16 5 11" xfId="17262" xr:uid="{8828F38A-0017-4BFD-BCF7-67B5B4F94A96}"/>
    <cellStyle name="Entrada 16 5 2" xfId="2797" xr:uid="{63E8EAB4-5C6D-4E4E-8451-5F06DAA3243E}"/>
    <cellStyle name="Entrada 16 5 2 2" xfId="5434" xr:uid="{968FC02B-E275-44D4-AF2B-00DCFD31280E}"/>
    <cellStyle name="Entrada 16 5 2 2 2" xfId="8243" xr:uid="{58A5F933-C1D8-4F01-9C03-33FEE3F16107}"/>
    <cellStyle name="Entrada 16 5 2 2 2 2" xfId="23351" xr:uid="{C12028F1-31B7-4E9D-BB4D-B02EE63819CF}"/>
    <cellStyle name="Entrada 16 5 2 2 3" xfId="20542" xr:uid="{265499FA-F151-4A35-BD47-371EC40E7FDB}"/>
    <cellStyle name="Entrada 16 5 2 3" xfId="16365" xr:uid="{AD9DD8F3-03AA-4518-9518-FD9685B7FC85}"/>
    <cellStyle name="Entrada 16 5 2 3 2" xfId="31473" xr:uid="{BDCFBC65-D4DE-471F-B4B3-E5BB267B2F91}"/>
    <cellStyle name="Entrada 16 5 2 4" xfId="17905" xr:uid="{865F59AF-981F-4077-A7F4-82504970B43D}"/>
    <cellStyle name="Entrada 16 5 3" xfId="3100" xr:uid="{93FDF152-8CC0-4E98-A104-1F6A4AE06B1D}"/>
    <cellStyle name="Entrada 16 5 3 2" xfId="5737" xr:uid="{888268BB-5F41-4AA1-A209-0B62D9FF3193}"/>
    <cellStyle name="Entrada 16 5 3 2 2" xfId="12048" xr:uid="{FAFF78A4-DBB1-44E9-BA15-6C16E8CCD195}"/>
    <cellStyle name="Entrada 16 5 3 2 2 2" xfId="27156" xr:uid="{0D1C444B-D43F-441D-80D3-2BBDAD6C8AC4}"/>
    <cellStyle name="Entrada 16 5 3 2 3" xfId="15527" xr:uid="{FF49A8BE-3CF1-471E-97CA-27178E2EA479}"/>
    <cellStyle name="Entrada 16 5 3 2 3 2" xfId="30635" xr:uid="{CB7D4B88-39FB-4A8E-B8D3-4888476BDEA1}"/>
    <cellStyle name="Entrada 16 5 3 2 4" xfId="20845" xr:uid="{79BC3086-5DAA-4392-BB73-A4283ADC6C81}"/>
    <cellStyle name="Entrada 16 5 3 3" xfId="9482" xr:uid="{2D8E3A16-DBF9-451A-9BE6-4B3DE231D84D}"/>
    <cellStyle name="Entrada 16 5 3 3 2" xfId="24590" xr:uid="{1E4EAD8C-D7D2-4AFC-B959-7FEA194390FB}"/>
    <cellStyle name="Entrada 16 5 3 4" xfId="8029" xr:uid="{4A7B027C-C73B-420F-B2CE-353326466164}"/>
    <cellStyle name="Entrada 16 5 3 4 2" xfId="23137" xr:uid="{95999BF4-8276-4C47-BA0E-163BDCC0AACA}"/>
    <cellStyle name="Entrada 16 5 3 5" xfId="18208" xr:uid="{DAE29E73-6B01-4961-912C-C4F849D9C8E0}"/>
    <cellStyle name="Entrada 16 5 4" xfId="3426" xr:uid="{41A1D255-8959-443D-82C0-7656F928BB03}"/>
    <cellStyle name="Entrada 16 5 4 2" xfId="6063" xr:uid="{B9E46032-A912-4322-86ED-FFD512A36C04}"/>
    <cellStyle name="Entrada 16 5 4 2 2" xfId="12374" xr:uid="{CCE4758C-EC25-4416-99E3-3529987971CB}"/>
    <cellStyle name="Entrada 16 5 4 2 2 2" xfId="27482" xr:uid="{38414322-0609-419E-84E2-5A795EDA5D92}"/>
    <cellStyle name="Entrada 16 5 4 2 3" xfId="16480" xr:uid="{9CDC6C42-F0BA-4227-8E8A-9CDABBF60532}"/>
    <cellStyle name="Entrada 16 5 4 2 3 2" xfId="31588" xr:uid="{00CA8B6C-C596-4F37-B783-E1878543587B}"/>
    <cellStyle name="Entrada 16 5 4 2 4" xfId="21171" xr:uid="{A50583C4-AA28-45B3-A4F5-86A46ECB5D13}"/>
    <cellStyle name="Entrada 16 5 4 3" xfId="9808" xr:uid="{3ADC5DAC-72E0-473A-BDF1-9E014548F010}"/>
    <cellStyle name="Entrada 16 5 4 3 2" xfId="24916" xr:uid="{996E42E3-A7B9-42ED-890C-6635040DD048}"/>
    <cellStyle name="Entrada 16 5 4 4" xfId="14302" xr:uid="{6534FF82-4E40-49B9-8FB7-688A4CF20D19}"/>
    <cellStyle name="Entrada 16 5 4 4 2" xfId="29410" xr:uid="{6C075172-8700-4B83-B01D-F37A4D1068D3}"/>
    <cellStyle name="Entrada 16 5 4 5" xfId="18534" xr:uid="{5E24EB13-BD10-4174-8A01-F885187CB4A4}"/>
    <cellStyle name="Entrada 16 5 5" xfId="3732" xr:uid="{95927083-68C3-49A1-B2F4-E4C835F13B2A}"/>
    <cellStyle name="Entrada 16 5 5 2" xfId="6369" xr:uid="{1F9D4758-CB9B-4318-A9B2-B020DCE5062C}"/>
    <cellStyle name="Entrada 16 5 5 2 2" xfId="12680" xr:uid="{4304DF22-1BB2-4138-A310-89C31A06C2C4}"/>
    <cellStyle name="Entrada 16 5 5 2 2 2" xfId="27788" xr:uid="{A24B94DB-9FAB-499D-9DBB-18855520D65F}"/>
    <cellStyle name="Entrada 16 5 5 2 3" xfId="14756" xr:uid="{738FD156-DC94-40A8-A50B-3BF709062928}"/>
    <cellStyle name="Entrada 16 5 5 2 3 2" xfId="29864" xr:uid="{D3F30AF1-0401-42E5-BEDC-8B84BE8C4717}"/>
    <cellStyle name="Entrada 16 5 5 2 4" xfId="21477" xr:uid="{CF383E5D-1B4C-47C3-8FCB-C00526F21D53}"/>
    <cellStyle name="Entrada 16 5 5 3" xfId="10114" xr:uid="{24FE3ED7-F3D4-4ABF-AABB-E37205C45027}"/>
    <cellStyle name="Entrada 16 5 5 3 2" xfId="25222" xr:uid="{2FF8A28B-FEBB-43D3-9334-A5563E28F686}"/>
    <cellStyle name="Entrada 16 5 5 4" xfId="7492" xr:uid="{3C894CA1-F357-4C52-B744-B2ECD7069C10}"/>
    <cellStyle name="Entrada 16 5 5 4 2" xfId="22600" xr:uid="{553987AD-6625-4217-AC78-175CE1A815D6}"/>
    <cellStyle name="Entrada 16 5 5 5" xfId="18840" xr:uid="{F6DA462E-BC06-42B1-B458-C80A82969EE9}"/>
    <cellStyle name="Entrada 16 5 6" xfId="4109" xr:uid="{3DACFBC4-D6A8-4E52-8A33-2C104F9BD8A1}"/>
    <cellStyle name="Entrada 16 5 6 2" xfId="6746" xr:uid="{97469E1C-D822-4696-9935-FDD090D954E5}"/>
    <cellStyle name="Entrada 16 5 6 2 2" xfId="13057" xr:uid="{4735D95B-B7B5-4818-B0D2-3FF5E25315F1}"/>
    <cellStyle name="Entrada 16 5 6 2 2 2" xfId="28165" xr:uid="{C8413B33-DBEA-4427-A82F-B73FF7448D81}"/>
    <cellStyle name="Entrada 16 5 6 2 3" xfId="16731" xr:uid="{43B4C0C3-64BA-4D15-9DAE-2BDDF54EA384}"/>
    <cellStyle name="Entrada 16 5 6 2 3 2" xfId="31839" xr:uid="{D6288821-3CE5-4D21-9BE9-4193EA7E7069}"/>
    <cellStyle name="Entrada 16 5 6 2 4" xfId="21854" xr:uid="{9AA26EA1-3D98-4837-B48C-E3704F87982C}"/>
    <cellStyle name="Entrada 16 5 6 3" xfId="10491" xr:uid="{1909B172-E0A7-4031-A519-3F7E1F30D520}"/>
    <cellStyle name="Entrada 16 5 6 3 2" xfId="25599" xr:uid="{90D7EC84-79E9-4469-A754-53EF64F40F28}"/>
    <cellStyle name="Entrada 16 5 6 4" xfId="14124" xr:uid="{0EBBD0D4-6690-4281-AC9A-863059AF68A9}"/>
    <cellStyle name="Entrada 16 5 6 4 2" xfId="29232" xr:uid="{E87B4BC2-A683-498F-AC5C-14756C5F5193}"/>
    <cellStyle name="Entrada 16 5 6 5" xfId="19217" xr:uid="{EAFAD5D3-5B66-43BD-ABCF-3C9F518D427E}"/>
    <cellStyle name="Entrada 16 5 7" xfId="4674" xr:uid="{C147554D-26BB-4583-A2E7-6577E95872B4}"/>
    <cellStyle name="Entrada 16 5 7 2" xfId="11056" xr:uid="{4BE80C60-E92D-4D77-AF14-124435B479FB}"/>
    <cellStyle name="Entrada 16 5 7 2 2" xfId="26164" xr:uid="{95961E5D-BB50-48FD-BBC4-C4B0768C5952}"/>
    <cellStyle name="Entrada 16 5 7 3" xfId="14425" xr:uid="{1C63113A-89D7-45D8-9560-8D59D742CF97}"/>
    <cellStyle name="Entrada 16 5 7 3 2" xfId="29533" xr:uid="{6B4B90A5-B0E8-4FD7-A3C3-E2DAFDC1159F}"/>
    <cellStyle name="Entrada 16 5 7 4" xfId="19782" xr:uid="{FD0B158C-3374-4F89-9AD6-5C7C7A58EC13}"/>
    <cellStyle name="Entrada 16 5 8" xfId="8535" xr:uid="{472E01A6-6976-470F-B25D-C8EA84452CC4}"/>
    <cellStyle name="Entrada 16 5 8 2" xfId="23643" xr:uid="{F2039D62-0AE1-4615-AAF6-8C0733967930}"/>
    <cellStyle name="Entrada 16 5 9" xfId="16218" xr:uid="{FFFE0579-ADEE-493D-91A8-2F87C656ED72}"/>
    <cellStyle name="Entrada 16 5 9 2" xfId="31326" xr:uid="{A17E650B-48FE-4B95-A64C-3AC29E280E07}"/>
    <cellStyle name="Entrada 17" xfId="1149" xr:uid="{00000000-0005-0000-0000-00007F040000}"/>
    <cellStyle name="Entrada 17 2" xfId="1865" xr:uid="{B387B93B-4DF2-4E8A-96FF-759B94F7B03C}"/>
    <cellStyle name="Entrada 17 2 10" xfId="8366" xr:uid="{6FB90F85-6AC1-4257-8524-9070CC132899}"/>
    <cellStyle name="Entrada 17 2 10 2" xfId="23474" xr:uid="{8F1832CE-389E-4143-8B87-706166964FA0}"/>
    <cellStyle name="Entrada 17 2 11" xfId="7642" xr:uid="{1C970844-FFAD-4432-B6F9-1104B15242C3}"/>
    <cellStyle name="Entrada 17 2 11 2" xfId="22750" xr:uid="{76564954-51E4-4D30-AE96-CAD1FBF91329}"/>
    <cellStyle name="Entrada 17 2 12" xfId="15897" xr:uid="{E5404C17-599A-4A0F-832A-3F3D207F8152}"/>
    <cellStyle name="Entrada 17 2 12 2" xfId="31005" xr:uid="{3E6E833B-57DF-4FF1-A097-DAC0AED78CA0}"/>
    <cellStyle name="Entrada 17 2 13" xfId="17090" xr:uid="{D8661CAD-6A33-42DA-B1CB-5097BA2BACCE}"/>
    <cellStyle name="Entrada 17 2 2" xfId="2425" xr:uid="{81215EC0-A032-49CF-8197-BCA99A663F7F}"/>
    <cellStyle name="Entrada 17 2 2 2" xfId="5062" xr:uid="{A08078AA-E948-4A73-AC90-98FEBCDE843A}"/>
    <cellStyle name="Entrada 17 2 2 2 2" xfId="11426" xr:uid="{DFD54F7D-0BCA-4F11-B850-065CD5437DBB}"/>
    <cellStyle name="Entrada 17 2 2 2 2 2" xfId="26534" xr:uid="{40611DA1-A047-4CDB-836B-C7CA8DDEAF14}"/>
    <cellStyle name="Entrada 17 2 2 2 3" xfId="8290" xr:uid="{4C23FFDB-EDD4-4D8C-8DFF-455D852CCF7C}"/>
    <cellStyle name="Entrada 17 2 2 2 3 2" xfId="23398" xr:uid="{F42C9463-96FB-4F42-98F4-36A18F26C037}"/>
    <cellStyle name="Entrada 17 2 2 2 4" xfId="20170" xr:uid="{1AE5FB0A-3F27-423C-8C3A-3BC41C0123BB}"/>
    <cellStyle name="Entrada 17 2 2 3" xfId="8892" xr:uid="{11D8FC3E-29F6-430A-8C16-AA83351A9697}"/>
    <cellStyle name="Entrada 17 2 2 3 2" xfId="24000" xr:uid="{5BB40445-7E9B-4333-887B-B386B9674A7B}"/>
    <cellStyle name="Entrada 17 2 3" xfId="2195" xr:uid="{AAE9D303-4267-435F-93A9-03857F3E8EEB}"/>
    <cellStyle name="Entrada 17 2 3 2" xfId="4832" xr:uid="{A4F7FB90-3936-459B-8C84-CAFFB204AA72}"/>
    <cellStyle name="Entrada 17 2 3 2 2" xfId="7491" xr:uid="{A5F5383E-93BC-4532-B8D7-72DBB21C4DD1}"/>
    <cellStyle name="Entrada 17 2 3 2 2 2" xfId="22599" xr:uid="{F43BD03D-4AFB-4339-9A13-8059C2834447}"/>
    <cellStyle name="Entrada 17 2 3 2 3" xfId="19940" xr:uid="{16F4BF43-FFA8-4B26-987B-A5CA0CEECD3C}"/>
    <cellStyle name="Entrada 17 2 3 3" xfId="14421" xr:uid="{A8AADA1E-15DB-437C-9AE6-E5DB67D4B650}"/>
    <cellStyle name="Entrada 17 2 3 3 2" xfId="29529" xr:uid="{30BD143E-D719-4857-BDE5-3DFD96873D18}"/>
    <cellStyle name="Entrada 17 2 3 4" xfId="17420" xr:uid="{B738C98E-BE90-4DC3-8BB2-16DC639483BB}"/>
    <cellStyle name="Entrada 17 2 4" xfId="2959" xr:uid="{72A39F21-572F-4113-AE6B-86E769753386}"/>
    <cellStyle name="Entrada 17 2 4 2" xfId="5596" xr:uid="{30FB8D52-DED4-48CB-B176-6DE88959D85C}"/>
    <cellStyle name="Entrada 17 2 4 2 2" xfId="11907" xr:uid="{BDDEF591-C0B4-4ABA-8B19-3F57697DFEA1}"/>
    <cellStyle name="Entrada 17 2 4 2 2 2" xfId="27015" xr:uid="{8A1DBDD0-D7F0-4E6C-B000-A57CCA4BBE36}"/>
    <cellStyle name="Entrada 17 2 4 2 3" xfId="15608" xr:uid="{896C5CC5-C130-463F-8AE4-C49F26EE21EF}"/>
    <cellStyle name="Entrada 17 2 4 2 3 2" xfId="30716" xr:uid="{63FABD9C-E4F8-4D90-8ABD-28879F4AE6E9}"/>
    <cellStyle name="Entrada 17 2 4 2 4" xfId="20704" xr:uid="{6B301341-5281-4A0D-83DC-734993DE36DE}"/>
    <cellStyle name="Entrada 17 2 4 3" xfId="9341" xr:uid="{B5A6128F-7080-4E7E-B6D4-A6C005DF7580}"/>
    <cellStyle name="Entrada 17 2 4 3 2" xfId="24449" xr:uid="{9E9D4D1E-DD47-4815-AD22-999408629513}"/>
    <cellStyle name="Entrada 17 2 4 4" xfId="14491" xr:uid="{C694EE88-217C-4456-B3FA-601E0586B50B}"/>
    <cellStyle name="Entrada 17 2 4 4 2" xfId="29599" xr:uid="{FA029B93-40B1-4897-9E97-796C37EEE847}"/>
    <cellStyle name="Entrada 17 2 4 5" xfId="18067" xr:uid="{85755A0F-4F8A-4868-8947-E0CBF79279A5}"/>
    <cellStyle name="Entrada 17 2 5" xfId="3285" xr:uid="{94DFCB60-90F4-4310-BFF1-EA4E8732B380}"/>
    <cellStyle name="Entrada 17 2 5 2" xfId="5922" xr:uid="{D3FBFD69-CF6F-4B28-94FD-645D98C4090A}"/>
    <cellStyle name="Entrada 17 2 5 2 2" xfId="12233" xr:uid="{8A9AEE0B-EF83-4237-9029-5030ACDD6C2A}"/>
    <cellStyle name="Entrada 17 2 5 2 2 2" xfId="27341" xr:uid="{2C507405-9D54-4EA4-B218-D1D776AF9198}"/>
    <cellStyle name="Entrada 17 2 5 2 3" xfId="8023" xr:uid="{C28AD350-DB3D-4E09-A3A7-28FB6D7F2110}"/>
    <cellStyle name="Entrada 17 2 5 2 3 2" xfId="23131" xr:uid="{241B9169-4527-41BD-B386-FACC40EDCFDF}"/>
    <cellStyle name="Entrada 17 2 5 2 4" xfId="21030" xr:uid="{0D483AFC-1D2E-4E44-85B2-6E8DEF9583CE}"/>
    <cellStyle name="Entrada 17 2 5 3" xfId="9667" xr:uid="{DA381871-33A7-4DD4-B684-F979AC264069}"/>
    <cellStyle name="Entrada 17 2 5 3 2" xfId="24775" xr:uid="{B9B87413-0E9D-4802-853E-57874897911B}"/>
    <cellStyle name="Entrada 17 2 5 4" xfId="11815" xr:uid="{C483053F-4B9F-4DB0-A05D-19C607FB55F4}"/>
    <cellStyle name="Entrada 17 2 5 4 2" xfId="26923" xr:uid="{DFBB5F68-E1E8-4CD7-B687-3C1C0C2EA216}"/>
    <cellStyle name="Entrada 17 2 5 5" xfId="18393" xr:uid="{7E41668D-8F83-499A-A089-BCFE2CDA27B4}"/>
    <cellStyle name="Entrada 17 2 6" xfId="3591" xr:uid="{3CD15CAC-0441-46E0-A100-8E571FC0841D}"/>
    <cellStyle name="Entrada 17 2 6 2" xfId="6228" xr:uid="{7752EDB1-B609-4118-91FE-1D145137DD2F}"/>
    <cellStyle name="Entrada 17 2 6 2 2" xfId="12539" xr:uid="{092E8A87-83A3-49AB-B1FD-299C450B9574}"/>
    <cellStyle name="Entrada 17 2 6 2 2 2" xfId="27647" xr:uid="{8686A515-2487-45BD-A15B-955C16CE0DED}"/>
    <cellStyle name="Entrada 17 2 6 2 3" xfId="16318" xr:uid="{D6268878-A7E4-42E6-ADB4-30457B2AC130}"/>
    <cellStyle name="Entrada 17 2 6 2 3 2" xfId="31426" xr:uid="{6E6AC90A-2BD9-43BC-A6EB-7FE36EDD8C4A}"/>
    <cellStyle name="Entrada 17 2 6 2 4" xfId="21336" xr:uid="{6657D74F-CD20-413E-B37A-92D854FF922E}"/>
    <cellStyle name="Entrada 17 2 6 3" xfId="9973" xr:uid="{B4B96F9D-2342-4583-B8F1-E05AC6911DFB}"/>
    <cellStyle name="Entrada 17 2 6 3 2" xfId="25081" xr:uid="{8E7D4408-B5C8-4B6C-8B03-B14458959480}"/>
    <cellStyle name="Entrada 17 2 6 4" xfId="15385" xr:uid="{8F2B36B1-730D-45A1-BAEE-ACF08DD1B67B}"/>
    <cellStyle name="Entrada 17 2 6 4 2" xfId="30493" xr:uid="{A6C05E22-18D1-40C0-9005-2454891EF2B5}"/>
    <cellStyle name="Entrada 17 2 6 5" xfId="18699" xr:uid="{3FEA2F48-5405-42B3-8334-0C85CBAD7EA3}"/>
    <cellStyle name="Entrada 17 2 7" xfId="3937" xr:uid="{2FB0B119-5B23-4375-A4D1-8AA4B3FA7E42}"/>
    <cellStyle name="Entrada 17 2 7 2" xfId="6574" xr:uid="{7A023954-F9CB-4084-BC02-8028832AF2C3}"/>
    <cellStyle name="Entrada 17 2 7 2 2" xfId="12885" xr:uid="{A7C8B359-DDF0-4C33-9DE2-ED9EC36152E8}"/>
    <cellStyle name="Entrada 17 2 7 2 2 2" xfId="27993" xr:uid="{4C6F34B4-F028-4AC7-B1D6-AE7C0D908A03}"/>
    <cellStyle name="Entrada 17 2 7 2 3" xfId="16590" xr:uid="{F614B545-957B-43D3-B28C-400A74126B4A}"/>
    <cellStyle name="Entrada 17 2 7 2 3 2" xfId="31698" xr:uid="{A5C594FC-FE60-403A-98F7-3F449E70D32C}"/>
    <cellStyle name="Entrada 17 2 7 2 4" xfId="21682" xr:uid="{AAA54EA7-BABF-4993-9021-B076C518EE7E}"/>
    <cellStyle name="Entrada 17 2 7 3" xfId="10319" xr:uid="{F97EB087-3B43-43F5-BC42-DA384EEAFC29}"/>
    <cellStyle name="Entrada 17 2 7 3 2" xfId="25427" xr:uid="{2EBAAF15-6875-4E3C-B7D9-1456F585A511}"/>
    <cellStyle name="Entrada 17 2 7 4" xfId="8116" xr:uid="{69692E4B-5A3A-40CE-A282-BF68D3EE452A}"/>
    <cellStyle name="Entrada 17 2 7 4 2" xfId="23224" xr:uid="{0EEADD60-0318-402E-BE12-4A6D171EA35C}"/>
    <cellStyle name="Entrada 17 2 7 5" xfId="19045" xr:uid="{55390EDA-BF3E-4594-BA03-9C4575F384C7}"/>
    <cellStyle name="Entrada 17 2 8" xfId="4284" xr:uid="{E2DE5295-4198-4181-8CFC-DCE8BB0356DF}"/>
    <cellStyle name="Entrada 17 2 8 2" xfId="6921" xr:uid="{B8AEBA69-D63D-4152-A352-6651FD2FC718}"/>
    <cellStyle name="Entrada 17 2 8 2 2" xfId="13232" xr:uid="{7E5551CB-B5DE-4BB6-A117-0C82A7EA38AF}"/>
    <cellStyle name="Entrada 17 2 8 2 2 2" xfId="28340" xr:uid="{8ED1012D-1308-4DAF-B16A-B8E16B9DCBAC}"/>
    <cellStyle name="Entrada 17 2 8 2 3" xfId="16896" xr:uid="{B66EFDA5-D5D7-4E8C-BF47-E5D265462D6D}"/>
    <cellStyle name="Entrada 17 2 8 2 3 2" xfId="32004" xr:uid="{0249FBC8-978B-4A0C-B284-1B1B8ECDFA2A}"/>
    <cellStyle name="Entrada 17 2 8 2 4" xfId="22029" xr:uid="{E5A65F18-39A0-4D99-8C24-72DB9D8A9E21}"/>
    <cellStyle name="Entrada 17 2 8 3" xfId="10666" xr:uid="{7572CA80-0299-4200-A056-B663E89CF96B}"/>
    <cellStyle name="Entrada 17 2 8 3 2" xfId="25774" xr:uid="{0253AC85-A805-4C39-8424-EDFF85F2AB60}"/>
    <cellStyle name="Entrada 17 2 8 4" xfId="15426" xr:uid="{D92FD649-D4E8-4B4C-ACE7-F2AD95B9B6B5}"/>
    <cellStyle name="Entrada 17 2 8 4 2" xfId="30534" xr:uid="{FB949861-9AC6-4B2C-8B24-624E3D16EDF0}"/>
    <cellStyle name="Entrada 17 2 8 5" xfId="19392" xr:uid="{8D5EC63E-B98F-4469-B5BC-124D9BDF299C}"/>
    <cellStyle name="Entrada 17 2 9" xfId="4502" xr:uid="{75B40AEF-E8CD-4665-A2ED-9C72354A2D2C}"/>
    <cellStyle name="Entrada 17 2 9 2" xfId="10884" xr:uid="{6ECEB9EA-4911-4556-91EF-EB7077748DF0}"/>
    <cellStyle name="Entrada 17 2 9 2 2" xfId="25992" xr:uid="{EB675FA2-4057-410F-8D1E-6FA72EA28CD1}"/>
    <cellStyle name="Entrada 17 2 9 3" xfId="14698" xr:uid="{1CBE8384-C983-43D9-9CFA-B3674677CA94}"/>
    <cellStyle name="Entrada 17 2 9 3 2" xfId="29806" xr:uid="{D78361BA-4C27-4432-A8E5-648063D5026F}"/>
    <cellStyle name="Entrada 17 2 9 4" xfId="19610" xr:uid="{24CB3185-7668-4479-A2F5-44A2FB6BAED8}"/>
    <cellStyle name="Entrada 17 3" xfId="1848" xr:uid="{6DCF479B-95B4-45B0-9D5E-8DE5004B9DB3}"/>
    <cellStyle name="Entrada 17 3 10" xfId="7867" xr:uid="{9227EA12-63E1-4A38-9EE4-577D75E908D8}"/>
    <cellStyle name="Entrada 17 3 10 2" xfId="22975" xr:uid="{6341FBB0-0FC4-471E-BB02-B9FD3F4C9877}"/>
    <cellStyle name="Entrada 17 3 11" xfId="14222" xr:uid="{5B55AF6E-B184-478F-91B1-5565564D193F}"/>
    <cellStyle name="Entrada 17 3 11 2" xfId="29330" xr:uid="{E6A4CB07-551D-4A79-B5FE-98730C2723CA}"/>
    <cellStyle name="Entrada 17 3 12" xfId="17073" xr:uid="{BCCBC884-4D44-458A-B173-99F08722CDAB}"/>
    <cellStyle name="Entrada 17 3 2" xfId="2408" xr:uid="{3AFB7258-DD8E-4592-8014-C3135BF43CAD}"/>
    <cellStyle name="Entrada 17 3 2 2" xfId="5045" xr:uid="{5A718036-9636-499F-B4D1-717B48C02B57}"/>
    <cellStyle name="Entrada 17 3 2 2 2" xfId="11409" xr:uid="{2E3B0451-D983-4B3F-8916-07EE90AA186F}"/>
    <cellStyle name="Entrada 17 3 2 2 2 2" xfId="26517" xr:uid="{A5FCEF32-CB39-4A01-A829-C8B2CA808DBF}"/>
    <cellStyle name="Entrada 17 3 2 2 3" xfId="7711" xr:uid="{2FBAD83E-CEED-462A-A1F4-A7779BBE8EED}"/>
    <cellStyle name="Entrada 17 3 2 2 3 2" xfId="22819" xr:uid="{55BB56B7-71DF-4F0A-9098-E03DC1E5E0C4}"/>
    <cellStyle name="Entrada 17 3 2 2 4" xfId="20153" xr:uid="{72435C16-77EC-4799-86E2-A7712E610770}"/>
    <cellStyle name="Entrada 17 3 2 3" xfId="8875" xr:uid="{F699517B-C941-410D-BDAA-BC7CBD011AFA}"/>
    <cellStyle name="Entrada 17 3 2 3 2" xfId="23983" xr:uid="{CBCE2734-1BB8-4B66-945D-0F284EAED037}"/>
    <cellStyle name="Entrada 17 3 2 4" xfId="7742" xr:uid="{383172C2-07F1-467C-A6DE-D9F86C59A6AF}"/>
    <cellStyle name="Entrada 17 3 2 4 2" xfId="22850" xr:uid="{67E233CC-2508-4F71-8501-920D9D567294}"/>
    <cellStyle name="Entrada 17 3 2 5" xfId="7251" xr:uid="{824A2CA0-A62F-43B4-B991-602C0F4CA266}"/>
    <cellStyle name="Entrada 17 3 2 5 2" xfId="22359" xr:uid="{813B97D9-EEB2-403B-962D-29FB55E406BD}"/>
    <cellStyle name="Entrada 17 3 2 6" xfId="17599" xr:uid="{41520A43-7EC4-4E3D-AC58-8D230CDF8764}"/>
    <cellStyle name="Entrada 17 3 3" xfId="2212" xr:uid="{6B0B4EFD-0F32-49CC-A5FD-8FC6F333042F}"/>
    <cellStyle name="Entrada 17 3 3 2" xfId="4849" xr:uid="{56FA82E8-0979-40C7-9FC8-898BB58A8AC8}"/>
    <cellStyle name="Entrada 17 3 3 2 2" xfId="15847" xr:uid="{9802FEE7-62BD-4633-9C3D-DC67C6B1EAD9}"/>
    <cellStyle name="Entrada 17 3 3 2 2 2" xfId="30955" xr:uid="{B4506717-DD18-46E4-8CA8-01555DE67BBC}"/>
    <cellStyle name="Entrada 17 3 3 2 3" xfId="19957" xr:uid="{ED9E41EE-B0B7-49FF-940E-63A9CC2817F3}"/>
    <cellStyle name="Entrada 17 3 3 3" xfId="14999" xr:uid="{8BFCDB1D-4B63-4DE2-8707-154DC2293CE7}"/>
    <cellStyle name="Entrada 17 3 3 3 2" xfId="30107" xr:uid="{60939B3B-0C08-48F3-B00E-DA1B717739CE}"/>
    <cellStyle name="Entrada 17 3 3 4" xfId="17437" xr:uid="{743D53B7-2A95-4B2F-A491-C79014CC3F02}"/>
    <cellStyle name="Entrada 17 3 4" xfId="2942" xr:uid="{639057D9-8D85-4C83-8C6E-7AD1974247A5}"/>
    <cellStyle name="Entrada 17 3 4 2" xfId="5579" xr:uid="{4DE10B07-5B61-4D6C-8D4A-4B0AB62191B9}"/>
    <cellStyle name="Entrada 17 3 4 2 2" xfId="11890" xr:uid="{BC6DA07E-F940-401B-957C-FA291B971F4F}"/>
    <cellStyle name="Entrada 17 3 4 2 2 2" xfId="26998" xr:uid="{52C1FFD3-F6C2-4268-8399-B31B2D8DC48B}"/>
    <cellStyle name="Entrada 17 3 4 2 3" xfId="15210" xr:uid="{DF1B5139-7C22-49A4-803A-DBF90576FF10}"/>
    <cellStyle name="Entrada 17 3 4 2 3 2" xfId="30318" xr:uid="{F67D7E8A-84B6-4417-AC09-2413ECCE6F69}"/>
    <cellStyle name="Entrada 17 3 4 2 4" xfId="20687" xr:uid="{4569C929-1789-4020-ACAF-5AB090E13756}"/>
    <cellStyle name="Entrada 17 3 4 3" xfId="9324" xr:uid="{309C0596-713A-410A-AC8E-9605933B2F15}"/>
    <cellStyle name="Entrada 17 3 4 3 2" xfId="24432" xr:uid="{B40AC6BE-7557-420E-830B-B547C5262ECD}"/>
    <cellStyle name="Entrada 17 3 4 4" xfId="14640" xr:uid="{73E496FD-BC5A-4362-8805-36C70356C530}"/>
    <cellStyle name="Entrada 17 3 4 4 2" xfId="29748" xr:uid="{4A7B8DE5-4631-41D6-97B0-288BFAE1636B}"/>
    <cellStyle name="Entrada 17 3 4 5" xfId="18050" xr:uid="{0FD60463-30CD-454E-8F5F-44DFD7B90DA6}"/>
    <cellStyle name="Entrada 17 3 5" xfId="3268" xr:uid="{FFBF6CC2-5CFB-436F-B48B-758D0AAA39F5}"/>
    <cellStyle name="Entrada 17 3 5 2" xfId="5905" xr:uid="{91533C33-AB7C-477F-BA8A-B0FBE890CC3C}"/>
    <cellStyle name="Entrada 17 3 5 2 2" xfId="12216" xr:uid="{37F8CAC7-AE14-4CB4-BC8B-527753865D79}"/>
    <cellStyle name="Entrada 17 3 5 2 2 2" xfId="27324" xr:uid="{6E8659ED-F036-4E4E-A431-A901674D51B8}"/>
    <cellStyle name="Entrada 17 3 5 2 3" xfId="16427" xr:uid="{B25A5E35-E845-4DE8-8F8B-D6218E908919}"/>
    <cellStyle name="Entrada 17 3 5 2 3 2" xfId="31535" xr:uid="{0BC1E51E-0AE5-41DE-ACA6-0E1253AC79D4}"/>
    <cellStyle name="Entrada 17 3 5 2 4" xfId="21013" xr:uid="{87BB5A5D-831C-4341-AA5B-900D00CC9437}"/>
    <cellStyle name="Entrada 17 3 5 3" xfId="9650" xr:uid="{0581252D-A5B6-4A2C-ACEB-2ABC96355D66}"/>
    <cellStyle name="Entrada 17 3 5 3 2" xfId="24758" xr:uid="{141A182E-B39E-4B91-B29C-E4B548A35FF8}"/>
    <cellStyle name="Entrada 17 3 5 4" xfId="7080" xr:uid="{C92213E6-2FC9-486E-BE6E-9DA56C80A572}"/>
    <cellStyle name="Entrada 17 3 5 4 2" xfId="22188" xr:uid="{AC314BC4-3603-4779-8071-12F32B2CA1DE}"/>
    <cellStyle name="Entrada 17 3 5 5" xfId="18376" xr:uid="{642CD03C-812F-4D19-B404-BE1D0ED99255}"/>
    <cellStyle name="Entrada 17 3 6" xfId="3574" xr:uid="{DFCB15A9-6041-4AEE-B1F3-3E2B4E1F6BF3}"/>
    <cellStyle name="Entrada 17 3 6 2" xfId="6211" xr:uid="{DD5CE43A-4328-487A-9C40-21CB1662A3B7}"/>
    <cellStyle name="Entrada 17 3 6 2 2" xfId="12522" xr:uid="{9D65214B-1219-434E-BA7A-035B28E7BB4C}"/>
    <cellStyle name="Entrada 17 3 6 2 2 2" xfId="27630" xr:uid="{AF350889-2400-49EB-8963-3367D004271F}"/>
    <cellStyle name="Entrada 17 3 6 2 3" xfId="7619" xr:uid="{0BEE2DD5-6436-4260-BF94-3283FA31D647}"/>
    <cellStyle name="Entrada 17 3 6 2 3 2" xfId="22727" xr:uid="{D9C5F5A7-0519-4220-BE11-F9C30F773AD0}"/>
    <cellStyle name="Entrada 17 3 6 2 4" xfId="21319" xr:uid="{3BD76F4A-6FB7-4681-94B0-FCB5ACFF29F1}"/>
    <cellStyle name="Entrada 17 3 6 3" xfId="9956" xr:uid="{738C37B8-89A0-478B-A8A4-3CEE41B8B379}"/>
    <cellStyle name="Entrada 17 3 6 3 2" xfId="25064" xr:uid="{BDE9E0B8-EC41-453F-894C-AC654C8284FE}"/>
    <cellStyle name="Entrada 17 3 6 4" xfId="15698" xr:uid="{EA7A01E6-174A-43B9-A977-C3C1DD96E2D4}"/>
    <cellStyle name="Entrada 17 3 6 4 2" xfId="30806" xr:uid="{D20382CE-056E-46F6-B506-58B5C2FABB08}"/>
    <cellStyle name="Entrada 17 3 6 5" xfId="18682" xr:uid="{E7199BD4-644C-4F4F-83D3-A9471F73D0D4}"/>
    <cellStyle name="Entrada 17 3 7" xfId="3920" xr:uid="{CAD10AAF-D18E-49E5-B82C-261E060F6535}"/>
    <cellStyle name="Entrada 17 3 7 2" xfId="6557" xr:uid="{0D9AFA0E-6A0D-411D-92AB-45AB0572A857}"/>
    <cellStyle name="Entrada 17 3 7 2 2" xfId="12868" xr:uid="{BEA9E8A4-B900-484C-9840-0406D243339C}"/>
    <cellStyle name="Entrada 17 3 7 2 2 2" xfId="27976" xr:uid="{272F215E-77D5-438D-9276-D3EFD81E6C21}"/>
    <cellStyle name="Entrada 17 3 7 2 3" xfId="16573" xr:uid="{037E1108-A0D1-462E-B746-C7855C09E472}"/>
    <cellStyle name="Entrada 17 3 7 2 3 2" xfId="31681" xr:uid="{5B85BB31-82C1-4E9F-BDD6-B0FBFA975C5F}"/>
    <cellStyle name="Entrada 17 3 7 2 4" xfId="21665" xr:uid="{6583A38E-0ADD-4C4B-BADA-A86E50F8770F}"/>
    <cellStyle name="Entrada 17 3 7 3" xfId="10302" xr:uid="{D2BE1FAE-8F68-4FD9-AEB4-F118D58FF870}"/>
    <cellStyle name="Entrada 17 3 7 3 2" xfId="25410" xr:uid="{4062A40E-171B-4339-B2FF-26E353A60CA6}"/>
    <cellStyle name="Entrada 17 3 7 4" xfId="15107" xr:uid="{9A7E5536-D645-4E4B-B65D-B8AAF5067DC0}"/>
    <cellStyle name="Entrada 17 3 7 4 2" xfId="30215" xr:uid="{C58690FA-1FAD-4EFE-B137-1B555A287427}"/>
    <cellStyle name="Entrada 17 3 7 5" xfId="19028" xr:uid="{7171E4AB-085E-4D3F-B992-701A8EEA89E4}"/>
    <cellStyle name="Entrada 17 3 8" xfId="4485" xr:uid="{8CEE374A-0FC1-4CC8-AD3F-780D0484A2F9}"/>
    <cellStyle name="Entrada 17 3 8 2" xfId="10867" xr:uid="{7786F8EE-DD64-49C2-8312-FEC38F20FA3E}"/>
    <cellStyle name="Entrada 17 3 8 2 2" xfId="25975" xr:uid="{C46162A7-216F-4D3B-B03B-5A147B10175B}"/>
    <cellStyle name="Entrada 17 3 8 3" xfId="15606" xr:uid="{FE61B695-2370-485A-9A4C-DEBF004801ED}"/>
    <cellStyle name="Entrada 17 3 8 3 2" xfId="30714" xr:uid="{27AF4D71-F89C-4A67-A857-18FA5AD9BB9C}"/>
    <cellStyle name="Entrada 17 3 8 4" xfId="19593" xr:uid="{CEF724A7-1F88-4C6A-BD32-4E2FBFEE5A33}"/>
    <cellStyle name="Entrada 17 3 9" xfId="8349" xr:uid="{E82E7C7E-A80D-4126-BAE1-C1E0A04EE72F}"/>
    <cellStyle name="Entrada 17 3 9 2" xfId="23457" xr:uid="{94C9D944-5CAC-4BE0-B65A-4ADB821F6DA1}"/>
    <cellStyle name="Entrada 17 4" xfId="2085" xr:uid="{E9760E2B-64E8-4D2B-90E7-9B795FBA6654}"/>
    <cellStyle name="Entrada 17 4 10" xfId="14396" xr:uid="{AEB49974-23BC-468C-8EBB-2A3034431D4B}"/>
    <cellStyle name="Entrada 17 4 10 2" xfId="29504" xr:uid="{C2AEAAA2-9B48-4C4B-831D-BE9D49E3E1A4}"/>
    <cellStyle name="Entrada 17 4 11" xfId="13912" xr:uid="{9D0F31F1-B4A3-4042-9002-6EA0284E3206}"/>
    <cellStyle name="Entrada 17 4 11 2" xfId="29020" xr:uid="{7308C68E-BECB-4327-B704-8210F6EDCDCA}"/>
    <cellStyle name="Entrada 17 4 12" xfId="17310" xr:uid="{90FDAC23-AC3C-4669-889E-29434DC9D6BA}"/>
    <cellStyle name="Entrada 17 4 2" xfId="2575" xr:uid="{5FC26C13-03E7-46B3-9AAA-6F8B79D1B4E7}"/>
    <cellStyle name="Entrada 17 4 2 2" xfId="5212" xr:uid="{674E811F-9C2A-4DB0-AC05-85EE60AE5CFB}"/>
    <cellStyle name="Entrada 17 4 2 2 2" xfId="11576" xr:uid="{CA9F7274-7552-4EC0-88AF-9CBE0DF0622D}"/>
    <cellStyle name="Entrada 17 4 2 2 2 2" xfId="26684" xr:uid="{83B3158E-288B-4070-8F5E-B30017F9DA4D}"/>
    <cellStyle name="Entrada 17 4 2 2 3" xfId="7995" xr:uid="{AE90692A-0AD6-43C7-AB4A-5BBB1839B96B}"/>
    <cellStyle name="Entrada 17 4 2 2 3 2" xfId="23103" xr:uid="{D4BB6D84-845E-4BFA-A3A3-BA19CEE13897}"/>
    <cellStyle name="Entrada 17 4 2 2 4" xfId="20320" xr:uid="{61BE028A-49B1-447F-856C-30AE71347028}"/>
    <cellStyle name="Entrada 17 4 2 3" xfId="9042" xr:uid="{2C8B3EEC-CC28-4310-931B-CB7DB3C6C02D}"/>
    <cellStyle name="Entrada 17 4 2 3 2" xfId="24150" xr:uid="{77422839-6A23-4F97-8E4F-D9C3497E9CCF}"/>
    <cellStyle name="Entrada 17 4 2 4" xfId="8169" xr:uid="{44EA9B6B-EA3C-4824-8184-D7B8B6668E72}"/>
    <cellStyle name="Entrada 17 4 2 4 2" xfId="23277" xr:uid="{729BB5F2-AA69-4F33-AC11-A126C0628966}"/>
    <cellStyle name="Entrada 17 4 2 5" xfId="16474" xr:uid="{2C102113-E39E-4011-B63A-59D2607F2920}"/>
    <cellStyle name="Entrada 17 4 2 5 2" xfId="31582" xr:uid="{183BDB36-E28A-4C9F-9794-2D1FE7D993FA}"/>
    <cellStyle name="Entrada 17 4 2 6" xfId="17683" xr:uid="{C140FBC1-151A-4507-A997-19B9ED527DB2}"/>
    <cellStyle name="Entrada 17 4 3" xfId="2845" xr:uid="{73852679-FC71-42D9-8239-A5F0525CF858}"/>
    <cellStyle name="Entrada 17 4 3 2" xfId="5482" xr:uid="{704B1112-1C7D-41B0-9DE5-072C301C7098}"/>
    <cellStyle name="Entrada 17 4 3 2 2" xfId="14776" xr:uid="{9EFD06CC-26D2-46F6-9D70-D21E11FCA6BA}"/>
    <cellStyle name="Entrada 17 4 3 2 2 2" xfId="29884" xr:uid="{42E8F660-5573-4C76-970E-8BCEFF0DB5B3}"/>
    <cellStyle name="Entrada 17 4 3 2 3" xfId="20590" xr:uid="{9D7EC2E9-9A7F-46A6-A376-50BD415C056E}"/>
    <cellStyle name="Entrada 17 4 3 3" xfId="7760" xr:uid="{7B8C2FE4-D47C-402C-B05C-7B488E775169}"/>
    <cellStyle name="Entrada 17 4 3 3 2" xfId="22868" xr:uid="{45FAD9E3-BF38-42FE-8FA6-3704F59EBF05}"/>
    <cellStyle name="Entrada 17 4 3 4" xfId="17953" xr:uid="{DCA444A9-9687-44A8-B724-83DD1DC02360}"/>
    <cellStyle name="Entrada 17 4 4" xfId="3148" xr:uid="{2C20B9B1-0A80-4DB1-AC3B-E85FA6405833}"/>
    <cellStyle name="Entrada 17 4 4 2" xfId="5785" xr:uid="{7DB318D8-5955-4A35-B90A-2639E3629AA7}"/>
    <cellStyle name="Entrada 17 4 4 2 2" xfId="12096" xr:uid="{97D4D950-C876-4EE1-BB62-3867013E5320}"/>
    <cellStyle name="Entrada 17 4 4 2 2 2" xfId="27204" xr:uid="{A120A80F-1513-4C0F-AD70-2D318F81F45B}"/>
    <cellStyle name="Entrada 17 4 4 2 3" xfId="14995" xr:uid="{997BB944-31B7-431D-B5CE-D783C174FA62}"/>
    <cellStyle name="Entrada 17 4 4 2 3 2" xfId="30103" xr:uid="{51EECF61-0199-4EB4-A220-E0A1A4F0BDF1}"/>
    <cellStyle name="Entrada 17 4 4 2 4" xfId="20893" xr:uid="{14F30ED9-1B5A-42F7-8420-D5AC06F3FBAA}"/>
    <cellStyle name="Entrada 17 4 4 3" xfId="9530" xr:uid="{A167726E-1A8B-49A9-AE19-271C9C21881C}"/>
    <cellStyle name="Entrada 17 4 4 3 2" xfId="24638" xr:uid="{3FB9DA8A-7F5A-4250-A254-E604B0178B5B}"/>
    <cellStyle name="Entrada 17 4 4 4" xfId="15962" xr:uid="{7172B5FB-A888-4FF6-A82B-DC8B87279685}"/>
    <cellStyle name="Entrada 17 4 4 4 2" xfId="31070" xr:uid="{A820A5AD-0E57-4A15-A554-7B8D2DBAC0C9}"/>
    <cellStyle name="Entrada 17 4 4 5" xfId="18256" xr:uid="{481805A0-BD3E-4B5D-962A-7D0AF62F0820}"/>
    <cellStyle name="Entrada 17 4 5" xfId="3474" xr:uid="{C3F4921B-7FAF-45B3-A1FF-E6761AB0CF3A}"/>
    <cellStyle name="Entrada 17 4 5 2" xfId="6111" xr:uid="{D27C348A-DDF1-42FF-ACB1-1394374D9A56}"/>
    <cellStyle name="Entrada 17 4 5 2 2" xfId="12422" xr:uid="{6B28CEE8-1AC2-4C84-8827-3BE91BF76F8D}"/>
    <cellStyle name="Entrada 17 4 5 2 2 2" xfId="27530" xr:uid="{89EBB65A-4F75-4DCE-B31B-666962E3CCF2}"/>
    <cellStyle name="Entrada 17 4 5 2 3" xfId="7459" xr:uid="{4F6474C3-BD35-467A-946C-D46E565FA9B1}"/>
    <cellStyle name="Entrada 17 4 5 2 3 2" xfId="22567" xr:uid="{C6744220-AC8B-4D4C-BA5E-C1068DCCC65E}"/>
    <cellStyle name="Entrada 17 4 5 2 4" xfId="21219" xr:uid="{C401F856-AA81-4583-8355-4644167902F1}"/>
    <cellStyle name="Entrada 17 4 5 3" xfId="9856" xr:uid="{A89A5DE9-95C1-4CC0-B8C1-781209483EDC}"/>
    <cellStyle name="Entrada 17 4 5 3 2" xfId="24964" xr:uid="{11514255-D5E0-4207-9FE3-59B50DE0D617}"/>
    <cellStyle name="Entrada 17 4 5 4" xfId="15084" xr:uid="{6604884B-7CA1-4A61-BB5E-60682254357D}"/>
    <cellStyle name="Entrada 17 4 5 4 2" xfId="30192" xr:uid="{A578BCA0-5BC1-40E5-8C3B-A61DAF3DDB0F}"/>
    <cellStyle name="Entrada 17 4 5 5" xfId="18582" xr:uid="{55999294-B111-46F3-8010-24C1FEFDFB98}"/>
    <cellStyle name="Entrada 17 4 6" xfId="3780" xr:uid="{0E0F4861-DABE-4D4F-BF99-CFFEB857DE35}"/>
    <cellStyle name="Entrada 17 4 6 2" xfId="6417" xr:uid="{BD16F25B-56C1-4525-9F1E-4002099CDBF7}"/>
    <cellStyle name="Entrada 17 4 6 2 2" xfId="12728" xr:uid="{0133158F-F0F5-446C-8D14-284E8F160CB7}"/>
    <cellStyle name="Entrada 17 4 6 2 2 2" xfId="27836" xr:uid="{ED5A1723-9E4A-4107-93D5-DBBDA1C11769}"/>
    <cellStyle name="Entrada 17 4 6 2 3" xfId="16468" xr:uid="{5C5F3019-409D-4F78-A3B5-784D6680ACCB}"/>
    <cellStyle name="Entrada 17 4 6 2 3 2" xfId="31576" xr:uid="{A34234B7-75B2-4EF7-87C6-7E3BA8BFA7D7}"/>
    <cellStyle name="Entrada 17 4 6 2 4" xfId="21525" xr:uid="{323F32A2-A561-4022-8F20-018CEE6DAF86}"/>
    <cellStyle name="Entrada 17 4 6 3" xfId="10162" xr:uid="{4DE4E88B-B193-411C-BC84-58B0ABF35CB8}"/>
    <cellStyle name="Entrada 17 4 6 3 2" xfId="25270" xr:uid="{8FA190F0-7930-43FA-B5E9-1D29CEADB54E}"/>
    <cellStyle name="Entrada 17 4 6 4" xfId="7573" xr:uid="{EDFC9E7C-CEF0-4765-90D6-88B3DAC51B40}"/>
    <cellStyle name="Entrada 17 4 6 4 2" xfId="22681" xr:uid="{02215C96-C8ED-4D2C-8279-9E0837EECEE6}"/>
    <cellStyle name="Entrada 17 4 6 5" xfId="18888" xr:uid="{A10EBF0C-AE95-4906-B50C-BE02C03CC07D}"/>
    <cellStyle name="Entrada 17 4 7" xfId="4157" xr:uid="{13D9F788-A28E-4997-B98F-57016ED6A3C8}"/>
    <cellStyle name="Entrada 17 4 7 2" xfId="6794" xr:uid="{F250EE6D-3915-445F-9430-63856D8EA061}"/>
    <cellStyle name="Entrada 17 4 7 2 2" xfId="13105" xr:uid="{21E35E49-9785-465B-A3EB-5BA2368AB504}"/>
    <cellStyle name="Entrada 17 4 7 2 2 2" xfId="28213" xr:uid="{D0508AD0-6199-4364-82BD-3288ADD918D8}"/>
    <cellStyle name="Entrada 17 4 7 2 3" xfId="16779" xr:uid="{BCBE2C54-BBCB-44F0-B46F-DC8A6C0E62E9}"/>
    <cellStyle name="Entrada 17 4 7 2 3 2" xfId="31887" xr:uid="{966E851A-2CD4-4B5B-AABE-B2FA96C43595}"/>
    <cellStyle name="Entrada 17 4 7 2 4" xfId="21902" xr:uid="{E7EFEC50-E70E-41DB-BA4A-C00015D5462E}"/>
    <cellStyle name="Entrada 17 4 7 3" xfId="10539" xr:uid="{FB1C26D9-3ADD-490C-8FED-9AF6C3A71B43}"/>
    <cellStyle name="Entrada 17 4 7 3 2" xfId="25647" xr:uid="{1F6B65C1-B63E-4FE7-BDC2-274C860C754C}"/>
    <cellStyle name="Entrada 17 4 7 4" xfId="15128" xr:uid="{3104EC04-A511-4275-B02C-39656A8E9067}"/>
    <cellStyle name="Entrada 17 4 7 4 2" xfId="30236" xr:uid="{9C896AAC-BDFD-46C4-A057-CB51075B74F3}"/>
    <cellStyle name="Entrada 17 4 7 5" xfId="19265" xr:uid="{3997B39B-D85B-4189-9FCC-FEAB1C87F159}"/>
    <cellStyle name="Entrada 17 4 8" xfId="4722" xr:uid="{FAECB6BB-EEC3-4A13-849A-A3E2D5398F26}"/>
    <cellStyle name="Entrada 17 4 8 2" xfId="11104" xr:uid="{F9FFFC26-A504-4A76-8F49-468F66805E83}"/>
    <cellStyle name="Entrada 17 4 8 2 2" xfId="26212" xr:uid="{4CB5A954-76C7-42C6-AC69-11C316632D42}"/>
    <cellStyle name="Entrada 17 4 8 3" xfId="9127" xr:uid="{61002C99-29C8-46F6-B776-DE03DC3AB770}"/>
    <cellStyle name="Entrada 17 4 8 3 2" xfId="24235" xr:uid="{777D036B-D0C5-4C35-9C0E-49DE6D8ADD23}"/>
    <cellStyle name="Entrada 17 4 8 4" xfId="19830" xr:uid="{4CE79E4E-E17E-4F25-BEC8-A68A2E423255}"/>
    <cellStyle name="Entrada 17 4 9" xfId="8583" xr:uid="{EE6C3330-4C14-479C-810E-A30C004AAC22}"/>
    <cellStyle name="Entrada 17 4 9 2" xfId="23691" xr:uid="{8A61690F-6BB4-4D7E-A098-E3897F2CF658}"/>
    <cellStyle name="Entrada 17 5" xfId="2036" xr:uid="{81F82ED2-755A-4364-91A4-803E1295DBFA}"/>
    <cellStyle name="Entrada 17 5 10" xfId="14182" xr:uid="{ADE7A381-A3E8-4969-AE95-7D119CC67ED4}"/>
    <cellStyle name="Entrada 17 5 10 2" xfId="29290" xr:uid="{7D2CB756-684D-4871-B226-F07FDC6B87C8}"/>
    <cellStyle name="Entrada 17 5 11" xfId="17261" xr:uid="{A1114AE5-11AD-4D78-86B0-98A62FE37F34}"/>
    <cellStyle name="Entrada 17 5 2" xfId="2796" xr:uid="{6E00BFBE-1989-473E-86AA-23980FA36D4E}"/>
    <cellStyle name="Entrada 17 5 2 2" xfId="5433" xr:uid="{06A8213C-400D-44ED-BA81-00D6DA9A6438}"/>
    <cellStyle name="Entrada 17 5 2 2 2" xfId="7265" xr:uid="{A8293F69-D131-4BFD-90E1-8F28BCECBBCC}"/>
    <cellStyle name="Entrada 17 5 2 2 2 2" xfId="22373" xr:uid="{6CF96BB2-C629-4CF7-9683-AFEA945BF180}"/>
    <cellStyle name="Entrada 17 5 2 2 3" xfId="20541" xr:uid="{232F7A61-0464-411F-B581-5915B6E1F8E3}"/>
    <cellStyle name="Entrada 17 5 2 3" xfId="9175" xr:uid="{3976EDF5-AE75-4D1A-B287-0CDFC9DA6E38}"/>
    <cellStyle name="Entrada 17 5 2 3 2" xfId="24283" xr:uid="{AD7100FD-5375-4B3B-B0B8-9CA470106837}"/>
    <cellStyle name="Entrada 17 5 2 4" xfId="17904" xr:uid="{668C2659-9133-4380-A57C-B74951A77C64}"/>
    <cellStyle name="Entrada 17 5 3" xfId="3099" xr:uid="{9A7B9FB7-3C4C-43C0-8049-0C5C154F7939}"/>
    <cellStyle name="Entrada 17 5 3 2" xfId="5736" xr:uid="{AEA56F7F-86FB-4B09-BD13-3D9E05962D5A}"/>
    <cellStyle name="Entrada 17 5 3 2 2" xfId="12047" xr:uid="{E0737A87-9F50-46FB-B363-057F8B59D102}"/>
    <cellStyle name="Entrada 17 5 3 2 2 2" xfId="27155" xr:uid="{8E9D9A87-21D8-41E1-82DC-4106604C712A}"/>
    <cellStyle name="Entrada 17 5 3 2 3" xfId="13730" xr:uid="{ADBE6277-5CCD-42D2-9F33-658E3F8BC595}"/>
    <cellStyle name="Entrada 17 5 3 2 3 2" xfId="28838" xr:uid="{0E37723C-BDF2-4613-9CBF-DA6449ECB511}"/>
    <cellStyle name="Entrada 17 5 3 2 4" xfId="20844" xr:uid="{FA8EB58C-ECA7-4FCA-AE41-D58BCE0AB193}"/>
    <cellStyle name="Entrada 17 5 3 3" xfId="9481" xr:uid="{665DA725-F299-4888-B73D-D09F5CBA5CCD}"/>
    <cellStyle name="Entrada 17 5 3 3 2" xfId="24589" xr:uid="{9C6C427D-30EC-4D31-BCE7-F2E5F6B60879}"/>
    <cellStyle name="Entrada 17 5 3 4" xfId="15102" xr:uid="{E566B8CD-A7D9-446D-B4FC-53278B7D63AE}"/>
    <cellStyle name="Entrada 17 5 3 4 2" xfId="30210" xr:uid="{8CF3ED63-0B65-40C2-BEBB-B2EA5B1DDD53}"/>
    <cellStyle name="Entrada 17 5 3 5" xfId="18207" xr:uid="{FBF333AB-53F3-45FF-8867-45BEBA08D615}"/>
    <cellStyle name="Entrada 17 5 4" xfId="3425" xr:uid="{A6A14A72-58D1-4FDA-BBB4-4C6D25A7A0FE}"/>
    <cellStyle name="Entrada 17 5 4 2" xfId="6062" xr:uid="{B0BF6FA8-7042-4823-BD5F-4FC68A89A815}"/>
    <cellStyle name="Entrada 17 5 4 2 2" xfId="12373" xr:uid="{A0AEC163-21AA-49E9-8C0B-074542AF0A62}"/>
    <cellStyle name="Entrada 17 5 4 2 2 2" xfId="27481" xr:uid="{3BCDCADB-4B8A-4DFA-AC3C-7B506C60A80E}"/>
    <cellStyle name="Entrada 17 5 4 2 3" xfId="16451" xr:uid="{625DB450-DBD3-4777-8F1E-F38F989C0E76}"/>
    <cellStyle name="Entrada 17 5 4 2 3 2" xfId="31559" xr:uid="{966980CC-EB5F-41C9-AD0C-DD77A5B9E541}"/>
    <cellStyle name="Entrada 17 5 4 2 4" xfId="21170" xr:uid="{E54D6291-A1AE-49B9-AF53-10030A8AF051}"/>
    <cellStyle name="Entrada 17 5 4 3" xfId="9807" xr:uid="{1B7E43C8-6B26-4061-BEF3-FD5F28BB7B35}"/>
    <cellStyle name="Entrada 17 5 4 3 2" xfId="24915" xr:uid="{0DE1CD1D-49F7-4233-8207-43C36CE2D066}"/>
    <cellStyle name="Entrada 17 5 4 4" xfId="7165" xr:uid="{12244991-700D-4465-A07D-CE1BF1D5955F}"/>
    <cellStyle name="Entrada 17 5 4 4 2" xfId="22273" xr:uid="{581BC7BE-2AE4-48C2-BA41-AA958F272773}"/>
    <cellStyle name="Entrada 17 5 4 5" xfId="18533" xr:uid="{5AF2FF43-58A1-4977-8782-EB230A4244CC}"/>
    <cellStyle name="Entrada 17 5 5" xfId="3731" xr:uid="{02CE809E-CA19-4461-96DD-4EA3AB501CB6}"/>
    <cellStyle name="Entrada 17 5 5 2" xfId="6368" xr:uid="{7BB516DF-C26E-4A34-A7DD-B7DE4C59FDCF}"/>
    <cellStyle name="Entrada 17 5 5 2 2" xfId="12679" xr:uid="{004754DF-1020-4754-94AF-C98FB55761F5}"/>
    <cellStyle name="Entrada 17 5 5 2 2 2" xfId="27787" xr:uid="{A63DB67B-CFB1-4F50-9404-530D02B0EE24}"/>
    <cellStyle name="Entrada 17 5 5 2 3" xfId="16358" xr:uid="{72989C60-CF00-448F-8A29-4C9FDC3589F4}"/>
    <cellStyle name="Entrada 17 5 5 2 3 2" xfId="31466" xr:uid="{ECDB83F1-AFBB-4543-B3DD-2B8DFB5058A3}"/>
    <cellStyle name="Entrada 17 5 5 2 4" xfId="21476" xr:uid="{9A0BB807-F1CE-4EF0-AC7E-2C17D080F1F9}"/>
    <cellStyle name="Entrada 17 5 5 3" xfId="10113" xr:uid="{09A46E64-563C-472E-9D7B-C4BAF82B311B}"/>
    <cellStyle name="Entrada 17 5 5 3 2" xfId="25221" xr:uid="{0BB8F2BE-7AD9-495C-88ED-75706119326F}"/>
    <cellStyle name="Entrada 17 5 5 4" xfId="14227" xr:uid="{C787EB54-D50B-41B2-9D76-497B1DD4D5C5}"/>
    <cellStyle name="Entrada 17 5 5 4 2" xfId="29335" xr:uid="{CD59BCB1-AAF3-4962-BBE8-E3A7EEF6BACA}"/>
    <cellStyle name="Entrada 17 5 5 5" xfId="18839" xr:uid="{E73CF5D8-9C80-4ACD-9A6E-69B4DCB3F0F1}"/>
    <cellStyle name="Entrada 17 5 6" xfId="4108" xr:uid="{9B3E1634-6D21-41CD-BD9A-2DE34EFC7449}"/>
    <cellStyle name="Entrada 17 5 6 2" xfId="6745" xr:uid="{D6EE8BC9-27C2-4523-8C5D-9AB9B1DCF2D0}"/>
    <cellStyle name="Entrada 17 5 6 2 2" xfId="13056" xr:uid="{3695AF36-516B-43E1-B9AA-DAE77FEA8863}"/>
    <cellStyle name="Entrada 17 5 6 2 2 2" xfId="28164" xr:uid="{CC79763F-FBD8-43B0-A90E-2A2D464049BB}"/>
    <cellStyle name="Entrada 17 5 6 2 3" xfId="16730" xr:uid="{E1E27649-14AE-4887-B3EF-BDE7D14C16A5}"/>
    <cellStyle name="Entrada 17 5 6 2 3 2" xfId="31838" xr:uid="{37F0887B-066A-4750-8D9F-8937226A9BAC}"/>
    <cellStyle name="Entrada 17 5 6 2 4" xfId="21853" xr:uid="{704C0865-0493-42F3-84B8-76B11856F79D}"/>
    <cellStyle name="Entrada 17 5 6 3" xfId="10490" xr:uid="{F5C6BDA1-B11D-4009-8D9A-8F857811B6D5}"/>
    <cellStyle name="Entrada 17 5 6 3 2" xfId="25598" xr:uid="{B5348EF3-975A-45D7-9B7D-152F5DC611BB}"/>
    <cellStyle name="Entrada 17 5 6 4" xfId="7690" xr:uid="{8A7A5867-195F-469B-AE2A-7E8D24239B4F}"/>
    <cellStyle name="Entrada 17 5 6 4 2" xfId="22798" xr:uid="{1B0B5D9C-4FDF-4415-809C-152D4CEB9098}"/>
    <cellStyle name="Entrada 17 5 6 5" xfId="19216" xr:uid="{06B54449-ED90-4A50-B5A8-DF49F5E06E55}"/>
    <cellStyle name="Entrada 17 5 7" xfId="4673" xr:uid="{656409D7-5BC9-4C80-80AE-6E35628FEB9F}"/>
    <cellStyle name="Entrada 17 5 7 2" xfId="11055" xr:uid="{6CF98112-2B41-4648-BB64-9F21C19664F7}"/>
    <cellStyle name="Entrada 17 5 7 2 2" xfId="26163" xr:uid="{8F84747E-8C71-4A12-84FD-52632D7B279C}"/>
    <cellStyle name="Entrada 17 5 7 3" xfId="7615" xr:uid="{950C0A69-4466-4353-A621-495016164C10}"/>
    <cellStyle name="Entrada 17 5 7 3 2" xfId="22723" xr:uid="{EB8FB496-835C-4136-8094-9A53862BC0E3}"/>
    <cellStyle name="Entrada 17 5 7 4" xfId="19781" xr:uid="{A96A82BA-EA5F-46DB-809F-20A37227CC72}"/>
    <cellStyle name="Entrada 17 5 8" xfId="8534" xr:uid="{FC64AE3C-DAC4-4D7A-A3A8-8D9CDCAF7D7B}"/>
    <cellStyle name="Entrada 17 5 8 2" xfId="23642" xr:uid="{BD343CA9-EBE9-4102-AB22-956A2FF4FFF7}"/>
    <cellStyle name="Entrada 17 5 9" xfId="13533" xr:uid="{E8944449-EE8C-45E8-A997-EA2F08B727C8}"/>
    <cellStyle name="Entrada 17 5 9 2" xfId="28641" xr:uid="{DCF0B780-EF04-4FAC-88D9-C4DDC0CD86CB}"/>
    <cellStyle name="Entrada 18" xfId="1150" xr:uid="{00000000-0005-0000-0000-000080040000}"/>
    <cellStyle name="Entrada 18 2" xfId="1866" xr:uid="{6A86A692-FFC6-4378-85EC-384E78183847}"/>
    <cellStyle name="Entrada 18 2 10" xfId="8367" xr:uid="{9137912A-9CA8-4A4D-A09A-401C98A0863F}"/>
    <cellStyle name="Entrada 18 2 10 2" xfId="23475" xr:uid="{774666B2-919A-42E3-AD7F-E11F31358729}"/>
    <cellStyle name="Entrada 18 2 11" xfId="14067" xr:uid="{A2F0118E-B387-4B09-B737-120485C817E9}"/>
    <cellStyle name="Entrada 18 2 11 2" xfId="29175" xr:uid="{E15D73D8-3767-4115-A853-6B3F3E54DA90}"/>
    <cellStyle name="Entrada 18 2 12" xfId="7183" xr:uid="{D7464D6F-ABA1-4A7C-90E8-A5C135DA24B1}"/>
    <cellStyle name="Entrada 18 2 12 2" xfId="22291" xr:uid="{3915E256-4D6D-489F-AC87-6D7E329A3C41}"/>
    <cellStyle name="Entrada 18 2 13" xfId="17091" xr:uid="{DC5B9C51-B4A2-42B7-861A-BAC78F49F3B5}"/>
    <cellStyle name="Entrada 18 2 2" xfId="2426" xr:uid="{9C7A573E-9C13-4109-9894-CE1088528FB7}"/>
    <cellStyle name="Entrada 18 2 2 2" xfId="5063" xr:uid="{00F1469D-6E02-4F5C-83E0-3DE3BA441689}"/>
    <cellStyle name="Entrada 18 2 2 2 2" xfId="11427" xr:uid="{F50E406A-6221-443F-9003-5000DC851ABC}"/>
    <cellStyle name="Entrada 18 2 2 2 2 2" xfId="26535" xr:uid="{86DAFF83-50A9-40C0-B1D7-9828745DC919}"/>
    <cellStyle name="Entrada 18 2 2 2 3" xfId="14208" xr:uid="{D14CF2D2-BFA7-4F9A-82A4-C7E6A92A9359}"/>
    <cellStyle name="Entrada 18 2 2 2 3 2" xfId="29316" xr:uid="{AD5525A8-1DB8-48A4-ABB7-5408D42575D9}"/>
    <cellStyle name="Entrada 18 2 2 2 4" xfId="20171" xr:uid="{1D8434EE-2747-40CF-A487-C72C35B34081}"/>
    <cellStyle name="Entrada 18 2 2 3" xfId="8893" xr:uid="{B684067B-0516-4666-8E0E-94830BC3A29C}"/>
    <cellStyle name="Entrada 18 2 2 3 2" xfId="24001" xr:uid="{452159D7-37AE-4311-9FEE-5D2710D4A230}"/>
    <cellStyle name="Entrada 18 2 3" xfId="2194" xr:uid="{3CD73061-5E0D-4642-8C22-AFB4CEB2A619}"/>
    <cellStyle name="Entrada 18 2 3 2" xfId="4831" xr:uid="{1A845928-8FC2-40DA-897D-2E96C2F41B4C}"/>
    <cellStyle name="Entrada 18 2 3 2 2" xfId="16205" xr:uid="{C0E0E025-0592-47EA-AB1C-101CD4F84722}"/>
    <cellStyle name="Entrada 18 2 3 2 2 2" xfId="31313" xr:uid="{8FF024A9-2751-4F1F-AB87-C591224925BC}"/>
    <cellStyle name="Entrada 18 2 3 2 3" xfId="19939" xr:uid="{1C65D797-36BC-4D48-95B1-FC6EFF1540D4}"/>
    <cellStyle name="Entrada 18 2 3 3" xfId="9275" xr:uid="{C4E2EEAB-29BF-456C-A440-43882C7AABB4}"/>
    <cellStyle name="Entrada 18 2 3 3 2" xfId="24383" xr:uid="{80C40FC5-16BC-4CC3-860E-89FDCA367165}"/>
    <cellStyle name="Entrada 18 2 3 4" xfId="17419" xr:uid="{C09C450E-AE55-40BC-9DD6-ADCD89CE40DE}"/>
    <cellStyle name="Entrada 18 2 4" xfId="2960" xr:uid="{266FBF0A-518B-492D-BDD4-CCD901A51FD7}"/>
    <cellStyle name="Entrada 18 2 4 2" xfId="5597" xr:uid="{AF1C7C7C-B9AB-4C8E-95F5-A9F29CD0F538}"/>
    <cellStyle name="Entrada 18 2 4 2 2" xfId="11908" xr:uid="{0295B074-86BC-4F8E-9A76-F7773BAE90E6}"/>
    <cellStyle name="Entrada 18 2 4 2 2 2" xfId="27016" xr:uid="{2EA2AC72-CA99-48D5-A17A-B1CA030E056C}"/>
    <cellStyle name="Entrada 18 2 4 2 3" xfId="14667" xr:uid="{CE7D0969-F290-461E-B996-DD8468432CFE}"/>
    <cellStyle name="Entrada 18 2 4 2 3 2" xfId="29775" xr:uid="{5FEB96FC-24DB-42A5-BEB4-AF602409E818}"/>
    <cellStyle name="Entrada 18 2 4 2 4" xfId="20705" xr:uid="{EDE0BB24-3B18-4EF1-81E0-357ACC34D7B0}"/>
    <cellStyle name="Entrada 18 2 4 3" xfId="9342" xr:uid="{7CD665D7-081A-4239-B2AC-420B56FEEFFD}"/>
    <cellStyle name="Entrada 18 2 4 3 2" xfId="24450" xr:uid="{D721CB7E-88DF-4730-BF96-5C01FD2D36CE}"/>
    <cellStyle name="Entrada 18 2 4 4" xfId="8106" xr:uid="{79C3D6AD-B15D-43E4-804E-E7291EE4D867}"/>
    <cellStyle name="Entrada 18 2 4 4 2" xfId="23214" xr:uid="{6130C725-3651-4876-9B5C-F02FE7B48C40}"/>
    <cellStyle name="Entrada 18 2 4 5" xfId="18068" xr:uid="{C6A6E570-3C8C-4CA2-99F8-F6E3FDE2FEDD}"/>
    <cellStyle name="Entrada 18 2 5" xfId="3286" xr:uid="{EFECB3A2-052B-4012-B519-3B17DD7A4859}"/>
    <cellStyle name="Entrada 18 2 5 2" xfId="5923" xr:uid="{BB5B7110-562A-4744-A6EA-EC4D14A52DB9}"/>
    <cellStyle name="Entrada 18 2 5 2 2" xfId="12234" xr:uid="{FB3CA237-41AD-48E0-B2DD-8797A986F65D}"/>
    <cellStyle name="Entrada 18 2 5 2 2 2" xfId="27342" xr:uid="{766871A0-A9D7-4709-8BEE-A70ECFDE5146}"/>
    <cellStyle name="Entrada 18 2 5 2 3" xfId="14873" xr:uid="{024DDAB0-D278-445E-A5A2-013D4F3BB18E}"/>
    <cellStyle name="Entrada 18 2 5 2 3 2" xfId="29981" xr:uid="{BCBE9120-B2AC-4CA3-9452-573DA7E27BD1}"/>
    <cellStyle name="Entrada 18 2 5 2 4" xfId="21031" xr:uid="{CBD8B452-DFCB-4A39-B1CE-F108140AF002}"/>
    <cellStyle name="Entrada 18 2 5 3" xfId="9668" xr:uid="{23665DAD-DA61-46E8-92D3-C6631404E976}"/>
    <cellStyle name="Entrada 18 2 5 3 2" xfId="24776" xr:uid="{0C194A54-3C60-445D-B75C-7CE756A874B4}"/>
    <cellStyle name="Entrada 18 2 5 4" xfId="13680" xr:uid="{40E9B97D-2844-48FF-BE86-03EB8CD105E5}"/>
    <cellStyle name="Entrada 18 2 5 4 2" xfId="28788" xr:uid="{3F0ED897-EBA8-4545-B775-FA893E8F39DB}"/>
    <cellStyle name="Entrada 18 2 5 5" xfId="18394" xr:uid="{F870B05F-D568-496D-A3D1-C3D9CDAF85A7}"/>
    <cellStyle name="Entrada 18 2 6" xfId="3592" xr:uid="{5FA70C77-69E6-4BDA-A5C9-4058A8FDFA30}"/>
    <cellStyle name="Entrada 18 2 6 2" xfId="6229" xr:uid="{5CBDA147-90CF-4E42-9A5F-6FAC29AAEB89}"/>
    <cellStyle name="Entrada 18 2 6 2 2" xfId="12540" xr:uid="{309CDFB9-9ECF-4FDD-B37F-391524B05A79}"/>
    <cellStyle name="Entrada 18 2 6 2 2 2" xfId="27648" xr:uid="{F11D66F6-8BCE-440D-BBD8-1F9B73E6E33C}"/>
    <cellStyle name="Entrada 18 2 6 2 3" xfId="7457" xr:uid="{756603F0-7402-4847-84E5-8A85076BE9C8}"/>
    <cellStyle name="Entrada 18 2 6 2 3 2" xfId="22565" xr:uid="{C2E3EE89-6DDE-4604-A007-E91E4D17F5B2}"/>
    <cellStyle name="Entrada 18 2 6 2 4" xfId="21337" xr:uid="{9F153CE6-5DB5-42E7-AB08-DC8E37048815}"/>
    <cellStyle name="Entrada 18 2 6 3" xfId="9974" xr:uid="{E6F150F3-3914-4FC7-B82D-29610843CB47}"/>
    <cellStyle name="Entrada 18 2 6 3 2" xfId="25082" xr:uid="{D7AD49B8-CB39-4682-9DCA-CF0EB807C444}"/>
    <cellStyle name="Entrada 18 2 6 4" xfId="7433" xr:uid="{01E06E22-0E5F-46F3-99EE-9A976D414BF5}"/>
    <cellStyle name="Entrada 18 2 6 4 2" xfId="22541" xr:uid="{6970950E-80AE-40AE-A9BB-F4E18DB739F1}"/>
    <cellStyle name="Entrada 18 2 6 5" xfId="18700" xr:uid="{3B39971F-88E6-4A04-BB2B-56F45E655C6E}"/>
    <cellStyle name="Entrada 18 2 7" xfId="3938" xr:uid="{D835F8BB-C1A4-420A-9790-193EF7B03543}"/>
    <cellStyle name="Entrada 18 2 7 2" xfId="6575" xr:uid="{A3255FFB-96E4-4283-8F45-FBE5EF5F75BE}"/>
    <cellStyle name="Entrada 18 2 7 2 2" xfId="12886" xr:uid="{8B1BFAFC-32B3-477D-82D4-ACB0B0980F47}"/>
    <cellStyle name="Entrada 18 2 7 2 2 2" xfId="27994" xr:uid="{04B14C98-A426-4D3F-A47B-21F80A882176}"/>
    <cellStyle name="Entrada 18 2 7 2 3" xfId="16591" xr:uid="{4148318E-2A02-4ABD-A761-5185327B09EA}"/>
    <cellStyle name="Entrada 18 2 7 2 3 2" xfId="31699" xr:uid="{94B52DD1-B7C4-4484-9485-4F800E003281}"/>
    <cellStyle name="Entrada 18 2 7 2 4" xfId="21683" xr:uid="{7198A74A-BC45-49E3-93D7-1D7DFB554512}"/>
    <cellStyle name="Entrada 18 2 7 3" xfId="10320" xr:uid="{962597B3-11DF-419A-8C51-CD6AC4EB165E}"/>
    <cellStyle name="Entrada 18 2 7 3 2" xfId="25428" xr:uid="{04FF53C8-F690-4818-8FA2-7D0D8C33FBE2}"/>
    <cellStyle name="Entrada 18 2 7 4" xfId="11768" xr:uid="{52EBF3E2-6AA7-48D0-B983-EAA8784CEA7D}"/>
    <cellStyle name="Entrada 18 2 7 4 2" xfId="26876" xr:uid="{30A342A9-E59E-44BD-A216-750D0E12AEF4}"/>
    <cellStyle name="Entrada 18 2 7 5" xfId="19046" xr:uid="{5D810C4F-6E44-425A-8081-E4A3FC735C84}"/>
    <cellStyle name="Entrada 18 2 8" xfId="4285" xr:uid="{7C0B9A1E-0581-4A99-AE2B-42F620B72823}"/>
    <cellStyle name="Entrada 18 2 8 2" xfId="6922" xr:uid="{5523C5E3-9C7A-40D8-8CB6-A2792367D42F}"/>
    <cellStyle name="Entrada 18 2 8 2 2" xfId="13233" xr:uid="{7D1E85EA-0ED7-49E4-80D1-B47D8F5414DE}"/>
    <cellStyle name="Entrada 18 2 8 2 2 2" xfId="28341" xr:uid="{5E19156E-3C7A-4DA1-8F7E-6B95D5CE9329}"/>
    <cellStyle name="Entrada 18 2 8 2 3" xfId="16897" xr:uid="{D649A5A7-C6B5-49A0-8A2B-AEDCAFB5F2D0}"/>
    <cellStyle name="Entrada 18 2 8 2 3 2" xfId="32005" xr:uid="{AD04BC43-5133-4FFB-98D6-24C360AA3251}"/>
    <cellStyle name="Entrada 18 2 8 2 4" xfId="22030" xr:uid="{923982EB-CBB2-49AF-BA5D-B6BFEA19A88D}"/>
    <cellStyle name="Entrada 18 2 8 3" xfId="10667" xr:uid="{3FBD7370-713A-4A81-AE43-1EF6AEA5B42C}"/>
    <cellStyle name="Entrada 18 2 8 3 2" xfId="25775" xr:uid="{603428BE-E1FB-4693-B73C-E5C5F9E0095E}"/>
    <cellStyle name="Entrada 18 2 8 4" xfId="7757" xr:uid="{4D309FE3-4465-4BB6-BEBC-F3FAE19956AF}"/>
    <cellStyle name="Entrada 18 2 8 4 2" xfId="22865" xr:uid="{68F51C5F-7D5F-404F-A2C3-6D85A503204C}"/>
    <cellStyle name="Entrada 18 2 8 5" xfId="19393" xr:uid="{579F304B-EE70-4E8A-A1F7-C44FBD532EDD}"/>
    <cellStyle name="Entrada 18 2 9" xfId="4503" xr:uid="{7B11D6D3-67A1-4EC7-8D38-1F69D1AEE1C7}"/>
    <cellStyle name="Entrada 18 2 9 2" xfId="10885" xr:uid="{21773629-F69A-4150-92F9-457FDCA75378}"/>
    <cellStyle name="Entrada 18 2 9 2 2" xfId="25993" xr:uid="{CF338B07-A2BE-4573-B3F5-D6FA761CB69A}"/>
    <cellStyle name="Entrada 18 2 9 3" xfId="8008" xr:uid="{D2408C51-D342-419C-BD7D-B38C3E812CCE}"/>
    <cellStyle name="Entrada 18 2 9 3 2" xfId="23116" xr:uid="{377E2E23-A5F8-4E06-928D-B7840B186BE3}"/>
    <cellStyle name="Entrada 18 2 9 4" xfId="19611" xr:uid="{D840304D-D12C-4CDA-ACFC-B2EC29F78116}"/>
    <cellStyle name="Entrada 18 3" xfId="1849" xr:uid="{49C196E5-DCBA-4FFA-82DB-1EF65B4BD556}"/>
    <cellStyle name="Entrada 18 3 10" xfId="14235" xr:uid="{3A2B46A0-6178-4F39-9589-7D3600BD9E27}"/>
    <cellStyle name="Entrada 18 3 10 2" xfId="29343" xr:uid="{AD155378-225B-47C8-A2F3-E9F952B51A32}"/>
    <cellStyle name="Entrada 18 3 11" xfId="7546" xr:uid="{29F45C7B-13AC-4100-8828-016024AA5399}"/>
    <cellStyle name="Entrada 18 3 11 2" xfId="22654" xr:uid="{7FD448EA-F5EB-4780-AC23-F53214E7D797}"/>
    <cellStyle name="Entrada 18 3 12" xfId="17074" xr:uid="{2665DDE1-C423-40A5-8593-0B7E78FA62E3}"/>
    <cellStyle name="Entrada 18 3 2" xfId="2409" xr:uid="{43CF577B-ACD7-4B4D-B4F0-A9BBBA1FC78B}"/>
    <cellStyle name="Entrada 18 3 2 2" xfId="5046" xr:uid="{8BAAD1A7-7489-4A3C-84D2-426413EA368D}"/>
    <cellStyle name="Entrada 18 3 2 2 2" xfId="11410" xr:uid="{18E7C904-0D41-4C03-9D3E-B9958F958F42}"/>
    <cellStyle name="Entrada 18 3 2 2 2 2" xfId="26518" xr:uid="{333D3E50-6164-408C-BF00-83CF4B7BF198}"/>
    <cellStyle name="Entrada 18 3 2 2 3" xfId="7611" xr:uid="{C2E31366-FCDE-4712-BDAF-26DB2CB5B7EC}"/>
    <cellStyle name="Entrada 18 3 2 2 3 2" xfId="22719" xr:uid="{BAEE053D-D86F-49E5-95B9-4D22BC9088DC}"/>
    <cellStyle name="Entrada 18 3 2 2 4" xfId="20154" xr:uid="{B265CAF5-9C89-47A5-913D-20BAFB8A5B30}"/>
    <cellStyle name="Entrada 18 3 2 3" xfId="8876" xr:uid="{6BD0753B-96B6-483E-BDEF-41845A5624BB}"/>
    <cellStyle name="Entrada 18 3 2 3 2" xfId="23984" xr:uid="{8E8C38AE-C88D-49D8-BD45-3D8C7D5786C8}"/>
    <cellStyle name="Entrada 18 3 2 4" xfId="16528" xr:uid="{C19C942B-C37D-4F22-9DBD-ED418F014905}"/>
    <cellStyle name="Entrada 18 3 2 4 2" xfId="31636" xr:uid="{1A4079E0-1FAF-4950-B23A-7A0DEF902BD0}"/>
    <cellStyle name="Entrada 18 3 2 5" xfId="16410" xr:uid="{5C8C4E9F-70A9-49EC-92B5-2A832A80ADCC}"/>
    <cellStyle name="Entrada 18 3 2 5 2" xfId="31518" xr:uid="{86A55756-FDFB-4982-A31A-BD1E45383D49}"/>
    <cellStyle name="Entrada 18 3 2 6" xfId="17600" xr:uid="{0AE7211D-4380-409E-BD65-363728E47C94}"/>
    <cellStyle name="Entrada 18 3 3" xfId="2211" xr:uid="{D57B7D14-EABB-4054-97FC-D92565A7625B}"/>
    <cellStyle name="Entrada 18 3 3 2" xfId="4848" xr:uid="{9BA21D21-42C0-453A-9938-A9875B74848D}"/>
    <cellStyle name="Entrada 18 3 3 2 2" xfId="7466" xr:uid="{AFE04A84-1E38-4676-B0C3-95CB4288D37C}"/>
    <cellStyle name="Entrada 18 3 3 2 2 2" xfId="22574" xr:uid="{8483F3A6-F0E1-43E7-A1EF-C83A980D1EC2}"/>
    <cellStyle name="Entrada 18 3 3 2 3" xfId="19956" xr:uid="{7F750E9C-A09A-4F7A-95D1-D87650287620}"/>
    <cellStyle name="Entrada 18 3 3 3" xfId="8061" xr:uid="{7868E383-8D68-4B88-A4B2-DD8DE0F0D909}"/>
    <cellStyle name="Entrada 18 3 3 3 2" xfId="23169" xr:uid="{89274909-FAF3-422D-88D8-F9A5E43B731E}"/>
    <cellStyle name="Entrada 18 3 3 4" xfId="17436" xr:uid="{B971A782-5B5C-4245-AE91-25C37B513718}"/>
    <cellStyle name="Entrada 18 3 4" xfId="2943" xr:uid="{5A96C20C-AD95-4D10-AF3F-961DAE0CABEE}"/>
    <cellStyle name="Entrada 18 3 4 2" xfId="5580" xr:uid="{897B9585-E2C6-4854-8DF0-161618A76463}"/>
    <cellStyle name="Entrada 18 3 4 2 2" xfId="11891" xr:uid="{5E511C60-DABD-478F-9021-97DF16FA154B}"/>
    <cellStyle name="Entrada 18 3 4 2 2 2" xfId="26999" xr:uid="{4E63A53D-20B0-400F-9E44-40F75944A50D}"/>
    <cellStyle name="Entrada 18 3 4 2 3" xfId="13915" xr:uid="{5F47E4EA-E743-45F2-84B3-BAF822CA4893}"/>
    <cellStyle name="Entrada 18 3 4 2 3 2" xfId="29023" xr:uid="{CEF3DE95-CE36-4136-82D9-CEE718B7788B}"/>
    <cellStyle name="Entrada 18 3 4 2 4" xfId="20688" xr:uid="{65291243-6685-465A-8FFF-110490F21754}"/>
    <cellStyle name="Entrada 18 3 4 3" xfId="9325" xr:uid="{14350D23-26A2-4134-9B28-10CC4024F7E1}"/>
    <cellStyle name="Entrada 18 3 4 3 2" xfId="24433" xr:uid="{AAA5B2D2-80E3-44DD-8177-0B523EA6D881}"/>
    <cellStyle name="Entrada 18 3 4 4" xfId="14595" xr:uid="{E4B416E0-0BC5-4E7C-82D2-44DE97376CF6}"/>
    <cellStyle name="Entrada 18 3 4 4 2" xfId="29703" xr:uid="{EF03A589-D853-4B2F-9188-58B920FEE66D}"/>
    <cellStyle name="Entrada 18 3 4 5" xfId="18051" xr:uid="{CB9BC292-307E-406F-BDEB-13B125F85F12}"/>
    <cellStyle name="Entrada 18 3 5" xfId="3269" xr:uid="{46660F11-380D-4FCB-8C28-04BE8A0212A3}"/>
    <cellStyle name="Entrada 18 3 5 2" xfId="5906" xr:uid="{3D5D9222-9175-4A6D-9178-F645E397CFCC}"/>
    <cellStyle name="Entrada 18 3 5 2 2" xfId="12217" xr:uid="{98237A4D-96C2-4605-9A2E-84D8CA86A4AF}"/>
    <cellStyle name="Entrada 18 3 5 2 2 2" xfId="27325" xr:uid="{0FDB5D4B-2A39-435C-83FE-87E7CD247109}"/>
    <cellStyle name="Entrada 18 3 5 2 3" xfId="9184" xr:uid="{42A3F6F7-F80D-4E20-9767-4F967C9E0638}"/>
    <cellStyle name="Entrada 18 3 5 2 3 2" xfId="24292" xr:uid="{F0F2B05C-6725-47BF-B49D-162BD53A280A}"/>
    <cellStyle name="Entrada 18 3 5 2 4" xfId="21014" xr:uid="{5D18A03C-5F1D-497A-82EB-EDE543499768}"/>
    <cellStyle name="Entrada 18 3 5 3" xfId="9651" xr:uid="{9763FEB8-23EE-4D5C-A5CF-D6F4F1B356F9}"/>
    <cellStyle name="Entrada 18 3 5 3 2" xfId="24759" xr:uid="{ED928A4E-D1DB-4503-BA37-F32A6FCE9FAC}"/>
    <cellStyle name="Entrada 18 3 5 4" xfId="13773" xr:uid="{62E3626E-FC4E-4CD1-A842-FF1D6599D928}"/>
    <cellStyle name="Entrada 18 3 5 4 2" xfId="28881" xr:uid="{A7A7D546-6D6A-4474-9EFF-0068FEA12A68}"/>
    <cellStyle name="Entrada 18 3 5 5" xfId="18377" xr:uid="{BF76C52A-FB4F-42AE-85D6-1C8C224CB36B}"/>
    <cellStyle name="Entrada 18 3 6" xfId="3575" xr:uid="{CC457B24-1E9D-4D02-B540-E1AF4A5841E0}"/>
    <cellStyle name="Entrada 18 3 6 2" xfId="6212" xr:uid="{F5ADF9D9-EFC0-454F-A458-7EADC4A45680}"/>
    <cellStyle name="Entrada 18 3 6 2 2" xfId="12523" xr:uid="{2EB92B9D-ADF3-4B21-A933-197693B65092}"/>
    <cellStyle name="Entrada 18 3 6 2 2 2" xfId="27631" xr:uid="{537A2B5B-FD68-4CB3-8DE7-DE9513991227}"/>
    <cellStyle name="Entrada 18 3 6 2 3" xfId="15601" xr:uid="{753B8D9F-7C25-4190-8534-4AB1E6CE6AF7}"/>
    <cellStyle name="Entrada 18 3 6 2 3 2" xfId="30709" xr:uid="{9431FFB2-CD98-4E17-83A8-0F8EF4919A21}"/>
    <cellStyle name="Entrada 18 3 6 2 4" xfId="21320" xr:uid="{6CAEF566-46FD-45D4-BEA1-C66D35FA2219}"/>
    <cellStyle name="Entrada 18 3 6 3" xfId="9957" xr:uid="{B3DDA4E2-D34D-497F-B34E-6523D302D8AE}"/>
    <cellStyle name="Entrada 18 3 6 3 2" xfId="25065" xr:uid="{7CD00208-54F3-4B5D-B4A5-70AB26156CB2}"/>
    <cellStyle name="Entrada 18 3 6 4" xfId="13529" xr:uid="{A293653B-1F51-442C-A8A1-E638E584505D}"/>
    <cellStyle name="Entrada 18 3 6 4 2" xfId="28637" xr:uid="{1A038402-2518-4349-B745-9C134B3E834B}"/>
    <cellStyle name="Entrada 18 3 6 5" xfId="18683" xr:uid="{D819075F-94BA-44CC-ADEE-C3D80036DC60}"/>
    <cellStyle name="Entrada 18 3 7" xfId="3921" xr:uid="{4C70AE48-E9DF-41A0-AD4E-D6CD4F44EEFF}"/>
    <cellStyle name="Entrada 18 3 7 2" xfId="6558" xr:uid="{01838C1B-2B3F-4B48-8EBF-234DAEE141CC}"/>
    <cellStyle name="Entrada 18 3 7 2 2" xfId="12869" xr:uid="{C8FF1FA2-0F66-41E9-BA27-90F7292A634B}"/>
    <cellStyle name="Entrada 18 3 7 2 2 2" xfId="27977" xr:uid="{F6B8AAF2-4C74-4209-B8F0-46F616D735D4}"/>
    <cellStyle name="Entrada 18 3 7 2 3" xfId="16574" xr:uid="{3FFE35DC-7DEE-4038-9702-1CEDB08A5AA2}"/>
    <cellStyle name="Entrada 18 3 7 2 3 2" xfId="31682" xr:uid="{87DDFB58-B6B1-494C-A7B6-71A3BF456017}"/>
    <cellStyle name="Entrada 18 3 7 2 4" xfId="21666" xr:uid="{2B231E10-C297-4298-A870-8DA2F4D865B3}"/>
    <cellStyle name="Entrada 18 3 7 3" xfId="10303" xr:uid="{0227239F-5E61-436C-A057-2917FE4B3508}"/>
    <cellStyle name="Entrada 18 3 7 3 2" xfId="25411" xr:uid="{DA5E56E0-C551-4105-92C4-B00C506D5A3D}"/>
    <cellStyle name="Entrada 18 3 7 4" xfId="7101" xr:uid="{152DAF3C-013E-45AE-823C-04AE575576C5}"/>
    <cellStyle name="Entrada 18 3 7 4 2" xfId="22209" xr:uid="{593A7BED-3D13-44E8-A93B-20CD0AE33A1A}"/>
    <cellStyle name="Entrada 18 3 7 5" xfId="19029" xr:uid="{0CC84047-3290-4068-85C5-E058F7190C21}"/>
    <cellStyle name="Entrada 18 3 8" xfId="4486" xr:uid="{1F2327D8-89D9-49FF-8893-6E84BB41C59C}"/>
    <cellStyle name="Entrada 18 3 8 2" xfId="10868" xr:uid="{5E6DE168-F3EB-4E2C-9D6E-E90FF6E911A6}"/>
    <cellStyle name="Entrada 18 3 8 2 2" xfId="25976" xr:uid="{981C3EA3-C6E5-46B4-A101-A1D8BF00E683}"/>
    <cellStyle name="Entrada 18 3 8 3" xfId="7356" xr:uid="{573EB547-51E6-44D8-9C53-B3A62E47F660}"/>
    <cellStyle name="Entrada 18 3 8 3 2" xfId="22464" xr:uid="{AF3FB133-F86B-4F7B-8B28-AD845C514617}"/>
    <cellStyle name="Entrada 18 3 8 4" xfId="19594" xr:uid="{929671F9-A0EB-4A07-9C15-8664FE819A9A}"/>
    <cellStyle name="Entrada 18 3 9" xfId="8350" xr:uid="{3A65C7D9-E1C9-47DC-B9A8-4C2047ECB439}"/>
    <cellStyle name="Entrada 18 3 9 2" xfId="23458" xr:uid="{71472CB5-D4C5-4C3E-9339-49141EA91EC1}"/>
    <cellStyle name="Entrada 18 4" xfId="2086" xr:uid="{886A66B7-12F1-4121-A6C2-D59FAE443000}"/>
    <cellStyle name="Entrada 18 4 10" xfId="16051" xr:uid="{AD18447F-1467-44DA-8603-AC4A488DA33D}"/>
    <cellStyle name="Entrada 18 4 10 2" xfId="31159" xr:uid="{128C43BB-0A99-4734-ABF5-BA1DD2EF03AD}"/>
    <cellStyle name="Entrada 18 4 11" xfId="9140" xr:uid="{B10B87F6-C99E-42F3-AFAC-014973AC69B0}"/>
    <cellStyle name="Entrada 18 4 11 2" xfId="24248" xr:uid="{A4FFDEA6-3E55-4369-838E-DA24DA0F9334}"/>
    <cellStyle name="Entrada 18 4 12" xfId="17311" xr:uid="{1C47C95D-7408-47AF-AF83-FDBA0BDB98EA}"/>
    <cellStyle name="Entrada 18 4 2" xfId="2576" xr:uid="{8D5FD9CF-6804-4321-9139-4AC50DCC4861}"/>
    <cellStyle name="Entrada 18 4 2 2" xfId="5213" xr:uid="{CABDB803-253F-480E-974C-EE7F09763576}"/>
    <cellStyle name="Entrada 18 4 2 2 2" xfId="11577" xr:uid="{C9682A45-CB9A-4D47-AB30-EC906C1EC99A}"/>
    <cellStyle name="Entrada 18 4 2 2 2 2" xfId="26685" xr:uid="{AE5C532C-B5B0-412B-AE6A-B82C2C471C80}"/>
    <cellStyle name="Entrada 18 4 2 2 3" xfId="15573" xr:uid="{2941E937-CA23-42BF-92F7-9B927774DCC6}"/>
    <cellStyle name="Entrada 18 4 2 2 3 2" xfId="30681" xr:uid="{464A82D1-E406-4CED-86DA-EFCDABE4D4DD}"/>
    <cellStyle name="Entrada 18 4 2 2 4" xfId="20321" xr:uid="{FEF0AA68-C9D9-455E-8511-3137A96BC29E}"/>
    <cellStyle name="Entrada 18 4 2 3" xfId="9043" xr:uid="{51887B00-B356-46B3-8218-F318EB093F3B}"/>
    <cellStyle name="Entrada 18 4 2 3 2" xfId="24151" xr:uid="{A51673B6-5A26-4150-A395-41CB160EE070}"/>
    <cellStyle name="Entrada 18 4 2 4" xfId="13352" xr:uid="{601873EC-298E-44D6-BA43-9142F29074FC}"/>
    <cellStyle name="Entrada 18 4 2 4 2" xfId="28460" xr:uid="{BE93A8A6-EB83-4BE9-B243-96D56170C874}"/>
    <cellStyle name="Entrada 18 4 2 5" xfId="7920" xr:uid="{0F3ABAEA-117E-4222-8164-518DFF890251}"/>
    <cellStyle name="Entrada 18 4 2 5 2" xfId="23028" xr:uid="{849C7E9C-D22A-40F4-8072-AC577F2558FB}"/>
    <cellStyle name="Entrada 18 4 2 6" xfId="17684" xr:uid="{991F67B1-EDC3-4116-8F46-BA68FFF26E51}"/>
    <cellStyle name="Entrada 18 4 3" xfId="2846" xr:uid="{5BA52603-D7F0-42A3-ABAC-92164AAD964E}"/>
    <cellStyle name="Entrada 18 4 3 2" xfId="5483" xr:uid="{15A9446B-901B-4E6A-AA29-E7AAF13A31B5}"/>
    <cellStyle name="Entrada 18 4 3 2 2" xfId="16281" xr:uid="{4A8A9C4F-ADCE-4BFC-9A0C-D9A1BA1BA732}"/>
    <cellStyle name="Entrada 18 4 3 2 2 2" xfId="31389" xr:uid="{680DAEF0-6D6B-47B6-959F-F3EC3852550B}"/>
    <cellStyle name="Entrada 18 4 3 2 3" xfId="20591" xr:uid="{2AAE8D18-A84B-4A45-AECB-DB9FBF884764}"/>
    <cellStyle name="Entrada 18 4 3 3" xfId="16354" xr:uid="{08832B30-3E5E-4566-BB8A-7DDC096751C6}"/>
    <cellStyle name="Entrada 18 4 3 3 2" xfId="31462" xr:uid="{4832BFCD-C996-48DC-868F-36DE3308B73C}"/>
    <cellStyle name="Entrada 18 4 3 4" xfId="17954" xr:uid="{1AD67AE5-BB3D-4D43-A719-3A3B7B5386EF}"/>
    <cellStyle name="Entrada 18 4 4" xfId="3149" xr:uid="{B6DAD6E0-6E1C-4407-A938-0F8E05F452BF}"/>
    <cellStyle name="Entrada 18 4 4 2" xfId="5786" xr:uid="{76A67FE6-A877-40D0-AA4A-C132A0C319A5}"/>
    <cellStyle name="Entrada 18 4 4 2 2" xfId="12097" xr:uid="{60ADAB1F-F11D-41EB-ACA2-AF966DCB20FA}"/>
    <cellStyle name="Entrada 18 4 4 2 2 2" xfId="27205" xr:uid="{CD65BA83-F401-4D88-A0EE-D55109091E23}"/>
    <cellStyle name="Entrada 18 4 4 2 3" xfId="16111" xr:uid="{2191B0E0-07D6-4C26-B00D-3A556556D511}"/>
    <cellStyle name="Entrada 18 4 4 2 3 2" xfId="31219" xr:uid="{A21F2E3A-31C6-4E26-8070-6CF446332450}"/>
    <cellStyle name="Entrada 18 4 4 2 4" xfId="20894" xr:uid="{8748E470-D98A-40CD-8645-363E79200EDF}"/>
    <cellStyle name="Entrada 18 4 4 3" xfId="9531" xr:uid="{3994ACA4-7BBE-4178-A138-10CC9C6ADA01}"/>
    <cellStyle name="Entrada 18 4 4 3 2" xfId="24639" xr:uid="{E5006142-C824-4449-9169-82E2D0C65991}"/>
    <cellStyle name="Entrada 18 4 4 4" xfId="16062" xr:uid="{2A349E4C-BF88-4B6F-B83A-CB73A350C72C}"/>
    <cellStyle name="Entrada 18 4 4 4 2" xfId="31170" xr:uid="{C8DFB93A-A55A-4D9A-8736-66F830463578}"/>
    <cellStyle name="Entrada 18 4 4 5" xfId="18257" xr:uid="{E8B731D8-95E2-49E3-A760-6F5A4AB8ED4B}"/>
    <cellStyle name="Entrada 18 4 5" xfId="3475" xr:uid="{4B12A32D-DDBC-4121-A369-C185ECC4CAB6}"/>
    <cellStyle name="Entrada 18 4 5 2" xfId="6112" xr:uid="{D9C7350F-3265-49CD-BEA1-EC1FB0A65FC0}"/>
    <cellStyle name="Entrada 18 4 5 2 2" xfId="12423" xr:uid="{2F194ADE-20DC-43B8-B803-94B59889DC90}"/>
    <cellStyle name="Entrada 18 4 5 2 2 2" xfId="27531" xr:uid="{91C5638C-E26E-4776-9ADF-92FAF9946F8A}"/>
    <cellStyle name="Entrada 18 4 5 2 3" xfId="16563" xr:uid="{3CAA353C-211B-4D12-8F77-63D5CB47FD3C}"/>
    <cellStyle name="Entrada 18 4 5 2 3 2" xfId="31671" xr:uid="{A105E817-D02F-4769-868A-39443EAD41D3}"/>
    <cellStyle name="Entrada 18 4 5 2 4" xfId="21220" xr:uid="{D0DA385E-06C1-40BF-9D45-752FE58BEFD9}"/>
    <cellStyle name="Entrada 18 4 5 3" xfId="9857" xr:uid="{1E53F369-A313-4C6F-817A-56CE1684A19F}"/>
    <cellStyle name="Entrada 18 4 5 3 2" xfId="24965" xr:uid="{BB9C82CD-0FC2-4BE4-87B7-D80644A0FE0D}"/>
    <cellStyle name="Entrada 18 4 5 4" xfId="7073" xr:uid="{E0C85382-38B5-4A71-85DB-600A714655BA}"/>
    <cellStyle name="Entrada 18 4 5 4 2" xfId="22181" xr:uid="{AEC30744-4D93-4F3D-AF64-2BE73B1937DD}"/>
    <cellStyle name="Entrada 18 4 5 5" xfId="18583" xr:uid="{96A3AC34-8588-422D-9554-3AE7A99BB2AF}"/>
    <cellStyle name="Entrada 18 4 6" xfId="3781" xr:uid="{9F0B3F58-7317-480B-BE57-5E76C2251FCD}"/>
    <cellStyle name="Entrada 18 4 6 2" xfId="6418" xr:uid="{00034260-6D7A-4F2B-ABEE-5C0AB246B08D}"/>
    <cellStyle name="Entrada 18 4 6 2 2" xfId="12729" xr:uid="{C2B49297-DEF6-4FA3-AC38-C28967E1507B}"/>
    <cellStyle name="Entrada 18 4 6 2 2 2" xfId="27837" xr:uid="{00274918-6D31-45CF-9AA2-AFBA52AA6448}"/>
    <cellStyle name="Entrada 18 4 6 2 3" xfId="14056" xr:uid="{A5D79A3B-CB28-4FDE-9373-739AC074F9BE}"/>
    <cellStyle name="Entrada 18 4 6 2 3 2" xfId="29164" xr:uid="{DC03203B-754B-4C96-84FB-596240812BE2}"/>
    <cellStyle name="Entrada 18 4 6 2 4" xfId="21526" xr:uid="{48D282AD-2714-43B7-9B75-6B8695051E7E}"/>
    <cellStyle name="Entrada 18 4 6 3" xfId="10163" xr:uid="{31E4D9AD-23AD-413E-B97E-6D0752DDB94D}"/>
    <cellStyle name="Entrada 18 4 6 3 2" xfId="25271" xr:uid="{8939F0DF-264D-4954-81F9-FF0D0F053A91}"/>
    <cellStyle name="Entrada 18 4 6 4" xfId="13645" xr:uid="{ECE1D26C-8A9F-48CA-BCD7-9E00DF093BA9}"/>
    <cellStyle name="Entrada 18 4 6 4 2" xfId="28753" xr:uid="{0DE40C89-087A-428C-ADE8-054C51961C39}"/>
    <cellStyle name="Entrada 18 4 6 5" xfId="18889" xr:uid="{57E9AA3C-7552-48A9-BF71-517D2D7756A8}"/>
    <cellStyle name="Entrada 18 4 7" xfId="4158" xr:uid="{11294107-F8E6-468A-8C72-728EF877DD6C}"/>
    <cellStyle name="Entrada 18 4 7 2" xfId="6795" xr:uid="{AF0FD1C0-3F0C-4397-83A7-5EFF5A0CDF79}"/>
    <cellStyle name="Entrada 18 4 7 2 2" xfId="13106" xr:uid="{D0EC535A-654C-470F-9DAA-3DA3400E91A0}"/>
    <cellStyle name="Entrada 18 4 7 2 2 2" xfId="28214" xr:uid="{6566E9FF-7789-487E-B461-D6AEFD9ED14E}"/>
    <cellStyle name="Entrada 18 4 7 2 3" xfId="16780" xr:uid="{074D3192-95F9-457D-AF0F-4A1496307930}"/>
    <cellStyle name="Entrada 18 4 7 2 3 2" xfId="31888" xr:uid="{E34D7086-D855-4D26-AF30-BA21400223FA}"/>
    <cellStyle name="Entrada 18 4 7 2 4" xfId="21903" xr:uid="{A4FDAACF-4343-41EA-A7BF-3C5687AB830F}"/>
    <cellStyle name="Entrada 18 4 7 3" xfId="10540" xr:uid="{89F6BFA6-4242-42C4-AD44-40F04B32868C}"/>
    <cellStyle name="Entrada 18 4 7 3 2" xfId="25648" xr:uid="{57C66778-069D-475A-A00D-6DD08A252147}"/>
    <cellStyle name="Entrada 18 4 7 4" xfId="15314" xr:uid="{ECE24306-912F-47AC-87D0-227F2C837379}"/>
    <cellStyle name="Entrada 18 4 7 4 2" xfId="30422" xr:uid="{4FCD7E68-8779-49BE-8ACD-208E7CCA401D}"/>
    <cellStyle name="Entrada 18 4 7 5" xfId="19266" xr:uid="{D68874A3-BA1F-4A92-ACA7-CF00776DE3B6}"/>
    <cellStyle name="Entrada 18 4 8" xfId="4723" xr:uid="{F6616B91-E5D1-4A40-AA84-2462FD8CA3BD}"/>
    <cellStyle name="Entrada 18 4 8 2" xfId="11105" xr:uid="{CC5FA519-6A3C-4B66-9FC3-B52AB781BD52}"/>
    <cellStyle name="Entrada 18 4 8 2 2" xfId="26213" xr:uid="{F179B15B-235C-4B72-B819-5C1BE88FBD2C}"/>
    <cellStyle name="Entrada 18 4 8 3" xfId="13592" xr:uid="{14B1F249-D077-485A-B842-1FA6E1DDE9A1}"/>
    <cellStyle name="Entrada 18 4 8 3 2" xfId="28700" xr:uid="{6968F636-5897-4D51-9B28-F6546320BCB7}"/>
    <cellStyle name="Entrada 18 4 8 4" xfId="19831" xr:uid="{99AD8C66-4F9C-42EA-8A87-26942EB2803E}"/>
    <cellStyle name="Entrada 18 4 9" xfId="8584" xr:uid="{5AF4A52E-61CD-4F4B-830B-9132B9FCDC84}"/>
    <cellStyle name="Entrada 18 4 9 2" xfId="23692" xr:uid="{5549E570-CA45-4291-801D-36676545B400}"/>
    <cellStyle name="Entrada 18 5" xfId="2035" xr:uid="{CC661E75-CD53-46C8-A719-02F6EE6DBAD4}"/>
    <cellStyle name="Entrada 18 5 10" xfId="8721" xr:uid="{C21ABBE5-CF1A-42EC-8D5B-68FF5A538738}"/>
    <cellStyle name="Entrada 18 5 10 2" xfId="23829" xr:uid="{B2132649-E8E1-4B44-A53B-0057196B6C7C}"/>
    <cellStyle name="Entrada 18 5 11" xfId="17260" xr:uid="{A4131D4E-17F7-423F-A31C-480A971E5055}"/>
    <cellStyle name="Entrada 18 5 2" xfId="2795" xr:uid="{AFC9EBCB-DA3F-426F-8899-4BE4B4800FC7}"/>
    <cellStyle name="Entrada 18 5 2 2" xfId="5432" xr:uid="{87E687C5-C192-4A80-A3FA-4ACCEDB3B09F}"/>
    <cellStyle name="Entrada 18 5 2 2 2" xfId="14633" xr:uid="{00BFA577-B534-4789-84B6-337748D4A2D1}"/>
    <cellStyle name="Entrada 18 5 2 2 2 2" xfId="29741" xr:uid="{63AD68F6-AC95-4EAE-A22B-DEB13DFF77DC}"/>
    <cellStyle name="Entrada 18 5 2 2 3" xfId="20540" xr:uid="{C1E09BD3-EC6B-4E3F-83E0-C50BAADD7082}"/>
    <cellStyle name="Entrada 18 5 2 3" xfId="7282" xr:uid="{6D6A7F27-0B59-47FC-9813-8AD488E0B5EE}"/>
    <cellStyle name="Entrada 18 5 2 3 2" xfId="22390" xr:uid="{CFF7E27C-7DDE-43C2-BED7-399FFA8E2742}"/>
    <cellStyle name="Entrada 18 5 2 4" xfId="17903" xr:uid="{F9E870F1-8260-4929-80E1-0060EF74618F}"/>
    <cellStyle name="Entrada 18 5 3" xfId="3098" xr:uid="{7E1F2790-BF01-4911-9F27-7814D9275860}"/>
    <cellStyle name="Entrada 18 5 3 2" xfId="5735" xr:uid="{6ADAF861-6ABE-4C3F-9AF1-3222D1B26288}"/>
    <cellStyle name="Entrada 18 5 3 2 2" xfId="12046" xr:uid="{0EF9A72E-DB0B-46F7-8EBB-D587608DF02C}"/>
    <cellStyle name="Entrada 18 5 3 2 2 2" xfId="27154" xr:uid="{2A38DDF9-DE50-4263-A012-ABF544A7930A}"/>
    <cellStyle name="Entrada 18 5 3 2 3" xfId="14136" xr:uid="{3E654F33-22AC-46C1-8BE5-35D0659A03FF}"/>
    <cellStyle name="Entrada 18 5 3 2 3 2" xfId="29244" xr:uid="{77C489D2-096E-46BC-B0A1-D72B8D89B8E0}"/>
    <cellStyle name="Entrada 18 5 3 2 4" xfId="20843" xr:uid="{C8639760-7719-4B3D-BCFB-95B8C063C54F}"/>
    <cellStyle name="Entrada 18 5 3 3" xfId="9480" xr:uid="{8C4B1FB5-2D6B-4BBD-9AD4-560A66D8FAD9}"/>
    <cellStyle name="Entrada 18 5 3 3 2" xfId="24588" xr:uid="{F85CF186-7A4C-4A5C-BCC4-BA5D2A1764C8}"/>
    <cellStyle name="Entrada 18 5 3 4" xfId="7563" xr:uid="{895B5494-4B9C-47FD-939D-B40051D40CDF}"/>
    <cellStyle name="Entrada 18 5 3 4 2" xfId="22671" xr:uid="{F884E140-2737-4C2C-AFDA-795EC91C5716}"/>
    <cellStyle name="Entrada 18 5 3 5" xfId="18206" xr:uid="{F12945A3-042C-4439-AB0C-BACE8BCEB774}"/>
    <cellStyle name="Entrada 18 5 4" xfId="3424" xr:uid="{44C2F573-917C-40ED-8813-E9AB50737972}"/>
    <cellStyle name="Entrada 18 5 4 2" xfId="6061" xr:uid="{4F5271DB-85F5-4D0A-B015-6002BC4EEFF0}"/>
    <cellStyle name="Entrada 18 5 4 2 2" xfId="12372" xr:uid="{F3492217-47FE-40B6-8423-B6BF0916F100}"/>
    <cellStyle name="Entrada 18 5 4 2 2 2" xfId="27480" xr:uid="{CE819426-3B29-4C7F-8EA2-07402CE81F05}"/>
    <cellStyle name="Entrada 18 5 4 2 3" xfId="13509" xr:uid="{050B2BF5-8354-46F0-A19A-BB8BEDFF4BCB}"/>
    <cellStyle name="Entrada 18 5 4 2 3 2" xfId="28617" xr:uid="{447A8301-C23F-45CC-A0B6-DB7C9EEDCB0B}"/>
    <cellStyle name="Entrada 18 5 4 2 4" xfId="21169" xr:uid="{29FCBEA2-22D8-4DB3-8C55-E6202527EF5E}"/>
    <cellStyle name="Entrada 18 5 4 3" xfId="9806" xr:uid="{4718A881-D672-4953-AD8B-2A15DA56C94E}"/>
    <cellStyle name="Entrada 18 5 4 3 2" xfId="24914" xr:uid="{26C16777-B438-450E-81F5-E0414D1FFCEB}"/>
    <cellStyle name="Entrada 18 5 4 4" xfId="15783" xr:uid="{D999DF3D-8036-4150-BA41-1128954EC8A6}"/>
    <cellStyle name="Entrada 18 5 4 4 2" xfId="30891" xr:uid="{8D3C476C-9E83-43C2-A0F3-2F9A30F5195A}"/>
    <cellStyle name="Entrada 18 5 4 5" xfId="18532" xr:uid="{85363258-ECF3-41C3-A744-E254A01DC6B0}"/>
    <cellStyle name="Entrada 18 5 5" xfId="3730" xr:uid="{E933AA3E-5D0D-4DD5-8E74-E82F5B6FB111}"/>
    <cellStyle name="Entrada 18 5 5 2" xfId="6367" xr:uid="{5990BF14-4541-4D34-BBDD-A325FD4E08F8}"/>
    <cellStyle name="Entrada 18 5 5 2 2" xfId="12678" xr:uid="{FB10DFB1-CACB-49A7-BBB0-6E33835DF067}"/>
    <cellStyle name="Entrada 18 5 5 2 2 2" xfId="27786" xr:uid="{BA13C948-1621-435D-AE80-4A70F1B34B14}"/>
    <cellStyle name="Entrada 18 5 5 2 3" xfId="14805" xr:uid="{CAC9C699-F50F-413F-B41A-9DF2CD587240}"/>
    <cellStyle name="Entrada 18 5 5 2 3 2" xfId="29913" xr:uid="{2B3478A7-5224-4891-BB8E-FE0FCF627418}"/>
    <cellStyle name="Entrada 18 5 5 2 4" xfId="21475" xr:uid="{A158A02D-461D-47D0-BFAF-E35B0522887D}"/>
    <cellStyle name="Entrada 18 5 5 3" xfId="10112" xr:uid="{48731038-D54A-427E-9366-C51268B2E5D0}"/>
    <cellStyle name="Entrada 18 5 5 3 2" xfId="25220" xr:uid="{31D70A91-49F0-4A0C-B4DA-A4F5A6D82C3E}"/>
    <cellStyle name="Entrada 18 5 5 4" xfId="14656" xr:uid="{696DA88A-1B73-4BAD-B2B3-5BE8AEC8CE53}"/>
    <cellStyle name="Entrada 18 5 5 4 2" xfId="29764" xr:uid="{0907A85E-57FB-4E60-A43E-30CB6C20C4F1}"/>
    <cellStyle name="Entrada 18 5 5 5" xfId="18838" xr:uid="{27AB3407-6DEF-4339-928C-653503215F16}"/>
    <cellStyle name="Entrada 18 5 6" xfId="4107" xr:uid="{9D78F40B-FDCE-4544-9268-996CA0373985}"/>
    <cellStyle name="Entrada 18 5 6 2" xfId="6744" xr:uid="{0F640568-DDEC-44F0-9343-05550EF50EAD}"/>
    <cellStyle name="Entrada 18 5 6 2 2" xfId="13055" xr:uid="{41AC1458-5488-4B5F-A518-DE58A251557F}"/>
    <cellStyle name="Entrada 18 5 6 2 2 2" xfId="28163" xr:uid="{4C26E5C1-1AF9-4398-9E84-DDAF56BA6590}"/>
    <cellStyle name="Entrada 18 5 6 2 3" xfId="16729" xr:uid="{1D00B7D2-8E0E-4A61-AB5A-BBDA1161EF6A}"/>
    <cellStyle name="Entrada 18 5 6 2 3 2" xfId="31837" xr:uid="{E197B6FF-A68A-4B8F-9A13-6F427A1DCF79}"/>
    <cellStyle name="Entrada 18 5 6 2 4" xfId="21852" xr:uid="{190D82AF-6C2A-4193-8D68-8CE951024559}"/>
    <cellStyle name="Entrada 18 5 6 3" xfId="10489" xr:uid="{BFC3219C-A87D-479E-9B16-947930B17EE6}"/>
    <cellStyle name="Entrada 18 5 6 3 2" xfId="25597" xr:uid="{E52C7BE0-6818-4737-AECB-AF8B53FA0498}"/>
    <cellStyle name="Entrada 18 5 6 4" xfId="7962" xr:uid="{26BFD0ED-C814-4531-9C30-7E8CBD884911}"/>
    <cellStyle name="Entrada 18 5 6 4 2" xfId="23070" xr:uid="{56BF961B-5131-4CF8-9713-69D209249C13}"/>
    <cellStyle name="Entrada 18 5 6 5" xfId="19215" xr:uid="{B24E642C-DBFA-432C-BB8A-E1F32C807E7D}"/>
    <cellStyle name="Entrada 18 5 7" xfId="4672" xr:uid="{6ECA4051-E3F9-40C3-BFA1-2E69CAF5E1B5}"/>
    <cellStyle name="Entrada 18 5 7 2" xfId="11054" xr:uid="{9005155C-F909-4E4E-A7E7-9E18FBB43953}"/>
    <cellStyle name="Entrada 18 5 7 2 2" xfId="26162" xr:uid="{10E8EED4-3178-48C6-AC2D-5254A4FF2687}"/>
    <cellStyle name="Entrada 18 5 7 3" xfId="14409" xr:uid="{CE8B6A69-7B24-4EF6-BB0F-68DAA1C93B22}"/>
    <cellStyle name="Entrada 18 5 7 3 2" xfId="29517" xr:uid="{5FE8318D-5B92-4A91-8DDE-161475281B08}"/>
    <cellStyle name="Entrada 18 5 7 4" xfId="19780" xr:uid="{183BA823-6EB5-4E2A-816F-4318A26D2073}"/>
    <cellStyle name="Entrada 18 5 8" xfId="8533" xr:uid="{E5333130-E1E9-4A00-BACE-BEA90AF393DB}"/>
    <cellStyle name="Entrada 18 5 8 2" xfId="23641" xr:uid="{FC7F7998-760F-477C-A238-2E284FAF1FD4}"/>
    <cellStyle name="Entrada 18 5 9" xfId="14033" xr:uid="{A881B17C-A09F-4F9C-98C3-A779CEB5F628}"/>
    <cellStyle name="Entrada 18 5 9 2" xfId="29141" xr:uid="{66015853-4DDA-42F5-801F-0E7D836C48B5}"/>
    <cellStyle name="Entrada 2" xfId="1151" xr:uid="{00000000-0005-0000-0000-000081040000}"/>
    <cellStyle name="Entrada 2 2" xfId="1867" xr:uid="{5E6A3AEB-B322-4C48-AABA-AA727702F37A}"/>
    <cellStyle name="Entrada 2 2 10" xfId="8368" xr:uid="{9499F6BE-35BD-40F0-8C9F-34B5CFA304C8}"/>
    <cellStyle name="Entrada 2 2 10 2" xfId="23476" xr:uid="{08E6DDD1-0432-4801-9C70-7207D253BB7F}"/>
    <cellStyle name="Entrada 2 2 11" xfId="8461" xr:uid="{5096DB0A-4642-48D5-98AB-CFCD43EDFED2}"/>
    <cellStyle name="Entrada 2 2 11 2" xfId="23569" xr:uid="{05D05ED0-36B7-4F99-8F3E-13F7C5681574}"/>
    <cellStyle name="Entrada 2 2 12" xfId="14832" xr:uid="{D2BC9DE8-6B0C-42FB-BF98-BA650BEA7A78}"/>
    <cellStyle name="Entrada 2 2 12 2" xfId="29940" xr:uid="{CF74C8EE-81BA-4E68-9702-7FFC5749E997}"/>
    <cellStyle name="Entrada 2 2 13" xfId="17092" xr:uid="{5AE34086-B330-4CA3-8628-B287E6092FBC}"/>
    <cellStyle name="Entrada 2 2 2" xfId="2427" xr:uid="{36930A1F-71A2-4498-AC8D-1D2492AA67CC}"/>
    <cellStyle name="Entrada 2 2 2 2" xfId="5064" xr:uid="{A33691C3-2F5C-47F9-ACCA-C0EE9D4C561E}"/>
    <cellStyle name="Entrada 2 2 2 2 2" xfId="11428" xr:uid="{2E1E68FA-EDB2-4549-B237-8E60EE9BAF93}"/>
    <cellStyle name="Entrada 2 2 2 2 2 2" xfId="26536" xr:uid="{D579164A-AB1D-425E-ADF0-9F9A76572DD5}"/>
    <cellStyle name="Entrada 2 2 2 2 3" xfId="8073" xr:uid="{95093629-AF83-4438-A57D-17ABE5316E64}"/>
    <cellStyle name="Entrada 2 2 2 2 3 2" xfId="23181" xr:uid="{C83C992E-E8FF-49E4-A50A-84BC4D5FDB75}"/>
    <cellStyle name="Entrada 2 2 2 2 4" xfId="20172" xr:uid="{62371C0B-7853-4C31-B1BF-A6A85D594202}"/>
    <cellStyle name="Entrada 2 2 2 3" xfId="8894" xr:uid="{63C03D50-353F-4E18-9AA3-A8C86D3E27FD}"/>
    <cellStyle name="Entrada 2 2 2 3 2" xfId="24002" xr:uid="{CA541EA6-B8E7-4653-BE33-D6926FF82737}"/>
    <cellStyle name="Entrada 2 2 3" xfId="2193" xr:uid="{F3E3CAA9-828B-4D98-A3F4-10B0911171E3}"/>
    <cellStyle name="Entrada 2 2 3 2" xfId="4830" xr:uid="{DEDDBE9E-80F7-4A77-966C-83F930B0CFD9}"/>
    <cellStyle name="Entrada 2 2 3 2 2" xfId="15834" xr:uid="{2B9CE0C5-1C6E-430C-9CD9-25B92A8B4871}"/>
    <cellStyle name="Entrada 2 2 3 2 2 2" xfId="30942" xr:uid="{079EDC2E-ED85-4993-97A0-78D2B88AEAF0}"/>
    <cellStyle name="Entrada 2 2 3 2 3" xfId="19938" xr:uid="{A5C9711B-D42A-4FE6-BAD2-0B1BB3E9A4B5}"/>
    <cellStyle name="Entrada 2 2 3 3" xfId="16145" xr:uid="{0E93BDD4-E5C9-4283-A28D-7B475CF08D54}"/>
    <cellStyle name="Entrada 2 2 3 3 2" xfId="31253" xr:uid="{E0819B6D-C3C2-4C94-84CA-D52B4F35EA51}"/>
    <cellStyle name="Entrada 2 2 3 4" xfId="17418" xr:uid="{E58D21B4-A031-4B51-909B-3B16C846A04B}"/>
    <cellStyle name="Entrada 2 2 4" xfId="2961" xr:uid="{C080A418-45E5-4621-A563-CDCE666E8992}"/>
    <cellStyle name="Entrada 2 2 4 2" xfId="5598" xr:uid="{D2FF87F4-1A76-4107-98A3-78FA02B6B6A2}"/>
    <cellStyle name="Entrada 2 2 4 2 2" xfId="11909" xr:uid="{D5F10B21-5ABA-4CD1-BAA3-ACD1D9EF3907}"/>
    <cellStyle name="Entrada 2 2 4 2 2 2" xfId="27017" xr:uid="{CF4226BB-136C-4E53-8643-4E2A1FD5B940}"/>
    <cellStyle name="Entrada 2 2 4 2 3" xfId="7410" xr:uid="{33C44525-3AF6-4AA7-A94D-5155AFECE577}"/>
    <cellStyle name="Entrada 2 2 4 2 3 2" xfId="22518" xr:uid="{07CCD361-7569-43C8-9678-7026D476EC3F}"/>
    <cellStyle name="Entrada 2 2 4 2 4" xfId="20706" xr:uid="{71B428D7-F29C-4965-A147-8B3660FFE0A0}"/>
    <cellStyle name="Entrada 2 2 4 3" xfId="9343" xr:uid="{1EF57A37-388A-48D6-98CC-42B20041E252}"/>
    <cellStyle name="Entrada 2 2 4 3 2" xfId="24451" xr:uid="{60BE520E-02A8-488C-8E7D-5F8E84BDAC15}"/>
    <cellStyle name="Entrada 2 2 4 4" xfId="13776" xr:uid="{8D4A927A-68F5-404D-92CF-73E2F0ED9D1F}"/>
    <cellStyle name="Entrada 2 2 4 4 2" xfId="28884" xr:uid="{3C5C1722-EE7D-402B-B8A7-62D27D5F2F3F}"/>
    <cellStyle name="Entrada 2 2 4 5" xfId="18069" xr:uid="{6A9C5509-A51D-4C61-A0AF-F18D94F85D6E}"/>
    <cellStyle name="Entrada 2 2 5" xfId="3287" xr:uid="{A81A0DBE-95D5-446A-99F8-29B8F4E671DD}"/>
    <cellStyle name="Entrada 2 2 5 2" xfId="5924" xr:uid="{E54FFCD2-A66D-4A58-A74C-3798236C3DBD}"/>
    <cellStyle name="Entrada 2 2 5 2 2" xfId="12235" xr:uid="{EAD4580F-778F-41A2-BD75-FE12B4D9F598}"/>
    <cellStyle name="Entrada 2 2 5 2 2 2" xfId="27343" xr:uid="{1E986348-01FA-4A90-8543-EEEE175A7BAB}"/>
    <cellStyle name="Entrada 2 2 5 2 3" xfId="7721" xr:uid="{4C54B81C-E23A-4457-B602-A4EBDC8B0083}"/>
    <cellStyle name="Entrada 2 2 5 2 3 2" xfId="22829" xr:uid="{03B319E1-C184-4E05-A697-1BB780C70F7C}"/>
    <cellStyle name="Entrada 2 2 5 2 4" xfId="21032" xr:uid="{4786C480-C7EE-4E7D-A3B9-4EE5FDD473C3}"/>
    <cellStyle name="Entrada 2 2 5 3" xfId="9669" xr:uid="{4A750D08-BD6C-478C-8567-0BA83EF30680}"/>
    <cellStyle name="Entrada 2 2 5 3 2" xfId="24777" xr:uid="{244B5694-8E6F-4C7C-9AA7-2056FFC1CA49}"/>
    <cellStyle name="Entrada 2 2 5 4" xfId="16056" xr:uid="{50950FD8-2D4B-4451-B30B-5FC025CC3CD1}"/>
    <cellStyle name="Entrada 2 2 5 4 2" xfId="31164" xr:uid="{B652FFD6-3D3E-49C7-87DF-02A09EB86974}"/>
    <cellStyle name="Entrada 2 2 5 5" xfId="18395" xr:uid="{AD30FCCE-CDCA-4552-84B7-84DC85B47536}"/>
    <cellStyle name="Entrada 2 2 6" xfId="3593" xr:uid="{9332B288-19DA-41D8-B951-208402C54878}"/>
    <cellStyle name="Entrada 2 2 6 2" xfId="6230" xr:uid="{83150D3F-8275-4A39-ACA2-AD9D73E814A1}"/>
    <cellStyle name="Entrada 2 2 6 2 2" xfId="12541" xr:uid="{9F8CEA16-9AF3-4879-9342-3C89EF667555}"/>
    <cellStyle name="Entrada 2 2 6 2 2 2" xfId="27649" xr:uid="{829130B4-FFA3-4D52-8A34-BBC3ED6FA8DD}"/>
    <cellStyle name="Entrada 2 2 6 2 3" xfId="14015" xr:uid="{FB9257FF-EDA1-4536-9A12-EED7E126E270}"/>
    <cellStyle name="Entrada 2 2 6 2 3 2" xfId="29123" xr:uid="{C9A9A61A-F024-4263-8608-6C34E7F9BD58}"/>
    <cellStyle name="Entrada 2 2 6 2 4" xfId="21338" xr:uid="{EB8FA4FC-18B6-4123-AE27-FAD3247A4628}"/>
    <cellStyle name="Entrada 2 2 6 3" xfId="9975" xr:uid="{1A916D8C-8F19-4450-9040-2EDA01889540}"/>
    <cellStyle name="Entrada 2 2 6 3 2" xfId="25083" xr:uid="{FDC8EEB4-C497-48C4-9024-DF2D3A9F86F4}"/>
    <cellStyle name="Entrada 2 2 6 4" xfId="16217" xr:uid="{A0F4A2B3-4A7F-457B-BF7A-F8278E13EA8D}"/>
    <cellStyle name="Entrada 2 2 6 4 2" xfId="31325" xr:uid="{E8D69BCF-361B-44F5-BE1A-945CFA78DB6C}"/>
    <cellStyle name="Entrada 2 2 6 5" xfId="18701" xr:uid="{87701C58-54EF-401C-94D5-1FAAE0854518}"/>
    <cellStyle name="Entrada 2 2 7" xfId="3939" xr:uid="{524944C1-2BD2-40F1-A31E-D4585CB0CC59}"/>
    <cellStyle name="Entrada 2 2 7 2" xfId="6576" xr:uid="{04E2D8CA-145B-4CEF-A341-A03E6F2B1349}"/>
    <cellStyle name="Entrada 2 2 7 2 2" xfId="12887" xr:uid="{624629A4-B1D1-4687-9438-823A0BB9FE4F}"/>
    <cellStyle name="Entrada 2 2 7 2 2 2" xfId="27995" xr:uid="{61B0F622-5126-402F-A656-E5BCB8C9B888}"/>
    <cellStyle name="Entrada 2 2 7 2 3" xfId="16592" xr:uid="{1177C9EB-9DA6-4F1D-81CB-A671FA03753C}"/>
    <cellStyle name="Entrada 2 2 7 2 3 2" xfId="31700" xr:uid="{F3392690-7CDC-432D-BF5B-D28BDCD8F283}"/>
    <cellStyle name="Entrada 2 2 7 2 4" xfId="21684" xr:uid="{6184EEF1-A078-483F-90A4-40CC67B12EC7}"/>
    <cellStyle name="Entrada 2 2 7 3" xfId="10321" xr:uid="{89DD494F-10C2-4716-8339-7FF0CD1FC9D9}"/>
    <cellStyle name="Entrada 2 2 7 3 2" xfId="25429" xr:uid="{4C5E8549-83F0-4203-A661-CEB7109BBF52}"/>
    <cellStyle name="Entrada 2 2 7 4" xfId="7119" xr:uid="{12903FD6-7557-481B-B2D1-3221103048D9}"/>
    <cellStyle name="Entrada 2 2 7 4 2" xfId="22227" xr:uid="{E26A54EE-A08F-4C62-BBF8-F94F8B126E7C}"/>
    <cellStyle name="Entrada 2 2 7 5" xfId="19047" xr:uid="{03EBF243-51D7-4D84-A39D-DB6D0543324C}"/>
    <cellStyle name="Entrada 2 2 8" xfId="4286" xr:uid="{92181231-399F-4E16-9FC3-5DCC3D6EE196}"/>
    <cellStyle name="Entrada 2 2 8 2" xfId="6923" xr:uid="{BFBD50CF-D712-49A2-A532-278C72BA0FE5}"/>
    <cellStyle name="Entrada 2 2 8 2 2" xfId="13234" xr:uid="{DE32814A-AC10-43C8-80A5-12F30D882FE1}"/>
    <cellStyle name="Entrada 2 2 8 2 2 2" xfId="28342" xr:uid="{B27088A7-D41D-4E09-8D57-BDA82B643761}"/>
    <cellStyle name="Entrada 2 2 8 2 3" xfId="16898" xr:uid="{723A15B6-B92A-4094-939C-7165486EDFE1}"/>
    <cellStyle name="Entrada 2 2 8 2 3 2" xfId="32006" xr:uid="{24E7EB7A-D3D3-4FED-8A30-36DE448799A7}"/>
    <cellStyle name="Entrada 2 2 8 2 4" xfId="22031" xr:uid="{DCB34A96-C888-45BE-BD46-BDE3007D8832}"/>
    <cellStyle name="Entrada 2 2 8 3" xfId="10668" xr:uid="{6BF3DA0E-50B3-44CE-AC3E-32B18519C5B5}"/>
    <cellStyle name="Entrada 2 2 8 3 2" xfId="25776" xr:uid="{A19E9DD2-6674-48EF-9D98-19C6699102BD}"/>
    <cellStyle name="Entrada 2 2 8 4" xfId="14304" xr:uid="{CE7F4C18-B7FE-4DF7-83BA-D8E13C7475C0}"/>
    <cellStyle name="Entrada 2 2 8 4 2" xfId="29412" xr:uid="{CAE77019-031D-4989-AA79-F7AA4189241E}"/>
    <cellStyle name="Entrada 2 2 8 5" xfId="19394" xr:uid="{9E02585E-CC56-4D41-8886-798CEB4E04E2}"/>
    <cellStyle name="Entrada 2 2 9" xfId="4504" xr:uid="{EA4D7D61-EC80-4F8A-A2CA-AC373690B4CF}"/>
    <cellStyle name="Entrada 2 2 9 2" xfId="10886" xr:uid="{58333FDA-E9D6-4525-B28D-E423FEC06E71}"/>
    <cellStyle name="Entrada 2 2 9 2 2" xfId="25994" xr:uid="{5F2DCFB7-AE96-4882-A924-739D917BAEF6}"/>
    <cellStyle name="Entrada 2 2 9 3" xfId="15710" xr:uid="{34E22238-6DE8-429F-8998-14A4D64E6980}"/>
    <cellStyle name="Entrada 2 2 9 3 2" xfId="30818" xr:uid="{DF19A591-18B2-498C-A734-3A20CE7F09FB}"/>
    <cellStyle name="Entrada 2 2 9 4" xfId="19612" xr:uid="{8F129690-C978-43AE-9B59-FB8299372668}"/>
    <cellStyle name="Entrada 2 3" xfId="1850" xr:uid="{D6C03E74-A9D1-4DB7-BC88-ABAD9FDD88F1}"/>
    <cellStyle name="Entrada 2 3 10" xfId="14431" xr:uid="{4D953671-9117-4E6B-83FC-606376E69DB1}"/>
    <cellStyle name="Entrada 2 3 10 2" xfId="29539" xr:uid="{5F64926E-6CA1-48E0-8FC2-07D803F48E41}"/>
    <cellStyle name="Entrada 2 3 11" xfId="15430" xr:uid="{B0971C69-D719-46A5-8E43-31B575E81D21}"/>
    <cellStyle name="Entrada 2 3 11 2" xfId="30538" xr:uid="{89AF636F-7420-4895-B5F7-C7F4848828BB}"/>
    <cellStyle name="Entrada 2 3 12" xfId="17075" xr:uid="{735A7244-3AE6-48BD-B68C-57E304440E44}"/>
    <cellStyle name="Entrada 2 3 2" xfId="2410" xr:uid="{089E5D3F-A9E5-481D-9FEF-60EFFCB625FB}"/>
    <cellStyle name="Entrada 2 3 2 2" xfId="5047" xr:uid="{3E5D52DC-C0E1-41DF-82E4-AB0201BFD142}"/>
    <cellStyle name="Entrada 2 3 2 2 2" xfId="11411" xr:uid="{E5741892-3A87-4190-9330-EDE969932891}"/>
    <cellStyle name="Entrada 2 3 2 2 2 2" xfId="26519" xr:uid="{040E2E73-3720-4684-9520-4D109EA1B4E2}"/>
    <cellStyle name="Entrada 2 3 2 2 3" xfId="14297" xr:uid="{09A67D31-779C-482E-9E41-5C002178A824}"/>
    <cellStyle name="Entrada 2 3 2 2 3 2" xfId="29405" xr:uid="{EFA15265-630A-4218-A67D-A0E10BA595F6}"/>
    <cellStyle name="Entrada 2 3 2 2 4" xfId="20155" xr:uid="{35471A67-0726-4A3B-B60E-B846451A3F68}"/>
    <cellStyle name="Entrada 2 3 2 3" xfId="8877" xr:uid="{9507D7D0-D6A7-4A4D-9746-4FDF76AF107B}"/>
    <cellStyle name="Entrada 2 3 2 3 2" xfId="23985" xr:uid="{4C8DD89A-C10F-4672-8176-63BDF0A35A8B}"/>
    <cellStyle name="Entrada 2 3 2 4" xfId="7287" xr:uid="{71EB4A00-BC5F-4317-B8BE-09DDEF4C6A47}"/>
    <cellStyle name="Entrada 2 3 2 4 2" xfId="22395" xr:uid="{FDFBE695-6163-441C-9D21-5E4EC21BCA29}"/>
    <cellStyle name="Entrada 2 3 2 5" xfId="7066" xr:uid="{31BD5D52-D7BB-4CDD-B084-1EBD94A576E3}"/>
    <cellStyle name="Entrada 2 3 2 5 2" xfId="22174" xr:uid="{B0F6113B-710D-4598-85F3-AE71AED77289}"/>
    <cellStyle name="Entrada 2 3 2 6" xfId="17601" xr:uid="{F8C1636A-DBFF-4556-8C1C-5C729633120D}"/>
    <cellStyle name="Entrada 2 3 3" xfId="2210" xr:uid="{2385CD21-B3EA-4DF5-8EFE-77274F9C507F}"/>
    <cellStyle name="Entrada 2 3 3 2" xfId="4847" xr:uid="{41F7C983-13D3-443D-A885-8317DC0F61CA}"/>
    <cellStyle name="Entrada 2 3 3 2 2" xfId="7266" xr:uid="{FA549CD4-5D9F-4CE1-802C-167FA2D62D64}"/>
    <cellStyle name="Entrada 2 3 3 2 2 2" xfId="22374" xr:uid="{BFF40371-313E-4712-8B17-425D99FC712E}"/>
    <cellStyle name="Entrada 2 3 3 2 3" xfId="19955" xr:uid="{8FE87CFD-5FE2-42F0-A223-8C787CD18A48}"/>
    <cellStyle name="Entrada 2 3 3 3" xfId="16186" xr:uid="{13DBDBCA-22F6-42E4-9B29-7C57F69BA94D}"/>
    <cellStyle name="Entrada 2 3 3 3 2" xfId="31294" xr:uid="{9BE74EF5-0742-4CC2-AC14-8607D416F724}"/>
    <cellStyle name="Entrada 2 3 3 4" xfId="17435" xr:uid="{2C0F8893-BCD3-43F8-8AFA-7563715E334C}"/>
    <cellStyle name="Entrada 2 3 4" xfId="2944" xr:uid="{3BF995AF-CBB0-4B74-B208-7FAC69E7BF8C}"/>
    <cellStyle name="Entrada 2 3 4 2" xfId="5581" xr:uid="{D46650FE-4459-4313-A925-CF832E782818}"/>
    <cellStyle name="Entrada 2 3 4 2 2" xfId="11892" xr:uid="{68476E20-4C07-4071-BC50-7367A512E301}"/>
    <cellStyle name="Entrada 2 3 4 2 2 2" xfId="27000" xr:uid="{45DA6608-91F6-48FB-9A81-B72EB9D25E3A}"/>
    <cellStyle name="Entrada 2 3 4 2 3" xfId="8043" xr:uid="{89F339E9-A5A9-4038-A3FF-91C38231ED37}"/>
    <cellStyle name="Entrada 2 3 4 2 3 2" xfId="23151" xr:uid="{2791DE57-9D66-4CDF-8ABB-4BA614D0A19A}"/>
    <cellStyle name="Entrada 2 3 4 2 4" xfId="20689" xr:uid="{7EB006AB-F8D2-4694-AD78-222917858BB2}"/>
    <cellStyle name="Entrada 2 3 4 3" xfId="9326" xr:uid="{37AC1876-37CD-4827-9C17-742A07B80B24}"/>
    <cellStyle name="Entrada 2 3 4 3 2" xfId="24434" xr:uid="{9217A5D6-5647-4EE7-97A8-46A1035220DA}"/>
    <cellStyle name="Entrada 2 3 4 4" xfId="14915" xr:uid="{DA469F82-F308-46BB-83E1-AA5B490A593E}"/>
    <cellStyle name="Entrada 2 3 4 4 2" xfId="30023" xr:uid="{82AB947A-AEE9-4E96-A068-4DB09B786817}"/>
    <cellStyle name="Entrada 2 3 4 5" xfId="18052" xr:uid="{82908028-BFBD-42C7-95FA-3495CC4E02D9}"/>
    <cellStyle name="Entrada 2 3 5" xfId="3270" xr:uid="{A3550895-74A6-4A80-8F00-5180F941115F}"/>
    <cellStyle name="Entrada 2 3 5 2" xfId="5907" xr:uid="{3BBE3947-2DFE-442B-ABB6-58AEB7621485}"/>
    <cellStyle name="Entrada 2 3 5 2 2" xfId="12218" xr:uid="{15D6647B-4DCC-4727-9174-28A219CF8700}"/>
    <cellStyle name="Entrada 2 3 5 2 2 2" xfId="27326" xr:uid="{21E6BAC5-2D76-4A9B-9E0D-500FAF6F2235}"/>
    <cellStyle name="Entrada 2 3 5 2 3" xfId="7354" xr:uid="{0E886862-D219-47C4-B740-11475350CD83}"/>
    <cellStyle name="Entrada 2 3 5 2 3 2" xfId="22462" xr:uid="{989D683A-BB32-41E9-A565-14CF295A907B}"/>
    <cellStyle name="Entrada 2 3 5 2 4" xfId="21015" xr:uid="{4478A397-1B40-4BB3-A282-445E82A7B0DC}"/>
    <cellStyle name="Entrada 2 3 5 3" xfId="9652" xr:uid="{55AC82A6-D410-47B4-A1F9-D3FD97493BA7}"/>
    <cellStyle name="Entrada 2 3 5 3 2" xfId="24760" xr:uid="{D09A0C9E-4DEE-4901-A2B5-AD60CE2A5D99}"/>
    <cellStyle name="Entrada 2 3 5 4" xfId="15862" xr:uid="{5C69FEDA-2AB4-4BF0-B949-0C3841B2FC31}"/>
    <cellStyle name="Entrada 2 3 5 4 2" xfId="30970" xr:uid="{49760480-510A-47EE-8E72-E26ECFBCB93A}"/>
    <cellStyle name="Entrada 2 3 5 5" xfId="18378" xr:uid="{F30C98C9-6094-4C7E-BBC2-1FA623579B1D}"/>
    <cellStyle name="Entrada 2 3 6" xfId="3576" xr:uid="{6775D153-712A-4BCD-B252-F122FAE60269}"/>
    <cellStyle name="Entrada 2 3 6 2" xfId="6213" xr:uid="{65ED603B-E8BE-4278-8CE1-9988BFE5023A}"/>
    <cellStyle name="Entrada 2 3 6 2 2" xfId="12524" xr:uid="{F3E99B61-59CB-4387-915D-27B7BB60797A}"/>
    <cellStyle name="Entrada 2 3 6 2 2 2" xfId="27632" xr:uid="{720F99BB-B138-413D-8811-EA0DCA6FE2B3}"/>
    <cellStyle name="Entrada 2 3 6 2 3" xfId="7482" xr:uid="{2FA1FFAD-F37E-42ED-A8BE-9E8E09CB1A3D}"/>
    <cellStyle name="Entrada 2 3 6 2 3 2" xfId="22590" xr:uid="{8D2722D4-A883-46AF-A545-F3B7420FBB29}"/>
    <cellStyle name="Entrada 2 3 6 2 4" xfId="21321" xr:uid="{7AB97289-F195-45CE-A36F-1E793773CFA4}"/>
    <cellStyle name="Entrada 2 3 6 3" xfId="9958" xr:uid="{0A46CB36-B49F-4C4F-B153-423DAD2DFD98}"/>
    <cellStyle name="Entrada 2 3 6 3 2" xfId="25066" xr:uid="{C122BDA3-EBBB-47A8-8B68-2F44B9907FC3}"/>
    <cellStyle name="Entrada 2 3 6 4" xfId="13747" xr:uid="{9B9D5A55-C8C8-44D8-879C-B7FB4648AE32}"/>
    <cellStyle name="Entrada 2 3 6 4 2" xfId="28855" xr:uid="{A9CD9560-4E6F-4B27-AF30-12DD045C44A8}"/>
    <cellStyle name="Entrada 2 3 6 5" xfId="18684" xr:uid="{7A9F3BB6-8263-46F3-A199-C4536E38E953}"/>
    <cellStyle name="Entrada 2 3 7" xfId="3922" xr:uid="{49AA614F-6264-4320-BD0D-0D7A96225324}"/>
    <cellStyle name="Entrada 2 3 7 2" xfId="6559" xr:uid="{C9C11535-A12A-4421-9255-4325596C78BE}"/>
    <cellStyle name="Entrada 2 3 7 2 2" xfId="12870" xr:uid="{8952AD9D-1C1F-4BD5-B2DE-E79124C0DCE2}"/>
    <cellStyle name="Entrada 2 3 7 2 2 2" xfId="27978" xr:uid="{AAC6C2E3-505B-4D82-9D8B-CC0B0D5CEC28}"/>
    <cellStyle name="Entrada 2 3 7 2 3" xfId="16575" xr:uid="{317F638F-3D2D-4BA5-B512-82A50051B584}"/>
    <cellStyle name="Entrada 2 3 7 2 3 2" xfId="31683" xr:uid="{51934460-B984-4886-8D5D-B5FFFDCFDB82}"/>
    <cellStyle name="Entrada 2 3 7 2 4" xfId="21667" xr:uid="{5FC69C1B-946D-42EC-8B16-5956F1B9CC2C}"/>
    <cellStyle name="Entrada 2 3 7 3" xfId="10304" xr:uid="{C2BA39E9-EF2F-41E6-9651-65DCD126D81A}"/>
    <cellStyle name="Entrada 2 3 7 3 2" xfId="25412" xr:uid="{1B97FE55-F12B-49A2-8973-58448064B62C}"/>
    <cellStyle name="Entrada 2 3 7 4" xfId="14749" xr:uid="{FA35512F-E5A4-4BD5-9CE3-F626647D8C5A}"/>
    <cellStyle name="Entrada 2 3 7 4 2" xfId="29857" xr:uid="{C1F36F7F-585D-40B7-B995-7DE1418031F1}"/>
    <cellStyle name="Entrada 2 3 7 5" xfId="19030" xr:uid="{16F0A3B6-86CE-4EB2-9C89-F97AD016C7C7}"/>
    <cellStyle name="Entrada 2 3 8" xfId="4487" xr:uid="{F22B589D-36F5-4AFC-B99E-0834693F6AF4}"/>
    <cellStyle name="Entrada 2 3 8 2" xfId="10869" xr:uid="{7D82984D-0CC6-4F9A-ABC5-D1F07ADCA693}"/>
    <cellStyle name="Entrada 2 3 8 2 2" xfId="25977" xr:uid="{E686BB52-0E82-4E7D-96E2-D50066492E81}"/>
    <cellStyle name="Entrada 2 3 8 3" xfId="15232" xr:uid="{1E38D816-12F1-4C9A-B424-279D17781828}"/>
    <cellStyle name="Entrada 2 3 8 3 2" xfId="30340" xr:uid="{4916B7EA-296B-455A-920C-4BBBC9F85C40}"/>
    <cellStyle name="Entrada 2 3 8 4" xfId="19595" xr:uid="{B4A41875-43F2-4DC8-8C00-BA20E556E668}"/>
    <cellStyle name="Entrada 2 3 9" xfId="8351" xr:uid="{1EA743AC-9C44-4CCC-9C76-E4CBC249D1C9}"/>
    <cellStyle name="Entrada 2 3 9 2" xfId="23459" xr:uid="{C8A248D9-40C9-40E1-971B-8B9E82C24FD4}"/>
    <cellStyle name="Entrada 2 4" xfId="2087" xr:uid="{73A9F604-F861-447F-9230-AB64EE065F8F}"/>
    <cellStyle name="Entrada 2 4 10" xfId="13937" xr:uid="{CE1DF2D8-905B-4957-8A61-121EBA499E08}"/>
    <cellStyle name="Entrada 2 4 10 2" xfId="29045" xr:uid="{719C7722-722E-4F32-9FE6-4492DE2342C2}"/>
    <cellStyle name="Entrada 2 4 11" xfId="13521" xr:uid="{2C2B4392-020D-41A4-9E92-DE84C1D29C1D}"/>
    <cellStyle name="Entrada 2 4 11 2" xfId="28629" xr:uid="{18A25995-7BEC-49D8-82D6-40FDC990E382}"/>
    <cellStyle name="Entrada 2 4 12" xfId="17312" xr:uid="{AA14ADF4-DF13-4D97-ADF5-07F458B99C54}"/>
    <cellStyle name="Entrada 2 4 2" xfId="2577" xr:uid="{7BC04568-D207-449D-B476-A23653EE0190}"/>
    <cellStyle name="Entrada 2 4 2 2" xfId="5214" xr:uid="{37AD7E43-EAEE-4899-9ABA-A462A74A8E95}"/>
    <cellStyle name="Entrada 2 4 2 2 2" xfId="11578" xr:uid="{C9B949A8-A1A7-4FAE-BEA8-E5C282AE4222}"/>
    <cellStyle name="Entrada 2 4 2 2 2 2" xfId="26686" xr:uid="{544A7B73-DE27-48E8-9B8E-C5AC7BFC4C42}"/>
    <cellStyle name="Entrada 2 4 2 2 3" xfId="15955" xr:uid="{718C1ADF-AE3C-4D87-83B0-EA4EC6AA1156}"/>
    <cellStyle name="Entrada 2 4 2 2 3 2" xfId="31063" xr:uid="{22FBF906-BE8C-4024-BFC3-6535EB87CD2F}"/>
    <cellStyle name="Entrada 2 4 2 2 4" xfId="20322" xr:uid="{89423E1A-5AEC-420B-AE8F-5A69524C848C}"/>
    <cellStyle name="Entrada 2 4 2 3" xfId="9044" xr:uid="{E49BCE91-A024-483B-A911-DFB60553F4A0}"/>
    <cellStyle name="Entrada 2 4 2 3 2" xfId="24152" xr:uid="{85A2E327-3C08-4951-AC40-610E40650F99}"/>
    <cellStyle name="Entrada 2 4 2 4" xfId="14642" xr:uid="{FB42C3F0-9274-4A29-801F-2CB8820299D0}"/>
    <cellStyle name="Entrada 2 4 2 4 2" xfId="29750" xr:uid="{4344D218-75D2-4C27-A631-7066A14AA3E7}"/>
    <cellStyle name="Entrada 2 4 2 5" xfId="16321" xr:uid="{C6C0B6D7-5E75-48E7-8D30-F9F237FA61D5}"/>
    <cellStyle name="Entrada 2 4 2 5 2" xfId="31429" xr:uid="{69FDE4C5-6A0C-4E6F-A69C-1E355FD03215}"/>
    <cellStyle name="Entrada 2 4 2 6" xfId="17685" xr:uid="{30664C99-D90D-477D-AE73-364300F7C3BD}"/>
    <cellStyle name="Entrada 2 4 3" xfId="2847" xr:uid="{613872C2-31D3-4C9E-9708-B835964FD759}"/>
    <cellStyle name="Entrada 2 4 3 2" xfId="5484" xr:uid="{2C66A62B-E4BC-48AD-9ECA-C61B494D9379}"/>
    <cellStyle name="Entrada 2 4 3 2 2" xfId="16237" xr:uid="{2ECB203C-B6C4-4F07-9762-1E348A577FA7}"/>
    <cellStyle name="Entrada 2 4 3 2 2 2" xfId="31345" xr:uid="{ADCC6A48-2359-48A3-8B32-4821F19D7FB5}"/>
    <cellStyle name="Entrada 2 4 3 2 3" xfId="20592" xr:uid="{432030F5-1AA1-407C-82BE-35150549E925}"/>
    <cellStyle name="Entrada 2 4 3 3" xfId="14130" xr:uid="{D2FE6876-68E1-44F3-BF35-C746C92485D5}"/>
    <cellStyle name="Entrada 2 4 3 3 2" xfId="29238" xr:uid="{36B5FA49-8261-4A10-9D77-41B26940192F}"/>
    <cellStyle name="Entrada 2 4 3 4" xfId="17955" xr:uid="{CA8778DC-D62F-4BFA-9C06-66A733BFF2A2}"/>
    <cellStyle name="Entrada 2 4 4" xfId="3150" xr:uid="{B57703DA-4B5D-4506-BEF3-F5227545208E}"/>
    <cellStyle name="Entrada 2 4 4 2" xfId="5787" xr:uid="{9334025C-4C93-49F0-A59F-11578BBCF6E0}"/>
    <cellStyle name="Entrada 2 4 4 2 2" xfId="12098" xr:uid="{DDC644CA-7961-464D-B71B-4FCD246AEA1A}"/>
    <cellStyle name="Entrada 2 4 4 2 2 2" xfId="27206" xr:uid="{6A26B94F-D777-4126-80B0-3E16B66CD3C3}"/>
    <cellStyle name="Entrada 2 4 4 2 3" xfId="14767" xr:uid="{B53DF232-02B6-45D6-BB58-B610DBF69E96}"/>
    <cellStyle name="Entrada 2 4 4 2 3 2" xfId="29875" xr:uid="{B4E21457-A48D-4477-85DD-BABD85232777}"/>
    <cellStyle name="Entrada 2 4 4 2 4" xfId="20895" xr:uid="{B05A7E05-3376-4176-9128-22FE35D2E551}"/>
    <cellStyle name="Entrada 2 4 4 3" xfId="9532" xr:uid="{036E9085-F4DE-4229-8B73-C43254181024}"/>
    <cellStyle name="Entrada 2 4 4 3 2" xfId="24640" xr:uid="{039F59B8-F792-4200-9F75-D1F7C005F84F}"/>
    <cellStyle name="Entrada 2 4 4 4" xfId="14576" xr:uid="{0EC66183-2B97-4B81-8687-B4EB8D2195AD}"/>
    <cellStyle name="Entrada 2 4 4 4 2" xfId="29684" xr:uid="{4A799F25-61E8-44D1-A7A4-2E98AC671ECF}"/>
    <cellStyle name="Entrada 2 4 4 5" xfId="18258" xr:uid="{F473C9AF-7705-4362-85FC-85803C41837F}"/>
    <cellStyle name="Entrada 2 4 5" xfId="3476" xr:uid="{6374CF2D-B78F-4370-85DC-5CA656FDB60D}"/>
    <cellStyle name="Entrada 2 4 5 2" xfId="6113" xr:uid="{A45BEF10-8D28-47C9-9DAF-B07D34B3A7F0}"/>
    <cellStyle name="Entrada 2 4 5 2 2" xfId="12424" xr:uid="{3E12D7B5-0BBA-4878-B2D3-1058939414AA}"/>
    <cellStyle name="Entrada 2 4 5 2 2 2" xfId="27532" xr:uid="{055637F4-8CD0-486A-A602-4D72F0BA49C3}"/>
    <cellStyle name="Entrada 2 4 5 2 3" xfId="8020" xr:uid="{E661304C-C4BE-4CF2-B478-2D3C4FE546C7}"/>
    <cellStyle name="Entrada 2 4 5 2 3 2" xfId="23128" xr:uid="{EF147CEC-08DF-40C7-8414-05DF9E277217}"/>
    <cellStyle name="Entrada 2 4 5 2 4" xfId="21221" xr:uid="{D6701772-04F5-47E0-B5B1-B0F49AE52445}"/>
    <cellStyle name="Entrada 2 4 5 3" xfId="9858" xr:uid="{86D66F55-224B-44C7-8E88-91951F61BBF4}"/>
    <cellStyle name="Entrada 2 4 5 3 2" xfId="24966" xr:uid="{1C38BDD6-B5B3-4462-AEC6-F6AA4E06C01C}"/>
    <cellStyle name="Entrada 2 4 5 4" xfId="16226" xr:uid="{CB6BFF32-A674-4F60-BE72-E12C238E6550}"/>
    <cellStyle name="Entrada 2 4 5 4 2" xfId="31334" xr:uid="{ABD15151-016A-49B9-B832-C4182565FB52}"/>
    <cellStyle name="Entrada 2 4 5 5" xfId="18584" xr:uid="{816007B2-964B-46EA-88E1-E56AA9D19BAF}"/>
    <cellStyle name="Entrada 2 4 6" xfId="3782" xr:uid="{D92F189A-776F-481C-9546-485528F6F4B9}"/>
    <cellStyle name="Entrada 2 4 6 2" xfId="6419" xr:uid="{B00E52AF-737E-4BC1-83D3-BCA1488EEB1E}"/>
    <cellStyle name="Entrada 2 4 6 2 2" xfId="12730" xr:uid="{92980BA6-BC9D-4FD1-9C60-0802A2B32C7D}"/>
    <cellStyle name="Entrada 2 4 6 2 2 2" xfId="27838" xr:uid="{1D0D15F5-AC2E-4C3F-9B1B-B871EA08729A}"/>
    <cellStyle name="Entrada 2 4 6 2 3" xfId="14747" xr:uid="{13550F2C-C7DF-4345-933F-B66468CD144F}"/>
    <cellStyle name="Entrada 2 4 6 2 3 2" xfId="29855" xr:uid="{506B2A91-FAA2-46B3-9A4D-EA542B56378C}"/>
    <cellStyle name="Entrada 2 4 6 2 4" xfId="21527" xr:uid="{2A1091BF-6DAC-47D7-9686-203D4D37C9ED}"/>
    <cellStyle name="Entrada 2 4 6 3" xfId="10164" xr:uid="{F5ECCF08-7DA9-4033-B46F-DA4FA7181BEC}"/>
    <cellStyle name="Entrada 2 4 6 3 2" xfId="25272" xr:uid="{92AC3F6D-6E55-4EC4-B21D-07AA19B83968}"/>
    <cellStyle name="Entrada 2 4 6 4" xfId="14948" xr:uid="{92E6397F-3ECE-478D-8AE7-B93527AFCD86}"/>
    <cellStyle name="Entrada 2 4 6 4 2" xfId="30056" xr:uid="{ADDE8753-EFCF-4CB6-91C7-4657BB4231B5}"/>
    <cellStyle name="Entrada 2 4 6 5" xfId="18890" xr:uid="{D0220D63-B519-4DBF-B633-3CE10E41A5E2}"/>
    <cellStyle name="Entrada 2 4 7" xfId="4159" xr:uid="{991CE98A-BB73-4530-8562-84950C037419}"/>
    <cellStyle name="Entrada 2 4 7 2" xfId="6796" xr:uid="{217BD24B-6CDF-456E-8A58-F5F364CC0D83}"/>
    <cellStyle name="Entrada 2 4 7 2 2" xfId="13107" xr:uid="{13A36403-64E4-44CE-807B-DF0789923B3B}"/>
    <cellStyle name="Entrada 2 4 7 2 2 2" xfId="28215" xr:uid="{BB71172A-76B8-46BA-BACD-936B0F4438B1}"/>
    <cellStyle name="Entrada 2 4 7 2 3" xfId="16781" xr:uid="{99797AA1-0445-48CE-9BCE-6B6893A8882C}"/>
    <cellStyle name="Entrada 2 4 7 2 3 2" xfId="31889" xr:uid="{25F8C5F6-5A22-40FD-9B44-3A0C922AE6FC}"/>
    <cellStyle name="Entrada 2 4 7 2 4" xfId="21904" xr:uid="{C66B10BB-4F4B-4F91-81AB-F1C7F67B9EC5}"/>
    <cellStyle name="Entrada 2 4 7 3" xfId="10541" xr:uid="{834580F7-E328-4E61-B9EF-9C0813386D99}"/>
    <cellStyle name="Entrada 2 4 7 3 2" xfId="25649" xr:uid="{54BC914D-D16B-4684-8765-D2C4BFD0B6F4}"/>
    <cellStyle name="Entrada 2 4 7 4" xfId="15209" xr:uid="{36BBEA70-B5E1-485E-8CCF-26979FDDE3BF}"/>
    <cellStyle name="Entrada 2 4 7 4 2" xfId="30317" xr:uid="{BB9C90DE-19BD-4B38-AC61-0083F893D33A}"/>
    <cellStyle name="Entrada 2 4 7 5" xfId="19267" xr:uid="{B2DC2F99-C859-45C9-A02F-93D706016429}"/>
    <cellStyle name="Entrada 2 4 8" xfId="4724" xr:uid="{68D206E9-3CFB-4B26-BA43-F229ED38C57A}"/>
    <cellStyle name="Entrada 2 4 8 2" xfId="11106" xr:uid="{A0BA4E50-E728-4EC3-8D51-FEE546A961C0}"/>
    <cellStyle name="Entrada 2 4 8 2 2" xfId="26214" xr:uid="{71990C89-8C7A-4222-B592-FCCFF5E352C5}"/>
    <cellStyle name="Entrada 2 4 8 3" xfId="15398" xr:uid="{07B5B07F-DCEE-44CF-A0E6-0D56F65A99A3}"/>
    <cellStyle name="Entrada 2 4 8 3 2" xfId="30506" xr:uid="{EA5DEBD3-60F8-461F-930F-640C51D28AEF}"/>
    <cellStyle name="Entrada 2 4 8 4" xfId="19832" xr:uid="{34AFD299-DAF6-4860-B56F-851991CB08FA}"/>
    <cellStyle name="Entrada 2 4 9" xfId="8585" xr:uid="{AB28E707-DE09-4B16-81D1-C09B6C994AF7}"/>
    <cellStyle name="Entrada 2 4 9 2" xfId="23693" xr:uid="{4A105267-47D2-4CCE-824D-9BAFDA026434}"/>
    <cellStyle name="Entrada 2 5" xfId="2034" xr:uid="{A188DA1C-0EEA-4C3B-ABF6-5341553B6CFE}"/>
    <cellStyle name="Entrada 2 5 10" xfId="7226" xr:uid="{5B0854EB-8071-4A5D-A906-887BC4F54A72}"/>
    <cellStyle name="Entrada 2 5 10 2" xfId="22334" xr:uid="{49F354EC-95B2-4473-AE23-DFEAFE91131D}"/>
    <cellStyle name="Entrada 2 5 11" xfId="17259" xr:uid="{E998A85F-C8EF-4AC6-84B6-860760611975}"/>
    <cellStyle name="Entrada 2 5 2" xfId="2794" xr:uid="{6F8911FB-6DB7-45E4-9878-D4460B868CF4}"/>
    <cellStyle name="Entrada 2 5 2 2" xfId="5431" xr:uid="{636F70C9-C9ED-426A-A084-D57207335B24}"/>
    <cellStyle name="Entrada 2 5 2 2 2" xfId="16464" xr:uid="{725F8A82-4E13-4EC1-986A-063AD0364732}"/>
    <cellStyle name="Entrada 2 5 2 2 2 2" xfId="31572" xr:uid="{CC0C9E43-DEE4-4749-BF39-ABC1D06958E0}"/>
    <cellStyle name="Entrada 2 5 2 2 3" xfId="20539" xr:uid="{BDDDCCF2-7BC0-4416-9E5F-3712C64C2E45}"/>
    <cellStyle name="Entrada 2 5 2 3" xfId="13556" xr:uid="{35A76A8F-CD7E-43B8-8680-74FFD180B99E}"/>
    <cellStyle name="Entrada 2 5 2 3 2" xfId="28664" xr:uid="{59EF3D12-4F1A-440B-A137-BC102A40AEC2}"/>
    <cellStyle name="Entrada 2 5 2 4" xfId="17902" xr:uid="{5BCE7EA0-AB37-4E61-917B-A4A42C079907}"/>
    <cellStyle name="Entrada 2 5 3" xfId="3097" xr:uid="{9B0B078B-37ED-4260-A280-F5CEBFA31701}"/>
    <cellStyle name="Entrada 2 5 3 2" xfId="5734" xr:uid="{EA1B1910-FA72-4BCB-BC9E-F3B1055FF383}"/>
    <cellStyle name="Entrada 2 5 3 2 2" xfId="12045" xr:uid="{CC103D54-F58C-42C5-89F5-E96F2261B3A1}"/>
    <cellStyle name="Entrada 2 5 3 2 2 2" xfId="27153" xr:uid="{FBF17393-6D87-4CEC-B71C-4DBAED142FA0}"/>
    <cellStyle name="Entrada 2 5 3 2 3" xfId="7369" xr:uid="{E6B05AB5-011B-445C-8881-6D952D2660F2}"/>
    <cellStyle name="Entrada 2 5 3 2 3 2" xfId="22477" xr:uid="{E878283C-D982-4CF6-A1F8-AF15E712501A}"/>
    <cellStyle name="Entrada 2 5 3 2 4" xfId="20842" xr:uid="{0B19E456-4188-4745-9BF9-F6E6A610DDB7}"/>
    <cellStyle name="Entrada 2 5 3 3" xfId="9479" xr:uid="{B972D5E0-933C-4DDE-80BA-FFAEFA5AE348}"/>
    <cellStyle name="Entrada 2 5 3 3 2" xfId="24587" xr:uid="{232CBA50-5B2E-4073-847A-93CEB368AEE7}"/>
    <cellStyle name="Entrada 2 5 3 4" xfId="16564" xr:uid="{8A28ED3E-F664-4AB6-9EA1-EEF260B6496E}"/>
    <cellStyle name="Entrada 2 5 3 4 2" xfId="31672" xr:uid="{EDA68DE5-6BDA-465A-94EE-8E819BFDBDE1}"/>
    <cellStyle name="Entrada 2 5 3 5" xfId="18205" xr:uid="{3037EB62-F4AF-4C42-BA41-FA77B706E4EE}"/>
    <cellStyle name="Entrada 2 5 4" xfId="3423" xr:uid="{46FD3795-F39A-4C08-9197-35ACCFD1B467}"/>
    <cellStyle name="Entrada 2 5 4 2" xfId="6060" xr:uid="{B982D060-45D2-4E1B-83A6-3910A85E02AA}"/>
    <cellStyle name="Entrada 2 5 4 2 2" xfId="12371" xr:uid="{E1969290-558F-487E-AD61-4B35FC19BEA5}"/>
    <cellStyle name="Entrada 2 5 4 2 2 2" xfId="27479" xr:uid="{C75EB86C-AEBB-47F1-A89E-8350B3C5BE23}"/>
    <cellStyle name="Entrada 2 5 4 2 3" xfId="13732" xr:uid="{B2873B6F-8D4B-4137-ADEA-44A872AC8C94}"/>
    <cellStyle name="Entrada 2 5 4 2 3 2" xfId="28840" xr:uid="{6EB7C932-D5B6-40E4-B1F2-6600A502FE86}"/>
    <cellStyle name="Entrada 2 5 4 2 4" xfId="21168" xr:uid="{AF2D4A0C-D510-4383-A4FB-2031348CC11C}"/>
    <cellStyle name="Entrada 2 5 4 3" xfId="9805" xr:uid="{88AAFC04-AE9C-44CB-A990-2D9A21CC2330}"/>
    <cellStyle name="Entrada 2 5 4 3 2" xfId="24913" xr:uid="{58730219-DE90-4013-BC7D-834D4CD27A69}"/>
    <cellStyle name="Entrada 2 5 4 4" xfId="14541" xr:uid="{7F2DFE4F-5E4D-46F3-BB5F-A58CD13DBEF2}"/>
    <cellStyle name="Entrada 2 5 4 4 2" xfId="29649" xr:uid="{C4D1C41E-F8DF-42A2-A7C5-A5871F94F317}"/>
    <cellStyle name="Entrada 2 5 4 5" xfId="18531" xr:uid="{35BB6123-EC55-4422-ACD7-8C59DB99023E}"/>
    <cellStyle name="Entrada 2 5 5" xfId="3729" xr:uid="{50574231-DDFE-4F96-8487-0C85BA235959}"/>
    <cellStyle name="Entrada 2 5 5 2" xfId="6366" xr:uid="{C0641300-1865-4FF0-8984-A5B5075F1642}"/>
    <cellStyle name="Entrada 2 5 5 2 2" xfId="12677" xr:uid="{ED092779-1A8E-4AC2-AC1A-90A5CC2D2B94}"/>
    <cellStyle name="Entrada 2 5 5 2 2 2" xfId="27785" xr:uid="{FD63679A-7D4A-4744-B290-DBC198D6C266}"/>
    <cellStyle name="Entrada 2 5 5 2 3" xfId="7633" xr:uid="{9C64A23D-6431-4A84-8E20-A650B2D6CB55}"/>
    <cellStyle name="Entrada 2 5 5 2 3 2" xfId="22741" xr:uid="{83EFA7C4-DF26-4664-8B94-B14A6F53077B}"/>
    <cellStyle name="Entrada 2 5 5 2 4" xfId="21474" xr:uid="{6F7A4DFB-7762-49D9-8B9D-42E11B148600}"/>
    <cellStyle name="Entrada 2 5 5 3" xfId="10111" xr:uid="{FC620C6B-5E85-4FF2-8E18-E6BDDB5180D0}"/>
    <cellStyle name="Entrada 2 5 5 3 2" xfId="25219" xr:uid="{6D3B719F-9F7E-4B34-994B-3B2F3CD1DD9A}"/>
    <cellStyle name="Entrada 2 5 5 4" xfId="16541" xr:uid="{AE0D1B0A-896F-4976-A6E9-E1A24FD4637C}"/>
    <cellStyle name="Entrada 2 5 5 4 2" xfId="31649" xr:uid="{4E4624D2-E5CC-45AC-9B8E-087CB6A322DA}"/>
    <cellStyle name="Entrada 2 5 5 5" xfId="18837" xr:uid="{E2417217-BAC9-4891-B496-F8CD4B1B7D81}"/>
    <cellStyle name="Entrada 2 5 6" xfId="4106" xr:uid="{2EBCC9A4-3947-4EC8-A9FF-6494C9603ACB}"/>
    <cellStyle name="Entrada 2 5 6 2" xfId="6743" xr:uid="{176652EE-F32F-4212-9734-23A73F7F3465}"/>
    <cellStyle name="Entrada 2 5 6 2 2" xfId="13054" xr:uid="{4D3DFB87-CE8B-42F8-808F-22DA7A7913E1}"/>
    <cellStyle name="Entrada 2 5 6 2 2 2" xfId="28162" xr:uid="{41256380-0B50-4053-8284-039DB62553DB}"/>
    <cellStyle name="Entrada 2 5 6 2 3" xfId="16728" xr:uid="{9A2A3CB7-75E9-4817-A1B6-77365CBD1FE1}"/>
    <cellStyle name="Entrada 2 5 6 2 3 2" xfId="31836" xr:uid="{5F90B1F1-5346-4ADC-88DE-96DFFEB62FA8}"/>
    <cellStyle name="Entrada 2 5 6 2 4" xfId="21851" xr:uid="{EB049D4A-41CD-49D2-9B82-20952494620F}"/>
    <cellStyle name="Entrada 2 5 6 3" xfId="10488" xr:uid="{FD0DEFF7-2F5C-47C6-B046-4AA24B419980}"/>
    <cellStyle name="Entrada 2 5 6 3 2" xfId="25596" xr:uid="{6D5BEC0D-7EF2-4987-9DB4-17037407B1A8}"/>
    <cellStyle name="Entrada 2 5 6 4" xfId="8153" xr:uid="{E996E850-D03F-48BB-A005-5D90D47D437B}"/>
    <cellStyle name="Entrada 2 5 6 4 2" xfId="23261" xr:uid="{BE139838-806E-45CB-8C35-93767EFEAC2B}"/>
    <cellStyle name="Entrada 2 5 6 5" xfId="19214" xr:uid="{A15433BA-C37E-479A-B14C-1C0A9FB57CAD}"/>
    <cellStyle name="Entrada 2 5 7" xfId="4671" xr:uid="{5B3AD3B1-B802-482E-B86D-8E26E1AE9988}"/>
    <cellStyle name="Entrada 2 5 7 2" xfId="11053" xr:uid="{373F4F0A-C20A-425F-86A4-115C15E90449}"/>
    <cellStyle name="Entrada 2 5 7 2 2" xfId="26161" xr:uid="{6A64DA4A-AD00-4B4E-A9A6-A7E5B22C48AE}"/>
    <cellStyle name="Entrada 2 5 7 3" xfId="14463" xr:uid="{84ED35ED-DCBF-4B66-9F60-0B142DB28D94}"/>
    <cellStyle name="Entrada 2 5 7 3 2" xfId="29571" xr:uid="{DDC308BE-C3FC-4514-8416-A3FFEE47FCEE}"/>
    <cellStyle name="Entrada 2 5 7 4" xfId="19779" xr:uid="{CF9EE7F7-41DE-4798-86A1-3AB4209FC14F}"/>
    <cellStyle name="Entrada 2 5 8" xfId="8532" xr:uid="{2A35F0D7-F496-4A38-8C45-28C65F9F728F}"/>
    <cellStyle name="Entrada 2 5 8 2" xfId="23640" xr:uid="{F97A4B63-0AFC-45EA-851D-390356E31B4D}"/>
    <cellStyle name="Entrada 2 5 9" xfId="11807" xr:uid="{C0D38DE7-2911-4AC0-935B-459DF5D965A1}"/>
    <cellStyle name="Entrada 2 5 9 2" xfId="26915" xr:uid="{4E47ADE3-EAF8-4FC5-A2EC-F7B2D0A5108D}"/>
    <cellStyle name="Entrada 3" xfId="1152" xr:uid="{00000000-0005-0000-0000-000082040000}"/>
    <cellStyle name="Entrada 3 2" xfId="1868" xr:uid="{466F863F-EF6F-4C93-B25A-6133960585E6}"/>
    <cellStyle name="Entrada 3 2 10" xfId="8369" xr:uid="{E2AF21F7-3622-414E-984B-77028F593834}"/>
    <cellStyle name="Entrada 3 2 10 2" xfId="23477" xr:uid="{23A1E93C-BFA5-4C1C-97A5-87D31F03EB02}"/>
    <cellStyle name="Entrada 3 2 11" xfId="16188" xr:uid="{E8380923-85F7-43B7-A638-B0D673303501}"/>
    <cellStyle name="Entrada 3 2 11 2" xfId="31296" xr:uid="{03253ADA-5894-420A-9A33-F09008AB3F76}"/>
    <cellStyle name="Entrada 3 2 12" xfId="13792" xr:uid="{0A5D9E2B-388D-4D35-9878-7B9836D08632}"/>
    <cellStyle name="Entrada 3 2 12 2" xfId="28900" xr:uid="{0B2A0C2F-FC00-4A2D-AEA8-A6AD00338530}"/>
    <cellStyle name="Entrada 3 2 13" xfId="17093" xr:uid="{ECAEC4F3-62D0-4E92-9F82-D5E689B035C7}"/>
    <cellStyle name="Entrada 3 2 2" xfId="2428" xr:uid="{5BD4A3A0-DAAE-4447-8156-360DB7AD11D5}"/>
    <cellStyle name="Entrada 3 2 2 2" xfId="5065" xr:uid="{4ADAF631-6FBA-41F6-818F-9F7E0F92DE33}"/>
    <cellStyle name="Entrada 3 2 2 2 2" xfId="11429" xr:uid="{EA746D2C-0673-440F-945C-F6596032A15F}"/>
    <cellStyle name="Entrada 3 2 2 2 2 2" xfId="26537" xr:uid="{42FD364E-BDAB-404C-9637-68579ED0E472}"/>
    <cellStyle name="Entrada 3 2 2 2 3" xfId="14985" xr:uid="{482EE92D-4422-4F86-8DBF-EBD6C16B7C7B}"/>
    <cellStyle name="Entrada 3 2 2 2 3 2" xfId="30093" xr:uid="{92012A32-8786-4580-BB98-8E497BA2DBAF}"/>
    <cellStyle name="Entrada 3 2 2 2 4" xfId="20173" xr:uid="{0F5B74AB-DB25-4FAC-A96E-82D0C9E98698}"/>
    <cellStyle name="Entrada 3 2 2 3" xfId="8895" xr:uid="{BEF471A5-CD3C-4B89-8EEB-41E5D9EB17F8}"/>
    <cellStyle name="Entrada 3 2 2 3 2" xfId="24003" xr:uid="{C6FD5A26-B293-4552-83DD-656440AF9D5C}"/>
    <cellStyle name="Entrada 3 2 3" xfId="2192" xr:uid="{EA88567A-8089-4426-9C69-41E27FDCBE21}"/>
    <cellStyle name="Entrada 3 2 3 2" xfId="4829" xr:uid="{DB916FF2-4970-4B2F-8672-87E9DCCD5890}"/>
    <cellStyle name="Entrada 3 2 3 2 2" xfId="13880" xr:uid="{63E4B655-E50A-43E1-AA9D-1C73B0B310D0}"/>
    <cellStyle name="Entrada 3 2 3 2 2 2" xfId="28988" xr:uid="{F5487693-5ADB-43DD-8D6B-2FB9F16CC3AC}"/>
    <cellStyle name="Entrada 3 2 3 2 3" xfId="19937" xr:uid="{8DED0039-3CF4-4895-88F9-DDACC21CD043}"/>
    <cellStyle name="Entrada 3 2 3 3" xfId="16046" xr:uid="{02DCB2E4-EDC0-46A7-B4C6-E62E7C4AFD1E}"/>
    <cellStyle name="Entrada 3 2 3 3 2" xfId="31154" xr:uid="{8D73F6A5-673E-42C8-AE1E-154CC10B2DDC}"/>
    <cellStyle name="Entrada 3 2 3 4" xfId="17417" xr:uid="{891E5D5B-026A-4977-9797-001A23C57870}"/>
    <cellStyle name="Entrada 3 2 4" xfId="2962" xr:uid="{9ED21074-D771-460B-BD9A-A409962694D8}"/>
    <cellStyle name="Entrada 3 2 4 2" xfId="5599" xr:uid="{937CE242-A8F1-4BF1-965A-D9896806F942}"/>
    <cellStyle name="Entrada 3 2 4 2 2" xfId="11910" xr:uid="{1BA71A5B-8B71-416A-8BD7-A4AA1DB23684}"/>
    <cellStyle name="Entrada 3 2 4 2 2 2" xfId="27018" xr:uid="{9986C2E2-2034-4161-A270-994AAB45E95A}"/>
    <cellStyle name="Entrada 3 2 4 2 3" xfId="14026" xr:uid="{998A71D1-0279-4076-A816-31DF4F57E208}"/>
    <cellStyle name="Entrada 3 2 4 2 3 2" xfId="29134" xr:uid="{B55204ED-DBA7-4935-9339-4C8129C6E5B0}"/>
    <cellStyle name="Entrada 3 2 4 2 4" xfId="20707" xr:uid="{736D7619-CED9-43CD-9692-916FC3D206B3}"/>
    <cellStyle name="Entrada 3 2 4 3" xfId="9344" xr:uid="{81BBE421-3746-4C59-AC7F-4E39F2FBF829}"/>
    <cellStyle name="Entrada 3 2 4 3 2" xfId="24452" xr:uid="{8D7D4037-C092-4165-BF22-712CA9CA2B47}"/>
    <cellStyle name="Entrada 3 2 4 4" xfId="7541" xr:uid="{D5A4C6B6-B8C4-47EC-9120-3FF1FD264B74}"/>
    <cellStyle name="Entrada 3 2 4 4 2" xfId="22649" xr:uid="{D1C6A4C8-74A2-4327-97B6-3502D923DE48}"/>
    <cellStyle name="Entrada 3 2 4 5" xfId="18070" xr:uid="{A3FD90EC-22DA-42BB-B3D4-BEE27F7B5218}"/>
    <cellStyle name="Entrada 3 2 5" xfId="3288" xr:uid="{7DEE51E9-A6D5-4DC9-A735-CE77962A4FC5}"/>
    <cellStyle name="Entrada 3 2 5 2" xfId="5925" xr:uid="{8BE45EA5-FBE5-4269-B4A3-1D92A989CF5F}"/>
    <cellStyle name="Entrada 3 2 5 2 2" xfId="12236" xr:uid="{020CDADE-FBA1-4972-8BCB-D3BCAC6A5852}"/>
    <cellStyle name="Entrada 3 2 5 2 2 2" xfId="27344" xr:uid="{57DDF875-0C6D-42CF-969B-A816E9E8004F}"/>
    <cellStyle name="Entrada 3 2 5 2 3" xfId="14456" xr:uid="{BCE7DBE3-0EEE-4D6A-B116-9D387877B950}"/>
    <cellStyle name="Entrada 3 2 5 2 3 2" xfId="29564" xr:uid="{28A55337-D8CF-4E33-B1DE-130DE0046433}"/>
    <cellStyle name="Entrada 3 2 5 2 4" xfId="21033" xr:uid="{4D010F5D-81F4-467F-A30A-15A185B3C1BC}"/>
    <cellStyle name="Entrada 3 2 5 3" xfId="9670" xr:uid="{30CF306B-453D-4A60-B3A6-48F87EEEA9D0}"/>
    <cellStyle name="Entrada 3 2 5 3 2" xfId="24778" xr:uid="{7251336F-1D1E-4BA7-99AB-C4BCA39BD03D}"/>
    <cellStyle name="Entrada 3 2 5 4" xfId="14585" xr:uid="{9FACA918-BEE4-4660-BB21-4E3FEA7805AB}"/>
    <cellStyle name="Entrada 3 2 5 4 2" xfId="29693" xr:uid="{6D48A7EB-14D1-4340-BA7B-86DB65F77415}"/>
    <cellStyle name="Entrada 3 2 5 5" xfId="18396" xr:uid="{89E6B440-DB18-4DFD-B3B0-CFE265C0DBB5}"/>
    <cellStyle name="Entrada 3 2 6" xfId="3594" xr:uid="{1501A58D-E4B2-423D-9CAE-F14BA83FDE81}"/>
    <cellStyle name="Entrada 3 2 6 2" xfId="6231" xr:uid="{FF066E73-510D-4349-9B86-CF3E7A83E9F2}"/>
    <cellStyle name="Entrada 3 2 6 2 2" xfId="12542" xr:uid="{93DD8192-3653-475A-949C-2F7A0A02506D}"/>
    <cellStyle name="Entrada 3 2 6 2 2 2" xfId="27650" xr:uid="{12D17682-027C-4403-9468-AC19CB2BF46C}"/>
    <cellStyle name="Entrada 3 2 6 2 3" xfId="13353" xr:uid="{4C29BC5E-5CBD-4AD8-88A9-CDAD43F42954}"/>
    <cellStyle name="Entrada 3 2 6 2 3 2" xfId="28461" xr:uid="{F37451FC-B639-4B67-A6B2-0987919EF343}"/>
    <cellStyle name="Entrada 3 2 6 2 4" xfId="21339" xr:uid="{228A4735-FBAB-40D4-916A-868F59A26072}"/>
    <cellStyle name="Entrada 3 2 6 3" xfId="9976" xr:uid="{7D4AB639-6D30-47EC-821C-A76101B5B3F8}"/>
    <cellStyle name="Entrada 3 2 6 3 2" xfId="25084" xr:uid="{A0504DF2-9C7C-4831-A225-4A216BE5AFE6}"/>
    <cellStyle name="Entrada 3 2 6 4" xfId="8466" xr:uid="{6A32295B-A5C4-4460-B637-D2FC70CCDF9A}"/>
    <cellStyle name="Entrada 3 2 6 4 2" xfId="23574" xr:uid="{84F58749-74C8-4B3C-8116-7543BFD4EE1F}"/>
    <cellStyle name="Entrada 3 2 6 5" xfId="18702" xr:uid="{CC7C5494-BCB9-4C7B-AA49-4E9A25F028B8}"/>
    <cellStyle name="Entrada 3 2 7" xfId="3940" xr:uid="{04E1FB01-C02A-41CA-B04B-7A46EE6CC28C}"/>
    <cellStyle name="Entrada 3 2 7 2" xfId="6577" xr:uid="{4610A6EE-658F-4CB2-AA92-BB1631A68515}"/>
    <cellStyle name="Entrada 3 2 7 2 2" xfId="12888" xr:uid="{4F444288-8461-4E17-A36D-EA36C987D7A6}"/>
    <cellStyle name="Entrada 3 2 7 2 2 2" xfId="27996" xr:uid="{D7C0366A-0FD3-44C1-8AE7-9DBABB8AE303}"/>
    <cellStyle name="Entrada 3 2 7 2 3" xfId="16593" xr:uid="{A081326E-28FD-4AEC-AA2B-66153A7611B3}"/>
    <cellStyle name="Entrada 3 2 7 2 3 2" xfId="31701" xr:uid="{0156B73E-F4E0-4B53-A30E-4D5B3FAE7946}"/>
    <cellStyle name="Entrada 3 2 7 2 4" xfId="21685" xr:uid="{2FE6AF10-44E6-4ECB-A50C-8D6BC95E2C14}"/>
    <cellStyle name="Entrada 3 2 7 3" xfId="10322" xr:uid="{22B3C612-E883-4B82-80FC-05A3472A74A4}"/>
    <cellStyle name="Entrada 3 2 7 3 2" xfId="25430" xr:uid="{92677A7E-2353-4AD9-9F51-90D57FCC0651}"/>
    <cellStyle name="Entrada 3 2 7 4" xfId="14058" xr:uid="{00FDF446-ECAE-4574-A1FC-18FD63B291DE}"/>
    <cellStyle name="Entrada 3 2 7 4 2" xfId="29166" xr:uid="{6187CEFE-F04B-49F1-9EAA-753953C5C328}"/>
    <cellStyle name="Entrada 3 2 7 5" xfId="19048" xr:uid="{3C299BC8-7214-4D19-BE2F-FA1933103E8D}"/>
    <cellStyle name="Entrada 3 2 8" xfId="4287" xr:uid="{465E77DB-F595-4AED-BFD1-A3B79F1ACF3F}"/>
    <cellStyle name="Entrada 3 2 8 2" xfId="6924" xr:uid="{F1053792-E2BE-4885-97B1-C435CA7E7A4F}"/>
    <cellStyle name="Entrada 3 2 8 2 2" xfId="13235" xr:uid="{8C64D8CC-6EEA-4A2E-B265-F7040B1F4F83}"/>
    <cellStyle name="Entrada 3 2 8 2 2 2" xfId="28343" xr:uid="{725D57FB-93B2-4350-8275-5776B8AABD9F}"/>
    <cellStyle name="Entrada 3 2 8 2 3" xfId="16899" xr:uid="{87513126-BEDC-491C-96CE-78999EA3F150}"/>
    <cellStyle name="Entrada 3 2 8 2 3 2" xfId="32007" xr:uid="{4672AA6C-3787-4886-8BA9-2F07AEAF3CA3}"/>
    <cellStyle name="Entrada 3 2 8 2 4" xfId="22032" xr:uid="{EDBD459C-6565-4844-8BC2-D02456C1516B}"/>
    <cellStyle name="Entrada 3 2 8 3" xfId="10669" xr:uid="{68812C66-D48D-4482-AD66-2A6A51A65C6D}"/>
    <cellStyle name="Entrada 3 2 8 3 2" xfId="25777" xr:uid="{7DFCF0D6-C666-40EA-9A95-6F5E1C79534A}"/>
    <cellStyle name="Entrada 3 2 8 4" xfId="11788" xr:uid="{0C6E0546-B236-433D-8BFA-85E0BBF1FD25}"/>
    <cellStyle name="Entrada 3 2 8 4 2" xfId="26896" xr:uid="{BA51F36A-E833-43AE-8013-4B3ED5F2C3BD}"/>
    <cellStyle name="Entrada 3 2 8 5" xfId="19395" xr:uid="{38024C67-82AB-4F7D-9645-872077922D70}"/>
    <cellStyle name="Entrada 3 2 9" xfId="4505" xr:uid="{B87C4A6C-A667-4C6A-9A23-DA89B92A0CD8}"/>
    <cellStyle name="Entrada 3 2 9 2" xfId="10887" xr:uid="{1F2661BA-5554-4169-8053-CD8FAF02E74E}"/>
    <cellStyle name="Entrada 3 2 9 2 2" xfId="25995" xr:uid="{C9CCB327-CC68-47C6-90DE-BE6D982DCF2C}"/>
    <cellStyle name="Entrada 3 2 9 3" xfId="15421" xr:uid="{C05413BC-84C5-4C3F-AE23-BFD8D4A13AD5}"/>
    <cellStyle name="Entrada 3 2 9 3 2" xfId="30529" xr:uid="{9493F440-42DF-4C47-9CB1-91BDE2AA4C45}"/>
    <cellStyle name="Entrada 3 2 9 4" xfId="19613" xr:uid="{9E32B5F3-9F1D-41B0-8F49-861A97A18E2C}"/>
    <cellStyle name="Entrada 3 3" xfId="1851" xr:uid="{FCE62C98-244F-4A99-9161-F08FC44AEDD7}"/>
    <cellStyle name="Entrada 3 3 10" xfId="9197" xr:uid="{ADD9838A-A1B4-4012-9D11-869B96B54480}"/>
    <cellStyle name="Entrada 3 3 10 2" xfId="24305" xr:uid="{069FA28C-5873-43F2-B9D5-C63E49EF79B9}"/>
    <cellStyle name="Entrada 3 3 11" xfId="14360" xr:uid="{F2878B0C-23FA-41A7-B9CA-EA021F0C5A40}"/>
    <cellStyle name="Entrada 3 3 11 2" xfId="29468" xr:uid="{464861C8-A2A7-4703-BB21-4BEC75BA14AF}"/>
    <cellStyle name="Entrada 3 3 12" xfId="17076" xr:uid="{B049542B-9D06-48E6-B749-DD438C2E8D6E}"/>
    <cellStyle name="Entrada 3 3 2" xfId="2411" xr:uid="{6CE18E70-6A61-4688-A224-C3BBCF54A850}"/>
    <cellStyle name="Entrada 3 3 2 2" xfId="5048" xr:uid="{F54933B5-7F0C-47E0-9FB9-4FF1AA0CD154}"/>
    <cellStyle name="Entrada 3 3 2 2 2" xfId="11412" xr:uid="{EA948455-5F10-4BE7-BE39-0545274F5F70}"/>
    <cellStyle name="Entrada 3 3 2 2 2 2" xfId="26520" xr:uid="{9C52E495-1FAE-4590-88EC-B1BFE092D318}"/>
    <cellStyle name="Entrada 3 3 2 2 3" xfId="7092" xr:uid="{BC1C1B8D-F6D5-4FAC-A12E-3B9E6EBAEF84}"/>
    <cellStyle name="Entrada 3 3 2 2 3 2" xfId="22200" xr:uid="{BA2CAFB9-B5E0-41CF-8BF2-85BD471A8A5D}"/>
    <cellStyle name="Entrada 3 3 2 2 4" xfId="20156" xr:uid="{25EFCA97-D935-44E8-A79C-7A388CCDC181}"/>
    <cellStyle name="Entrada 3 3 2 3" xfId="8878" xr:uid="{F605B249-1D83-49BA-9936-1A63233A60BB}"/>
    <cellStyle name="Entrada 3 3 2 3 2" xfId="23986" xr:uid="{C9C0B752-B974-48E2-9B41-E1209E4E9395}"/>
    <cellStyle name="Entrada 3 3 2 4" xfId="14526" xr:uid="{FAD56DD2-CA36-453E-8F1B-D43921A5F043}"/>
    <cellStyle name="Entrada 3 3 2 4 2" xfId="29634" xr:uid="{5FC881E0-2B22-4B38-91EF-11681B31C2FF}"/>
    <cellStyle name="Entrada 3 3 2 5" xfId="7600" xr:uid="{BD9A5CCF-783B-409C-B09C-AA9D85D2D645}"/>
    <cellStyle name="Entrada 3 3 2 5 2" xfId="22708" xr:uid="{ECBFF2C3-0245-48F5-A32B-8F41EEAEB39D}"/>
    <cellStyle name="Entrada 3 3 2 6" xfId="17602" xr:uid="{792F2702-BB25-420E-9309-5FF0D7FB57C6}"/>
    <cellStyle name="Entrada 3 3 3" xfId="2209" xr:uid="{F8CC03AE-2465-4DE4-98FB-7CAB2D5781BC}"/>
    <cellStyle name="Entrada 3 3 3 2" xfId="4846" xr:uid="{8005EC11-B134-4582-87AB-63AD4902FB80}"/>
    <cellStyle name="Entrada 3 3 3 2 2" xfId="16146" xr:uid="{E4694D95-BDDC-46B0-AB42-25357AFC0B7C}"/>
    <cellStyle name="Entrada 3 3 3 2 2 2" xfId="31254" xr:uid="{4CAAFF27-E920-46CA-AD4C-526B2766C939}"/>
    <cellStyle name="Entrada 3 3 3 2 3" xfId="19954" xr:uid="{62F6C5B8-4A51-49E6-ADE0-BBB29F2A0ECD}"/>
    <cellStyle name="Entrada 3 3 3 3" xfId="7943" xr:uid="{95D38388-DB03-45F6-8819-3C09EDE253AC}"/>
    <cellStyle name="Entrada 3 3 3 3 2" xfId="23051" xr:uid="{BEFBC672-1D44-4140-A175-8C932EA12F8E}"/>
    <cellStyle name="Entrada 3 3 3 4" xfId="17434" xr:uid="{A9A43497-E275-48CE-AE37-D82B284AFA50}"/>
    <cellStyle name="Entrada 3 3 4" xfId="2945" xr:uid="{1E7E8B83-A30D-4DC6-A3F6-1F0D3C041AA5}"/>
    <cellStyle name="Entrada 3 3 4 2" xfId="5582" xr:uid="{5ADBFDB2-47C1-4802-8F77-92A228AE8C1C}"/>
    <cellStyle name="Entrada 3 3 4 2 2" xfId="11893" xr:uid="{1EFE6682-A4E4-4245-A834-D416F4D032F1}"/>
    <cellStyle name="Entrada 3 3 4 2 2 2" xfId="27001" xr:uid="{CF788F89-8E36-4AD6-8494-BD6CF423526A}"/>
    <cellStyle name="Entrada 3 3 4 2 3" xfId="7241" xr:uid="{D9984AB3-ADC9-4895-856A-30CFB88D7E58}"/>
    <cellStyle name="Entrada 3 3 4 2 3 2" xfId="22349" xr:uid="{34A0B33D-150E-4B1E-9481-0882BB8DAB27}"/>
    <cellStyle name="Entrada 3 3 4 2 4" xfId="20690" xr:uid="{176F3F58-DFA8-4788-B1DA-B65197D404BE}"/>
    <cellStyle name="Entrada 3 3 4 3" xfId="9327" xr:uid="{56D876BF-E25D-4A92-81BF-2685BA581860}"/>
    <cellStyle name="Entrada 3 3 4 3 2" xfId="24435" xr:uid="{CDFCB69B-36CB-4211-8456-C2A40B7C8F62}"/>
    <cellStyle name="Entrada 3 3 4 4" xfId="7508" xr:uid="{F4C23802-368E-4FA3-9F36-F4E22555E543}"/>
    <cellStyle name="Entrada 3 3 4 4 2" xfId="22616" xr:uid="{4C568A68-FDC0-47E7-A6A8-38163ED7117C}"/>
    <cellStyle name="Entrada 3 3 4 5" xfId="18053" xr:uid="{19896730-7824-4A67-97AD-09484D36958E}"/>
    <cellStyle name="Entrada 3 3 5" xfId="3271" xr:uid="{6A655883-5C74-433D-BFCE-6AA54D10D62B}"/>
    <cellStyle name="Entrada 3 3 5 2" xfId="5908" xr:uid="{B3151BB1-1EEB-4EE1-8834-06F0C098989D}"/>
    <cellStyle name="Entrada 3 3 5 2 2" xfId="12219" xr:uid="{FB40D925-FC8E-4B8F-AD2C-BF49917F988F}"/>
    <cellStyle name="Entrada 3 3 5 2 2 2" xfId="27327" xr:uid="{F74E0101-C3E0-439F-BE14-C9C47B26254F}"/>
    <cellStyle name="Entrada 3 3 5 2 3" xfId="8733" xr:uid="{1D6A7955-F062-4744-94A7-1051A53E5856}"/>
    <cellStyle name="Entrada 3 3 5 2 3 2" xfId="23841" xr:uid="{9FA13CAB-E62C-4646-9460-F61237E46093}"/>
    <cellStyle name="Entrada 3 3 5 2 4" xfId="21016" xr:uid="{111F193E-5B31-4926-9F5B-17D395F4F750}"/>
    <cellStyle name="Entrada 3 3 5 3" xfId="9653" xr:uid="{A4785794-182B-4628-85CF-EC02918165D7}"/>
    <cellStyle name="Entrada 3 3 5 3 2" xfId="24761" xr:uid="{A4C009ED-702F-4F97-9FE6-38DC049452C4}"/>
    <cellStyle name="Entrada 3 3 5 4" xfId="7991" xr:uid="{C5E4E3AB-3FD3-4CC2-ABDD-C8637745B6FA}"/>
    <cellStyle name="Entrada 3 3 5 4 2" xfId="23099" xr:uid="{13C5AEDE-75D7-4C3B-9DD1-CC6DF8048529}"/>
    <cellStyle name="Entrada 3 3 5 5" xfId="18379" xr:uid="{AF4EE06D-6ADA-4369-8408-7E128C4755E0}"/>
    <cellStyle name="Entrada 3 3 6" xfId="3577" xr:uid="{766AB5B6-65FC-420D-BDA1-75CB3912D660}"/>
    <cellStyle name="Entrada 3 3 6 2" xfId="6214" xr:uid="{FD2934BD-EAA2-4B6F-A348-6A60CBE9679C}"/>
    <cellStyle name="Entrada 3 3 6 2 2" xfId="12525" xr:uid="{4B4B2FE5-5827-4B90-BD9A-6B5BA94509DA}"/>
    <cellStyle name="Entrada 3 3 6 2 2 2" xfId="27633" xr:uid="{91844EF4-5D2B-419A-9ABC-5C63B73FD121}"/>
    <cellStyle name="Entrada 3 3 6 2 3" xfId="15073" xr:uid="{06DBCF25-8A94-4DD2-8473-D9223B76C29E}"/>
    <cellStyle name="Entrada 3 3 6 2 3 2" xfId="30181" xr:uid="{09C3A355-64CE-410A-82C4-542F67656D4E}"/>
    <cellStyle name="Entrada 3 3 6 2 4" xfId="21322" xr:uid="{8834F231-71F6-40D6-990B-D2DB1CD1A87D}"/>
    <cellStyle name="Entrada 3 3 6 3" xfId="9959" xr:uid="{C7E7392B-A954-455D-8DEB-B0AA170278E7}"/>
    <cellStyle name="Entrada 3 3 6 3 2" xfId="25067" xr:uid="{1093A178-4951-44AA-B921-1E975133019C}"/>
    <cellStyle name="Entrada 3 3 6 4" xfId="7604" xr:uid="{7706ADF4-C6B1-48A4-B29B-5D0F6436937E}"/>
    <cellStyle name="Entrada 3 3 6 4 2" xfId="22712" xr:uid="{6EF0B867-043A-40F5-AE66-D7C8B62F0FC3}"/>
    <cellStyle name="Entrada 3 3 6 5" xfId="18685" xr:uid="{158211C7-B7BD-4971-AF2B-53A1B1A0AA15}"/>
    <cellStyle name="Entrada 3 3 7" xfId="3923" xr:uid="{385F108C-D804-40E6-B24E-29B0E4F6D201}"/>
    <cellStyle name="Entrada 3 3 7 2" xfId="6560" xr:uid="{A74F58A1-678A-48F7-8CC0-1DCE786C7762}"/>
    <cellStyle name="Entrada 3 3 7 2 2" xfId="12871" xr:uid="{FBE98B4C-9AFE-4AFC-8E79-08904FA944BD}"/>
    <cellStyle name="Entrada 3 3 7 2 2 2" xfId="27979" xr:uid="{29C78793-3E81-42DF-BC59-26C0CF8026D1}"/>
    <cellStyle name="Entrada 3 3 7 2 3" xfId="16576" xr:uid="{F838B827-375F-423B-8AC2-2FC383C676F3}"/>
    <cellStyle name="Entrada 3 3 7 2 3 2" xfId="31684" xr:uid="{6F2E2FA3-1D05-4D6B-B73C-AB7828C859E5}"/>
    <cellStyle name="Entrada 3 3 7 2 4" xfId="21668" xr:uid="{A29A98C4-390D-4861-B238-E386D032F5EC}"/>
    <cellStyle name="Entrada 3 3 7 3" xfId="10305" xr:uid="{87FC4FC8-C9CC-4601-A699-F8250F8F6318}"/>
    <cellStyle name="Entrada 3 3 7 3 2" xfId="25413" xr:uid="{DEF08D4E-B2E5-49A6-96D7-3FCE76D3A3AB}"/>
    <cellStyle name="Entrada 3 3 7 4" xfId="14793" xr:uid="{CBC19CFE-5276-46A8-91B4-41E108610BE6}"/>
    <cellStyle name="Entrada 3 3 7 4 2" xfId="29901" xr:uid="{28CDF6A5-1E5A-499B-89DD-C552F4F5F28E}"/>
    <cellStyle name="Entrada 3 3 7 5" xfId="19031" xr:uid="{A592A561-8998-4FD3-9983-ADEC0C7029C4}"/>
    <cellStyle name="Entrada 3 3 8" xfId="4488" xr:uid="{8AFCE500-F2A5-4F2E-A492-0BFEE509A9FB}"/>
    <cellStyle name="Entrada 3 3 8 2" xfId="10870" xr:uid="{4C2A4534-96D5-42D7-8D70-9148CE4B2E3F}"/>
    <cellStyle name="Entrada 3 3 8 2 2" xfId="25978" xr:uid="{2A937733-6622-40CE-9BB5-67E6BEF63552}"/>
    <cellStyle name="Entrada 3 3 8 3" xfId="16253" xr:uid="{F13EDD05-C19B-4C69-AE49-5F55CC8D6E3F}"/>
    <cellStyle name="Entrada 3 3 8 3 2" xfId="31361" xr:uid="{6329EAB3-4C52-47EB-B8F8-28D0E5D93D75}"/>
    <cellStyle name="Entrada 3 3 8 4" xfId="19596" xr:uid="{93D646F5-2AED-417F-9D31-F50CD1A39B85}"/>
    <cellStyle name="Entrada 3 3 9" xfId="8352" xr:uid="{9D6CBC7F-F85A-4CCC-AAC3-D87AB6E8E4F7}"/>
    <cellStyle name="Entrada 3 3 9 2" xfId="23460" xr:uid="{CD658072-CAD9-4B0A-A6CA-E92B4C4BB9D9}"/>
    <cellStyle name="Entrada 3 4" xfId="2088" xr:uid="{6ABAB19F-CACD-4111-989A-400AFB9792A4}"/>
    <cellStyle name="Entrada 3 4 10" xfId="15288" xr:uid="{E7FF1D46-D2F2-45BE-A9F1-D63F716B5E65}"/>
    <cellStyle name="Entrada 3 4 10 2" xfId="30396" xr:uid="{06EB3E56-6D2A-4ADB-A2DB-537E3D8F5D1D}"/>
    <cellStyle name="Entrada 3 4 11" xfId="16537" xr:uid="{353DF8C3-D067-4049-8F6D-1C4B0862807D}"/>
    <cellStyle name="Entrada 3 4 11 2" xfId="31645" xr:uid="{F6568994-C6DF-43BC-9F7A-39B95BD2FE53}"/>
    <cellStyle name="Entrada 3 4 12" xfId="17313" xr:uid="{F08F437F-7D0A-45CD-AAB5-09132391D126}"/>
    <cellStyle name="Entrada 3 4 2" xfId="2578" xr:uid="{75EF1028-1CB4-40E8-BA2D-4D68782A6C09}"/>
    <cellStyle name="Entrada 3 4 2 2" xfId="5215" xr:uid="{9F9ACA07-6B58-49BA-99AD-7FE21FF39066}"/>
    <cellStyle name="Entrada 3 4 2 2 2" xfId="11579" xr:uid="{F1285129-2616-4F21-BDD5-A02D7D74B524}"/>
    <cellStyle name="Entrada 3 4 2 2 2 2" xfId="26687" xr:uid="{19087D38-D44F-4AD7-9AAC-DC0D463324B8}"/>
    <cellStyle name="Entrada 3 4 2 2 3" xfId="7081" xr:uid="{332C0591-72FD-4E36-B82E-B5213E4EC35A}"/>
    <cellStyle name="Entrada 3 4 2 2 3 2" xfId="22189" xr:uid="{9532799D-17C8-41EF-96BD-8D1705D65538}"/>
    <cellStyle name="Entrada 3 4 2 2 4" xfId="20323" xr:uid="{72EE1EDD-4666-44D7-893A-8F4B28EF110E}"/>
    <cellStyle name="Entrada 3 4 2 3" xfId="9045" xr:uid="{EA84F3FB-6F74-403F-8F17-7479E5EB4D9D}"/>
    <cellStyle name="Entrada 3 4 2 3 2" xfId="24153" xr:uid="{0754AAF2-4B08-489E-BB97-1A9CC4C11C20}"/>
    <cellStyle name="Entrada 3 4 2 4" xfId="15279" xr:uid="{96253A49-C389-4D06-A514-23360A5DC51C}"/>
    <cellStyle name="Entrada 3 4 2 4 2" xfId="30387" xr:uid="{1CFDEA0F-7EED-467A-BA22-362BE66E3644}"/>
    <cellStyle name="Entrada 3 4 2 5" xfId="7938" xr:uid="{11D9B720-6016-4C9A-8981-7CF44649484F}"/>
    <cellStyle name="Entrada 3 4 2 5 2" xfId="23046" xr:uid="{358E1B69-11F5-45BE-90AF-385DF7C019FC}"/>
    <cellStyle name="Entrada 3 4 2 6" xfId="17686" xr:uid="{FA2B8A81-3A6A-4D72-81DB-40DBC6169428}"/>
    <cellStyle name="Entrada 3 4 3" xfId="2848" xr:uid="{0CF34120-40F9-4DAC-995C-B25E4B34C4CF}"/>
    <cellStyle name="Entrada 3 4 3 2" xfId="5485" xr:uid="{B6C29619-D19E-4F0A-800D-B1891DED1840}"/>
    <cellStyle name="Entrada 3 4 3 2 2" xfId="7540" xr:uid="{BAF88CD0-8348-4ADB-8605-FC26B649E305}"/>
    <cellStyle name="Entrada 3 4 3 2 2 2" xfId="22648" xr:uid="{FF0E4FBA-669C-4A4A-BF35-2F326AEB03A8}"/>
    <cellStyle name="Entrada 3 4 3 2 3" xfId="20593" xr:uid="{410AA614-90CA-4174-B683-687B287FDE37}"/>
    <cellStyle name="Entrada 3 4 3 3" xfId="7624" xr:uid="{93EB8A64-B33F-4F6B-A43E-AF6A15FFBD0F}"/>
    <cellStyle name="Entrada 3 4 3 3 2" xfId="22732" xr:uid="{0F6E3B20-09C9-4E19-B738-C7E3C31A0A4B}"/>
    <cellStyle name="Entrada 3 4 3 4" xfId="17956" xr:uid="{544D5BC5-CA7F-4F24-901C-2567AB94F9D2}"/>
    <cellStyle name="Entrada 3 4 4" xfId="3151" xr:uid="{45B73B8A-C28D-4797-8C77-8A8971C32B72}"/>
    <cellStyle name="Entrada 3 4 4 2" xfId="5788" xr:uid="{89444985-42E2-46BA-A867-EBE216047FF9}"/>
    <cellStyle name="Entrada 3 4 4 2 2" xfId="12099" xr:uid="{2FB680B1-4201-4F9C-A1EA-F7DAC1A21C0C}"/>
    <cellStyle name="Entrada 3 4 4 2 2 2" xfId="27207" xr:uid="{25D94461-DBFA-44A2-9006-3F9D5959AC7D}"/>
    <cellStyle name="Entrada 3 4 4 2 3" xfId="13940" xr:uid="{7AAD317D-883B-4578-ADCC-6389548A4E9B}"/>
    <cellStyle name="Entrada 3 4 4 2 3 2" xfId="29048" xr:uid="{8FA8CCAB-972C-4BF3-98FF-05A829FF130D}"/>
    <cellStyle name="Entrada 3 4 4 2 4" xfId="20896" xr:uid="{ABBC5FB6-06DB-4B8E-88B2-5988BB6A02D2}"/>
    <cellStyle name="Entrada 3 4 4 3" xfId="9533" xr:uid="{102594BF-810D-4BDC-BB29-463CAB33D41D}"/>
    <cellStyle name="Entrada 3 4 4 3 2" xfId="24641" xr:uid="{A1301EB9-2B6F-4980-898A-F6237D911740}"/>
    <cellStyle name="Entrada 3 4 4 4" xfId="13497" xr:uid="{65741427-FC2D-4B8D-901F-7E44522B6532}"/>
    <cellStyle name="Entrada 3 4 4 4 2" xfId="28605" xr:uid="{35A89CE5-07BD-403F-AD61-25C27BC16408}"/>
    <cellStyle name="Entrada 3 4 4 5" xfId="18259" xr:uid="{FD2D11B5-7529-4189-8268-88A92EFE038A}"/>
    <cellStyle name="Entrada 3 4 5" xfId="3477" xr:uid="{97B82D54-4B0E-4C97-A054-7BB14311C5E8}"/>
    <cellStyle name="Entrada 3 4 5 2" xfId="6114" xr:uid="{AEF4D9CA-3A07-4F49-9C80-293F0A4B0710}"/>
    <cellStyle name="Entrada 3 4 5 2 2" xfId="12425" xr:uid="{7616F364-24A1-465D-AB1A-84FE48C775E5}"/>
    <cellStyle name="Entrada 3 4 5 2 2 2" xfId="27533" xr:uid="{A6F262BB-C98F-457B-8A53-4ABB200B204B}"/>
    <cellStyle name="Entrada 3 4 5 2 3" xfId="14455" xr:uid="{CAF4065B-EDAC-4F2E-89EB-232C182AF390}"/>
    <cellStyle name="Entrada 3 4 5 2 3 2" xfId="29563" xr:uid="{4E579DEC-AAF1-4565-93A0-422F22F8086F}"/>
    <cellStyle name="Entrada 3 4 5 2 4" xfId="21222" xr:uid="{177FB964-4D8F-4DDC-BBFA-2414B9FBCABE}"/>
    <cellStyle name="Entrada 3 4 5 3" xfId="9859" xr:uid="{5AA61F2C-931D-44AF-8F0B-0D572301AB2D}"/>
    <cellStyle name="Entrada 3 4 5 3 2" xfId="24967" xr:uid="{3DF0857C-E67B-4A8E-971F-C0B330531DF4}"/>
    <cellStyle name="Entrada 3 4 5 4" xfId="7427" xr:uid="{7B163714-1AC9-4CD9-AC6B-F1639428B910}"/>
    <cellStyle name="Entrada 3 4 5 4 2" xfId="22535" xr:uid="{CDADC38F-2E49-448E-96D3-32C4124FBD27}"/>
    <cellStyle name="Entrada 3 4 5 5" xfId="18585" xr:uid="{01CD95F2-6792-4709-BDD7-3DBE6516E361}"/>
    <cellStyle name="Entrada 3 4 6" xfId="3783" xr:uid="{97BA722A-B466-4EB0-9C21-87030F0B3EDF}"/>
    <cellStyle name="Entrada 3 4 6 2" xfId="6420" xr:uid="{4E2F59A2-083C-44CC-8AE8-145568BFA639}"/>
    <cellStyle name="Entrada 3 4 6 2 2" xfId="12731" xr:uid="{4F4C0403-B6E0-4398-A1DF-42E4B14CE1BE}"/>
    <cellStyle name="Entrada 3 4 6 2 2 2" xfId="27839" xr:uid="{538FA871-649D-4E74-A1E2-05681D2CEA59}"/>
    <cellStyle name="Entrada 3 4 6 2 3" xfId="15161" xr:uid="{43313FF4-A9FA-4F21-AEC7-714181BF3E65}"/>
    <cellStyle name="Entrada 3 4 6 2 3 2" xfId="30269" xr:uid="{36733F8E-69DC-48F3-BDC8-A3E3E16D47C5}"/>
    <cellStyle name="Entrada 3 4 6 2 4" xfId="21528" xr:uid="{4693FA34-45F4-424F-9472-02BC284A5BE7}"/>
    <cellStyle name="Entrada 3 4 6 3" xfId="10165" xr:uid="{2AE0A092-0786-4876-96EE-E630E9DD9FEC}"/>
    <cellStyle name="Entrada 3 4 6 3 2" xfId="25273" xr:uid="{659F2505-2079-40EB-839F-75CE6E68D70E}"/>
    <cellStyle name="Entrada 3 4 6 4" xfId="15567" xr:uid="{4191D30A-35B3-4563-B825-1EDE963399BA}"/>
    <cellStyle name="Entrada 3 4 6 4 2" xfId="30675" xr:uid="{FC1F54F5-B191-41CD-9C61-87FE4233F30C}"/>
    <cellStyle name="Entrada 3 4 6 5" xfId="18891" xr:uid="{07685F20-348F-4DD6-AF8A-7929B5F0CDD6}"/>
    <cellStyle name="Entrada 3 4 7" xfId="4160" xr:uid="{07B0BF66-7993-4A10-8D2D-F73CA4E838E8}"/>
    <cellStyle name="Entrada 3 4 7 2" xfId="6797" xr:uid="{D3FB2482-CF2F-429A-9008-B1F319547A28}"/>
    <cellStyle name="Entrada 3 4 7 2 2" xfId="13108" xr:uid="{DBD48E2D-3B48-4F8A-BC69-F395149E528B}"/>
    <cellStyle name="Entrada 3 4 7 2 2 2" xfId="28216" xr:uid="{5BA65743-6897-4366-9CB6-BEE8905E48A6}"/>
    <cellStyle name="Entrada 3 4 7 2 3" xfId="16782" xr:uid="{7D7B0491-C46C-4F5E-993F-60F557FD1984}"/>
    <cellStyle name="Entrada 3 4 7 2 3 2" xfId="31890" xr:uid="{0BB016F2-52C9-4646-9BA0-AB0EACFD9036}"/>
    <cellStyle name="Entrada 3 4 7 2 4" xfId="21905" xr:uid="{5CA16ED3-59B6-48EA-B75B-D445B328F661}"/>
    <cellStyle name="Entrada 3 4 7 3" xfId="10542" xr:uid="{29478627-6A7B-4C6A-A51E-4EC3D3AFC174}"/>
    <cellStyle name="Entrada 3 4 7 3 2" xfId="25650" xr:uid="{707C2E28-5DEC-4815-BC24-7243BC4148C7}"/>
    <cellStyle name="Entrada 3 4 7 4" xfId="15887" xr:uid="{8D324C35-0DF6-4840-9F94-19B913FD1CB8}"/>
    <cellStyle name="Entrada 3 4 7 4 2" xfId="30995" xr:uid="{71E15B4E-2033-403B-9C74-132308A127C0}"/>
    <cellStyle name="Entrada 3 4 7 5" xfId="19268" xr:uid="{07066019-11F8-4DC2-9DF3-C6EA795850B7}"/>
    <cellStyle name="Entrada 3 4 8" xfId="4725" xr:uid="{BDE2DA20-A92C-4D71-AD75-ACA72CC30B9A}"/>
    <cellStyle name="Entrada 3 4 8 2" xfId="11107" xr:uid="{0F540985-DF39-4B6F-8629-0BEC5CB4F08A}"/>
    <cellStyle name="Entrada 3 4 8 2 2" xfId="26215" xr:uid="{74089A6B-7129-426D-97C1-F51BE7CCBEB2}"/>
    <cellStyle name="Entrada 3 4 8 3" xfId="13726" xr:uid="{15A2C01E-636C-454C-BBD2-C75EB95ACE57}"/>
    <cellStyle name="Entrada 3 4 8 3 2" xfId="28834" xr:uid="{4C8A5312-ACDC-4AEC-BF87-6FE4B39E957B}"/>
    <cellStyle name="Entrada 3 4 8 4" xfId="19833" xr:uid="{548A4020-A621-4533-9B95-F6010BCFEE44}"/>
    <cellStyle name="Entrada 3 4 9" xfId="8586" xr:uid="{6A28709A-9E09-4B51-8E92-D097E5085C1E}"/>
    <cellStyle name="Entrada 3 4 9 2" xfId="23694" xr:uid="{FF9ECEBC-0684-4E97-9DD5-F0345D559FA1}"/>
    <cellStyle name="Entrada 3 5" xfId="2033" xr:uid="{392548E9-E175-45A2-B860-2307E18C3597}"/>
    <cellStyle name="Entrada 3 5 10" xfId="13721" xr:uid="{E420BE04-6A47-4118-B74C-215EB4EB1668}"/>
    <cellStyle name="Entrada 3 5 10 2" xfId="28829" xr:uid="{01FF28C6-DCA6-4CFC-800B-72BCD16D62ED}"/>
    <cellStyle name="Entrada 3 5 11" xfId="17258" xr:uid="{E3E996D0-1C6A-4AAF-9135-3091197FBC77}"/>
    <cellStyle name="Entrada 3 5 2" xfId="2793" xr:uid="{29031FB6-B428-4377-84B1-EB5D7A31CBB9}"/>
    <cellStyle name="Entrada 3 5 2 2" xfId="5430" xr:uid="{23AE30DE-1471-4675-817B-DFE2FCE9D92F}"/>
    <cellStyle name="Entrada 3 5 2 2 2" xfId="13789" xr:uid="{5C1DE39C-C505-496D-8FA0-D9510E6D621C}"/>
    <cellStyle name="Entrada 3 5 2 2 2 2" xfId="28897" xr:uid="{4759A7CB-2BBF-49E5-A339-63DE88889331}"/>
    <cellStyle name="Entrada 3 5 2 2 3" xfId="20538" xr:uid="{7D9B66DD-1D19-46D2-9794-8D2C5ECDB78B}"/>
    <cellStyle name="Entrada 3 5 2 3" xfId="9244" xr:uid="{12C06224-3F3C-4E99-BB9C-CD4990D7BA6A}"/>
    <cellStyle name="Entrada 3 5 2 3 2" xfId="24352" xr:uid="{F88811BF-B247-4880-ABA3-0DE6DF1AAFED}"/>
    <cellStyle name="Entrada 3 5 2 4" xfId="17901" xr:uid="{91BA49D8-E825-4294-9294-EE48E0A2F053}"/>
    <cellStyle name="Entrada 3 5 3" xfId="3096" xr:uid="{BAC0F861-FEC3-4211-BC87-FE640D7A8E5B}"/>
    <cellStyle name="Entrada 3 5 3 2" xfId="5733" xr:uid="{99E40A3A-BAE1-46CE-B389-410BB45DF00A}"/>
    <cellStyle name="Entrada 3 5 3 2 2" xfId="12044" xr:uid="{2BA2A8D5-C38A-4291-879F-5844F46E62ED}"/>
    <cellStyle name="Entrada 3 5 3 2 2 2" xfId="27152" xr:uid="{6970F75A-36D5-4C15-9298-B0BB56AC3A94}"/>
    <cellStyle name="Entrada 3 5 3 2 3" xfId="15620" xr:uid="{077832BD-5895-4545-9D2C-12D7884302FE}"/>
    <cellStyle name="Entrada 3 5 3 2 3 2" xfId="30728" xr:uid="{66C24F27-88E7-41BA-A0F5-2D218AD41117}"/>
    <cellStyle name="Entrada 3 5 3 2 4" xfId="20841" xr:uid="{5215FB87-8F89-40BA-8A3F-79E067DE255A}"/>
    <cellStyle name="Entrada 3 5 3 3" xfId="9478" xr:uid="{4BF6AF29-9436-4C1E-B203-AEB6059F0088}"/>
    <cellStyle name="Entrada 3 5 3 3 2" xfId="24586" xr:uid="{ECFDF07B-CBAA-4F2F-82F5-9B3649DC0FE7}"/>
    <cellStyle name="Entrada 3 5 3 4" xfId="13803" xr:uid="{37E86A30-BD4C-491A-9528-3745A5E6E577}"/>
    <cellStyle name="Entrada 3 5 3 4 2" xfId="28911" xr:uid="{486D1168-7CF4-411D-A96D-33B32B35B9A8}"/>
    <cellStyle name="Entrada 3 5 3 5" xfId="18204" xr:uid="{43EBD0EF-AD3A-416C-AC71-D19E4F1119E4}"/>
    <cellStyle name="Entrada 3 5 4" xfId="3422" xr:uid="{790557EA-FA9E-42C1-9DFB-5C8E0F5F304C}"/>
    <cellStyle name="Entrada 3 5 4 2" xfId="6059" xr:uid="{A7CCB5B8-77DD-47BE-B637-7E218EB40226}"/>
    <cellStyle name="Entrada 3 5 4 2 2" xfId="12370" xr:uid="{BA920C01-C5EE-4837-988C-DEDE656C4ACC}"/>
    <cellStyle name="Entrada 3 5 4 2 2 2" xfId="27478" xr:uid="{20ABE6C5-02BD-417A-A32A-10D6C835908C}"/>
    <cellStyle name="Entrada 3 5 4 2 3" xfId="13885" xr:uid="{C1EF4905-7932-42F0-96DB-E0AE6205C92A}"/>
    <cellStyle name="Entrada 3 5 4 2 3 2" xfId="28993" xr:uid="{ED7D04D7-85BF-413A-B1CA-205F4D389133}"/>
    <cellStyle name="Entrada 3 5 4 2 4" xfId="21167" xr:uid="{995899AE-4CCB-4848-9638-5571955C91A4}"/>
    <cellStyle name="Entrada 3 5 4 3" xfId="9804" xr:uid="{247CAD00-DD0C-43BB-B351-51F9C98B528D}"/>
    <cellStyle name="Entrada 3 5 4 3 2" xfId="24912" xr:uid="{AE7781B6-E3CE-45E9-96A5-08048064A30C}"/>
    <cellStyle name="Entrada 3 5 4 4" xfId="9221" xr:uid="{E0840A07-BFFF-481A-916D-CBDA1501A058}"/>
    <cellStyle name="Entrada 3 5 4 4 2" xfId="24329" xr:uid="{B43B7586-A2B3-480C-B332-1E76CC1E0709}"/>
    <cellStyle name="Entrada 3 5 4 5" xfId="18530" xr:uid="{D7482380-CD0A-4974-8A3D-72A6BB546814}"/>
    <cellStyle name="Entrada 3 5 5" xfId="3728" xr:uid="{CE54D90C-C1CD-4E2F-BDFE-0688AEAA69C8}"/>
    <cellStyle name="Entrada 3 5 5 2" xfId="6365" xr:uid="{BF75F918-771E-48EE-B8AC-B5B025B61D6B}"/>
    <cellStyle name="Entrada 3 5 5 2 2" xfId="12676" xr:uid="{E754748C-2BA1-47A5-976D-C3F5119F9E58}"/>
    <cellStyle name="Entrada 3 5 5 2 2 2" xfId="27784" xr:uid="{72D46673-0726-4211-9F69-12D909A50DA1}"/>
    <cellStyle name="Entrada 3 5 5 2 3" xfId="16103" xr:uid="{F7FE0CA2-A6F5-4FFC-BD84-9A3F05460F1C}"/>
    <cellStyle name="Entrada 3 5 5 2 3 2" xfId="31211" xr:uid="{2AF4BD42-76D3-4366-9AB7-C10BD75B8FE4}"/>
    <cellStyle name="Entrada 3 5 5 2 4" xfId="21473" xr:uid="{489CABB6-F2E6-43C6-98CF-719210DB4085}"/>
    <cellStyle name="Entrada 3 5 5 3" xfId="10110" xr:uid="{260A4096-661E-4798-AC72-19DCD9A8CE6C}"/>
    <cellStyle name="Entrada 3 5 5 3 2" xfId="25218" xr:uid="{2738ED37-77E3-4759-9EC6-E98736D9C30B}"/>
    <cellStyle name="Entrada 3 5 5 4" xfId="9287" xr:uid="{D5AD3B3B-62A1-4E1E-A476-7693467E1D92}"/>
    <cellStyle name="Entrada 3 5 5 4 2" xfId="24395" xr:uid="{E6AE6B40-F446-4B8F-AFA0-EE249EEB2534}"/>
    <cellStyle name="Entrada 3 5 5 5" xfId="18836" xr:uid="{497827B0-5BC0-4367-982C-5A23D2008EF4}"/>
    <cellStyle name="Entrada 3 5 6" xfId="4105" xr:uid="{FE7BF7A3-FF55-4751-A4AA-D5E812C59E14}"/>
    <cellStyle name="Entrada 3 5 6 2" xfId="6742" xr:uid="{E70BA382-28A7-42E9-A67F-0E64DD49C840}"/>
    <cellStyle name="Entrada 3 5 6 2 2" xfId="13053" xr:uid="{5E46AD86-3F31-4BF8-AE69-56BF404AA388}"/>
    <cellStyle name="Entrada 3 5 6 2 2 2" xfId="28161" xr:uid="{87F70F09-EA27-4697-B5D8-479D62406471}"/>
    <cellStyle name="Entrada 3 5 6 2 3" xfId="16727" xr:uid="{BD18DC67-C654-4C7B-987E-13A34AFDD252}"/>
    <cellStyle name="Entrada 3 5 6 2 3 2" xfId="31835" xr:uid="{BA7D1BE2-750B-49C2-A252-E2C6B50CF995}"/>
    <cellStyle name="Entrada 3 5 6 2 4" xfId="21850" xr:uid="{B86D12DF-2013-4E17-A615-1B647A5D23C9}"/>
    <cellStyle name="Entrada 3 5 6 3" xfId="10487" xr:uid="{CF7614E4-5DCD-4A97-89EF-9151CC045BB7}"/>
    <cellStyle name="Entrada 3 5 6 3 2" xfId="25595" xr:uid="{60385FA8-67B4-44D4-B314-E21F64E5A1B1}"/>
    <cellStyle name="Entrada 3 5 6 4" xfId="15319" xr:uid="{7275E6D4-424F-4AA9-9C48-6E2F79B0007F}"/>
    <cellStyle name="Entrada 3 5 6 4 2" xfId="30427" xr:uid="{D3689058-153A-4ED7-AF1F-2334562416F2}"/>
    <cellStyle name="Entrada 3 5 6 5" xfId="19213" xr:uid="{84567167-271E-4F56-B1C5-2FA6D023E4FF}"/>
    <cellStyle name="Entrada 3 5 7" xfId="4670" xr:uid="{872E5B1F-F421-4230-9BE7-41C7EBFFB738}"/>
    <cellStyle name="Entrada 3 5 7 2" xfId="11052" xr:uid="{2197A980-52CB-4CB6-A39C-3234E25E10B5}"/>
    <cellStyle name="Entrada 3 5 7 2 2" xfId="26160" xr:uid="{E47FA4C5-2233-4344-AEF8-A11B939E0F38}"/>
    <cellStyle name="Entrada 3 5 7 3" xfId="7976" xr:uid="{40586E37-12FB-4514-BD59-B258B50E6F24}"/>
    <cellStyle name="Entrada 3 5 7 3 2" xfId="23084" xr:uid="{E2A839D4-4DB0-445F-975F-787D72C07035}"/>
    <cellStyle name="Entrada 3 5 7 4" xfId="19778" xr:uid="{39119C98-8CFF-436F-AAA4-809D902D8F75}"/>
    <cellStyle name="Entrada 3 5 8" xfId="8531" xr:uid="{CAEC7B6A-4016-4319-8B85-AF6474B49A57}"/>
    <cellStyle name="Entrada 3 5 8 2" xfId="23639" xr:uid="{2CCA94B9-0A72-419E-95B7-AEC9DDED60E2}"/>
    <cellStyle name="Entrada 3 5 9" xfId="7859" xr:uid="{7E7D176B-A078-4C31-A3BA-1721EB5FF9CF}"/>
    <cellStyle name="Entrada 3 5 9 2" xfId="22967" xr:uid="{2A9AEB7C-4F11-4DDD-BF15-6B02F701B6AB}"/>
    <cellStyle name="Entrada 4" xfId="1153" xr:uid="{00000000-0005-0000-0000-000083040000}"/>
    <cellStyle name="Entrada 4 2" xfId="1869" xr:uid="{6F691F8F-E226-4966-BD13-91BE6249C396}"/>
    <cellStyle name="Entrada 4 2 10" xfId="8370" xr:uid="{CE61FF35-8F4F-4BF5-9CE1-BBFEB5EB782F}"/>
    <cellStyle name="Entrada 4 2 10 2" xfId="23478" xr:uid="{9AAF1AC7-B082-4FB7-B873-C708B6ADBEF4}"/>
    <cellStyle name="Entrada 4 2 11" xfId="8075" xr:uid="{6063E043-F80A-49CD-B1EB-431AF0255C0B}"/>
    <cellStyle name="Entrada 4 2 11 2" xfId="23183" xr:uid="{929120C7-5850-432B-8AF9-5C101415AD4A}"/>
    <cellStyle name="Entrada 4 2 12" xfId="15891" xr:uid="{F55295A9-67C8-4529-96D4-04165D83C748}"/>
    <cellStyle name="Entrada 4 2 12 2" xfId="30999" xr:uid="{2E2625CD-8459-41F2-BA5B-F3C2AE400307}"/>
    <cellStyle name="Entrada 4 2 13" xfId="17094" xr:uid="{50C7CD46-E372-4802-8683-39A923A5EF6E}"/>
    <cellStyle name="Entrada 4 2 2" xfId="2429" xr:uid="{D3B98269-8AE3-42D0-AEF4-EC5FD9B9F6E2}"/>
    <cellStyle name="Entrada 4 2 2 2" xfId="5066" xr:uid="{2D5C3B18-A481-4593-AF81-C06DB7C03439}"/>
    <cellStyle name="Entrada 4 2 2 2 2" xfId="11430" xr:uid="{52AE34DE-2300-47A2-8E9B-6C59FD22C940}"/>
    <cellStyle name="Entrada 4 2 2 2 2 2" xfId="26538" xr:uid="{6EC6C375-1ED3-4E8A-B18E-BAA9F727E225}"/>
    <cellStyle name="Entrada 4 2 2 2 3" xfId="14115" xr:uid="{4988561C-57EB-4C0B-B07D-1AE73ED02F69}"/>
    <cellStyle name="Entrada 4 2 2 2 3 2" xfId="29223" xr:uid="{556233C3-4FC9-4125-8EF4-6CBBB6DEFFC1}"/>
    <cellStyle name="Entrada 4 2 2 2 4" xfId="20174" xr:uid="{8D6AB85C-F9AC-4773-967C-99C9636B03F3}"/>
    <cellStyle name="Entrada 4 2 2 3" xfId="8896" xr:uid="{BD20BE07-F987-462F-A202-A005AD4204F1}"/>
    <cellStyle name="Entrada 4 2 2 3 2" xfId="24004" xr:uid="{34285778-9E04-4E62-8C9C-2FFD77D57A4C}"/>
    <cellStyle name="Entrada 4 2 3" xfId="2191" xr:uid="{D00AF422-BFF3-41A4-AA37-CEF9CC0658FD}"/>
    <cellStyle name="Entrada 4 2 3 2" xfId="4828" xr:uid="{F0828C48-AEFF-4466-A19F-D4BB971C6EC2}"/>
    <cellStyle name="Entrada 4 2 3 2 2" xfId="8251" xr:uid="{FC2E2F6F-1702-47D5-933F-0454D1970908}"/>
    <cellStyle name="Entrada 4 2 3 2 2 2" xfId="23359" xr:uid="{6789D6AF-8B8A-4896-991F-B9C9676306C8}"/>
    <cellStyle name="Entrada 4 2 3 2 3" xfId="19936" xr:uid="{E8C5BAD1-64B3-48A5-81AD-CCC407732956}"/>
    <cellStyle name="Entrada 4 2 3 3" xfId="15037" xr:uid="{129A8FAC-00A3-46F0-A229-8ADC0588AA3D}"/>
    <cellStyle name="Entrada 4 2 3 3 2" xfId="30145" xr:uid="{954DD079-42C2-436D-82C6-25427EDF3C80}"/>
    <cellStyle name="Entrada 4 2 3 4" xfId="17416" xr:uid="{BD6ADEB3-654E-401B-A87A-510E88EB1B0C}"/>
    <cellStyle name="Entrada 4 2 4" xfId="2963" xr:uid="{ACCFD72E-CAD5-4230-8F45-FA21B4AE50D1}"/>
    <cellStyle name="Entrada 4 2 4 2" xfId="5600" xr:uid="{D5EAD011-5996-4245-9048-CD8AF4564CCA}"/>
    <cellStyle name="Entrada 4 2 4 2 2" xfId="11911" xr:uid="{F60D6CE6-F9E9-4AB8-A66C-88C3A92DFB09}"/>
    <cellStyle name="Entrada 4 2 4 2 2 2" xfId="27019" xr:uid="{1A366D38-D7F6-4C54-86C5-761C915C4910}"/>
    <cellStyle name="Entrada 4 2 4 2 3" xfId="7489" xr:uid="{670EF873-DA95-49F5-BE43-DDF742574713}"/>
    <cellStyle name="Entrada 4 2 4 2 3 2" xfId="22597" xr:uid="{EF158241-0AAB-4FB5-BB84-EE6FC7F3EE75}"/>
    <cellStyle name="Entrada 4 2 4 2 4" xfId="20708" xr:uid="{A12BFCF7-00DD-48A9-B766-FAC3FD42E89E}"/>
    <cellStyle name="Entrada 4 2 4 3" xfId="9345" xr:uid="{0CCF181B-F8D5-421E-9012-4D7325C8CDFF}"/>
    <cellStyle name="Entrada 4 2 4 3 2" xfId="24453" xr:uid="{A02AB0B3-0A22-4772-AEEF-728F43DBB2A4}"/>
    <cellStyle name="Entrada 4 2 4 4" xfId="8194" xr:uid="{C0B6B9C6-B627-4E9E-9967-F0A4C5220775}"/>
    <cellStyle name="Entrada 4 2 4 4 2" xfId="23302" xr:uid="{558BF76D-86DD-45A1-B965-896DD640940A}"/>
    <cellStyle name="Entrada 4 2 4 5" xfId="18071" xr:uid="{5E849C83-CDEC-4445-A532-F373F3F4E78F}"/>
    <cellStyle name="Entrada 4 2 5" xfId="3289" xr:uid="{C91CBCBC-B75E-4EA6-81F1-959E66F27199}"/>
    <cellStyle name="Entrada 4 2 5 2" xfId="5926" xr:uid="{9C5738A6-85E9-44CA-B32E-37A89893C5CF}"/>
    <cellStyle name="Entrada 4 2 5 2 2" xfId="12237" xr:uid="{1BE6FFD8-53C7-409B-9861-A78CB42F2301}"/>
    <cellStyle name="Entrada 4 2 5 2 2 2" xfId="27345" xr:uid="{1791022A-1A79-4AD4-BB9C-2DEFD7B8E9F4}"/>
    <cellStyle name="Entrada 4 2 5 2 3" xfId="15283" xr:uid="{20D000FA-2883-4BEC-B2DA-EA6A7CD423D2}"/>
    <cellStyle name="Entrada 4 2 5 2 3 2" xfId="30391" xr:uid="{C7300514-4920-4CE4-98E3-B78471EAFAAA}"/>
    <cellStyle name="Entrada 4 2 5 2 4" xfId="21034" xr:uid="{805B59FF-445B-4DCC-A295-D1A43980F76A}"/>
    <cellStyle name="Entrada 4 2 5 3" xfId="9671" xr:uid="{288D423C-27EC-4954-8060-C50DBFE6E991}"/>
    <cellStyle name="Entrada 4 2 5 3 2" xfId="24779" xr:uid="{BDF0DA72-85D1-40B3-8519-BAB99590EAD3}"/>
    <cellStyle name="Entrada 4 2 5 4" xfId="15515" xr:uid="{DE71B4DC-4073-402B-BE4C-DB9743CB00F9}"/>
    <cellStyle name="Entrada 4 2 5 4 2" xfId="30623" xr:uid="{CAC2EACF-CAEA-422C-A924-2308C43405F3}"/>
    <cellStyle name="Entrada 4 2 5 5" xfId="18397" xr:uid="{880544EB-DD37-450C-80C4-5C280A748831}"/>
    <cellStyle name="Entrada 4 2 6" xfId="3595" xr:uid="{747B9C2D-70CF-49F8-A57A-1D9418FBDB13}"/>
    <cellStyle name="Entrada 4 2 6 2" xfId="6232" xr:uid="{E9D09D8C-71A3-4754-8634-7EAC27884DF7}"/>
    <cellStyle name="Entrada 4 2 6 2 2" xfId="12543" xr:uid="{F8F9EAE8-82CC-4276-BF03-D3D324A33CFE}"/>
    <cellStyle name="Entrada 4 2 6 2 2 2" xfId="27651" xr:uid="{115743CA-C646-43D4-94B8-992D7E38A0A4}"/>
    <cellStyle name="Entrada 4 2 6 2 3" xfId="7247" xr:uid="{C4166901-5FBB-4337-8D35-964C24407698}"/>
    <cellStyle name="Entrada 4 2 6 2 3 2" xfId="22355" xr:uid="{00427354-91DC-45A7-BCCD-DF3B46E3BE71}"/>
    <cellStyle name="Entrada 4 2 6 2 4" xfId="21340" xr:uid="{27EE6B4B-F1BA-49A6-AFCA-9435C9642C7B}"/>
    <cellStyle name="Entrada 4 2 6 3" xfId="9977" xr:uid="{FAEE4E42-063B-4B05-B6CD-959C007BDAAC}"/>
    <cellStyle name="Entrada 4 2 6 3 2" xfId="25085" xr:uid="{E13F7934-DE55-4AE4-81DC-1D48C57C63BB}"/>
    <cellStyle name="Entrada 4 2 6 4" xfId="16421" xr:uid="{6464F6BA-FC5F-4DC2-A2A5-4E1803DACE44}"/>
    <cellStyle name="Entrada 4 2 6 4 2" xfId="31529" xr:uid="{D654A8BD-2D5C-4F9F-9428-DE8619F8BD77}"/>
    <cellStyle name="Entrada 4 2 6 5" xfId="18703" xr:uid="{C1145CFD-681B-49CF-B989-3A04BDE2BB73}"/>
    <cellStyle name="Entrada 4 2 7" xfId="3941" xr:uid="{A5011FA6-4A93-4837-A667-2D0C18DA9E1D}"/>
    <cellStyle name="Entrada 4 2 7 2" xfId="6578" xr:uid="{64485F63-67A6-4E5D-9711-28CC2E47F42F}"/>
    <cellStyle name="Entrada 4 2 7 2 2" xfId="12889" xr:uid="{BA864725-56B0-4985-A388-90333D1059AD}"/>
    <cellStyle name="Entrada 4 2 7 2 2 2" xfId="27997" xr:uid="{D712A82D-B3FF-4CBE-927A-A44BAC0F5224}"/>
    <cellStyle name="Entrada 4 2 7 2 3" xfId="16594" xr:uid="{07476416-7591-430C-B149-5234E11E0772}"/>
    <cellStyle name="Entrada 4 2 7 2 3 2" xfId="31702" xr:uid="{ED99C8B1-B911-4D45-94E0-4024A5F32E54}"/>
    <cellStyle name="Entrada 4 2 7 2 4" xfId="21686" xr:uid="{AA469691-4307-4300-A574-37605BD0D2A4}"/>
    <cellStyle name="Entrada 4 2 7 3" xfId="10323" xr:uid="{36DD60E5-257B-43EB-82DF-E08904CDD4E0}"/>
    <cellStyle name="Entrada 4 2 7 3 2" xfId="25431" xr:uid="{20787AD4-2FEE-497A-B6C9-8E8F37CA492F}"/>
    <cellStyle name="Entrada 4 2 7 4" xfId="7155" xr:uid="{DEF133AE-63DE-4E26-95A3-E2554A5BFD89}"/>
    <cellStyle name="Entrada 4 2 7 4 2" xfId="22263" xr:uid="{F56CB2C1-54C9-4940-8C0D-D2DFF464220E}"/>
    <cellStyle name="Entrada 4 2 7 5" xfId="19049" xr:uid="{67665466-8B2B-4042-9C90-DFC4B229B51B}"/>
    <cellStyle name="Entrada 4 2 8" xfId="4288" xr:uid="{ECF38506-F712-4361-9EF5-0194FC22A803}"/>
    <cellStyle name="Entrada 4 2 8 2" xfId="6925" xr:uid="{F1301BDD-4875-4F09-AB95-CC7D90C015C2}"/>
    <cellStyle name="Entrada 4 2 8 2 2" xfId="13236" xr:uid="{F26468DB-04A2-4EF8-B130-E8B9AF3ABA73}"/>
    <cellStyle name="Entrada 4 2 8 2 2 2" xfId="28344" xr:uid="{35992CA9-D9E8-4CF5-9229-A8D0E1B7A4E0}"/>
    <cellStyle name="Entrada 4 2 8 2 3" xfId="16900" xr:uid="{7FAA9E97-3090-4DE4-9C28-A0A7D092EE79}"/>
    <cellStyle name="Entrada 4 2 8 2 3 2" xfId="32008" xr:uid="{0293CF71-476E-4F3F-9967-E2119C3A9DB2}"/>
    <cellStyle name="Entrada 4 2 8 2 4" xfId="22033" xr:uid="{816E672C-0935-49EC-973F-71F93A5DE482}"/>
    <cellStyle name="Entrada 4 2 8 3" xfId="10670" xr:uid="{D3618339-6B93-495F-8A47-75EED3E273EF}"/>
    <cellStyle name="Entrada 4 2 8 3 2" xfId="25778" xr:uid="{5373E285-DCD7-4121-9C8A-BEDDEDC241B2}"/>
    <cellStyle name="Entrada 4 2 8 4" xfId="13388" xr:uid="{8B4E75B4-A86F-4B52-94E3-7FB6F06E9FC4}"/>
    <cellStyle name="Entrada 4 2 8 4 2" xfId="28496" xr:uid="{CF94A64A-16D0-4A42-882A-05A089989B5B}"/>
    <cellStyle name="Entrada 4 2 8 5" xfId="19396" xr:uid="{C6F40A6A-94CE-4E3A-8876-E5290D78E2DC}"/>
    <cellStyle name="Entrada 4 2 9" xfId="4506" xr:uid="{11BE8C83-6396-40BB-AF26-D1E72396C706}"/>
    <cellStyle name="Entrada 4 2 9 2" xfId="10888" xr:uid="{DF4A3641-9354-4F60-A1D0-D51E62506076}"/>
    <cellStyle name="Entrada 4 2 9 2 2" xfId="25996" xr:uid="{AAFA1C4C-615A-4D38-86FB-89A1843E3780}"/>
    <cellStyle name="Entrada 4 2 9 3" xfId="15597" xr:uid="{ACE26E99-5813-4C42-9C1A-4C686A593AE5}"/>
    <cellStyle name="Entrada 4 2 9 3 2" xfId="30705" xr:uid="{E9F61DF0-0CC8-4DB2-8F52-16956268C53A}"/>
    <cellStyle name="Entrada 4 2 9 4" xfId="19614" xr:uid="{A903AC2D-C675-44E1-BFDB-355A32E692D7}"/>
    <cellStyle name="Entrada 4 3" xfId="1852" xr:uid="{B735A04D-5FAC-4FD4-AB5F-306799DDE58C}"/>
    <cellStyle name="Entrada 4 3 10" xfId="15643" xr:uid="{1BA30D6C-B738-4563-803C-8A1215F4A895}"/>
    <cellStyle name="Entrada 4 3 10 2" xfId="30751" xr:uid="{2BA7FB3F-B16D-4B83-8722-165816347C1C}"/>
    <cellStyle name="Entrada 4 3 11" xfId="14109" xr:uid="{EFA31BBC-9568-4016-A659-970F04096AC6}"/>
    <cellStyle name="Entrada 4 3 11 2" xfId="29217" xr:uid="{FBB58FA3-DC11-4523-A034-E791505C5544}"/>
    <cellStyle name="Entrada 4 3 12" xfId="17077" xr:uid="{4AA196FA-8866-4AB5-B14F-4600532215E9}"/>
    <cellStyle name="Entrada 4 3 2" xfId="2412" xr:uid="{56973C21-7890-4644-84F0-FE18E5CF16A0}"/>
    <cellStyle name="Entrada 4 3 2 2" xfId="5049" xr:uid="{6BB48F3D-0617-45EB-9168-943385E18366}"/>
    <cellStyle name="Entrada 4 3 2 2 2" xfId="11413" xr:uid="{8BF58A4A-9BE2-4AFA-9595-4791D02287A2}"/>
    <cellStyle name="Entrada 4 3 2 2 2 2" xfId="26521" xr:uid="{ADBE2753-AAA6-40C7-86D5-7FD0F8FC67AF}"/>
    <cellStyle name="Entrada 4 3 2 2 3" xfId="7860" xr:uid="{05D3A725-6EF5-42A7-ABDD-14C3E8BEE154}"/>
    <cellStyle name="Entrada 4 3 2 2 3 2" xfId="22968" xr:uid="{0DEA8254-3782-4F67-B2D1-B6D02AC7C354}"/>
    <cellStyle name="Entrada 4 3 2 2 4" xfId="20157" xr:uid="{84A4EFD9-4B23-4F27-BD6D-7CB33F515A70}"/>
    <cellStyle name="Entrada 4 3 2 3" xfId="8879" xr:uid="{62CCDEC9-4A96-4121-96A5-08ABCB66C6EE}"/>
    <cellStyle name="Entrada 4 3 2 3 2" xfId="23987" xr:uid="{CCB267B7-9345-4E3E-A251-C6582DE0B469}"/>
    <cellStyle name="Entrada 4 3 2 4" xfId="14120" xr:uid="{D5EAA59C-29BB-4074-9100-DC557FB0306B}"/>
    <cellStyle name="Entrada 4 3 2 4 2" xfId="29228" xr:uid="{B5FA4A45-36F4-48D2-B720-37D4FDAEB8BB}"/>
    <cellStyle name="Entrada 4 3 2 5" xfId="15550" xr:uid="{999838C9-47B3-449E-87BF-0702BDC659D3}"/>
    <cellStyle name="Entrada 4 3 2 5 2" xfId="30658" xr:uid="{ECF1F1D3-3DD3-466A-BC16-17F62CBB4752}"/>
    <cellStyle name="Entrada 4 3 2 6" xfId="17603" xr:uid="{D4113E1E-518D-4B67-B7D5-E67634C92676}"/>
    <cellStyle name="Entrada 4 3 3" xfId="2208" xr:uid="{DD27EB6D-FEB4-4ABA-AF10-8D771F0A09D4}"/>
    <cellStyle name="Entrada 4 3 3 2" xfId="4845" xr:uid="{E975897D-3243-4352-A423-3A51631A8DAA}"/>
    <cellStyle name="Entrada 4 3 3 2 2" xfId="16342" xr:uid="{05595912-37E2-4020-87C4-E7FE24B6328F}"/>
    <cellStyle name="Entrada 4 3 3 2 2 2" xfId="31450" xr:uid="{80967A99-97BE-490D-8CCA-8A4C925D7AEF}"/>
    <cellStyle name="Entrada 4 3 3 2 3" xfId="19953" xr:uid="{D63E38E1-10AE-46E4-B9F9-6DACCB2C8047}"/>
    <cellStyle name="Entrada 4 3 3 3" xfId="14486" xr:uid="{48C07496-1A22-4F47-8C3A-602A20A14A51}"/>
    <cellStyle name="Entrada 4 3 3 3 2" xfId="29594" xr:uid="{724A706E-A976-4EE6-8462-5FF16F2E8554}"/>
    <cellStyle name="Entrada 4 3 3 4" xfId="17433" xr:uid="{9D0D5D35-C059-4A08-BC2A-B41A72991C00}"/>
    <cellStyle name="Entrada 4 3 4" xfId="2946" xr:uid="{40E8D8A0-1774-462B-94DC-070BEA165029}"/>
    <cellStyle name="Entrada 4 3 4 2" xfId="5583" xr:uid="{BDD47635-530A-46A2-9C16-15A4F7E2285F}"/>
    <cellStyle name="Entrada 4 3 4 2 2" xfId="11894" xr:uid="{32E9E363-1A67-4572-81D8-F10EB9265697}"/>
    <cellStyle name="Entrada 4 3 4 2 2 2" xfId="27002" xr:uid="{2C820109-527A-4223-9750-C40C53C31D48}"/>
    <cellStyle name="Entrada 4 3 4 2 3" xfId="13687" xr:uid="{7B8C2512-5BD0-456E-B0D6-45FC0BDDA7EC}"/>
    <cellStyle name="Entrada 4 3 4 2 3 2" xfId="28795" xr:uid="{5EC01F38-0FEB-409B-B455-20E5922202A6}"/>
    <cellStyle name="Entrada 4 3 4 2 4" xfId="20691" xr:uid="{0B5E4046-155B-44C6-A098-739A502D9F34}"/>
    <cellStyle name="Entrada 4 3 4 3" xfId="9328" xr:uid="{EE9AF096-E278-4D26-A068-D9C26F188143}"/>
    <cellStyle name="Entrada 4 3 4 3 2" xfId="24436" xr:uid="{D6C8E2DE-0EEE-4796-9783-A8AF1C714798}"/>
    <cellStyle name="Entrada 4 3 4 4" xfId="14138" xr:uid="{683677D0-FC9B-4BF8-B9E9-1F1CB002ED10}"/>
    <cellStyle name="Entrada 4 3 4 4 2" xfId="29246" xr:uid="{22C42F31-206E-4E8C-806B-84A395123476}"/>
    <cellStyle name="Entrada 4 3 4 5" xfId="18054" xr:uid="{07BC6D5B-4C86-49CF-9489-92449E2B163D}"/>
    <cellStyle name="Entrada 4 3 5" xfId="3272" xr:uid="{FD4D0515-EFD4-47BE-A0D3-862E290DDCD4}"/>
    <cellStyle name="Entrada 4 3 5 2" xfId="5909" xr:uid="{E773045F-4F34-4D24-92CB-D52F2BF97C79}"/>
    <cellStyle name="Entrada 4 3 5 2 2" xfId="12220" xr:uid="{42CF7C0D-FD11-482D-9B6B-00BDB6A5F272}"/>
    <cellStyle name="Entrada 4 3 5 2 2 2" xfId="27328" xr:uid="{F02E00B8-1D69-452C-A5A1-4EE5431EA101}"/>
    <cellStyle name="Entrada 4 3 5 2 3" xfId="16112" xr:uid="{36940112-FCE3-44EB-A7E5-CED67D4F4858}"/>
    <cellStyle name="Entrada 4 3 5 2 3 2" xfId="31220" xr:uid="{A1C310E1-2E0B-439E-92F9-561BA9C48220}"/>
    <cellStyle name="Entrada 4 3 5 2 4" xfId="21017" xr:uid="{2AF3AD2D-332D-4980-95D8-188294112072}"/>
    <cellStyle name="Entrada 4 3 5 3" xfId="9654" xr:uid="{833F38C0-7F46-4955-A2D8-185364AA8D9C}"/>
    <cellStyle name="Entrada 4 3 5 3 2" xfId="24762" xr:uid="{2D813328-CB91-46DD-B8CA-779E0D62F78F}"/>
    <cellStyle name="Entrada 4 3 5 4" xfId="14145" xr:uid="{7564F0CB-3E47-4D76-A17C-0D74F9DB3EF1}"/>
    <cellStyle name="Entrada 4 3 5 4 2" xfId="29253" xr:uid="{7FE4490E-1168-4019-B9E7-801587B465AC}"/>
    <cellStyle name="Entrada 4 3 5 5" xfId="18380" xr:uid="{7B0215C9-9CFB-4045-A94D-9636D6E71507}"/>
    <cellStyle name="Entrada 4 3 6" xfId="3578" xr:uid="{91F52662-B729-42D3-A008-769949D9AC02}"/>
    <cellStyle name="Entrada 4 3 6 2" xfId="6215" xr:uid="{9DFBAC54-3A06-4187-A72B-73C3C42C500D}"/>
    <cellStyle name="Entrada 4 3 6 2 2" xfId="12526" xr:uid="{F9B9E02E-23C5-4CAD-99E5-3F60F7C0D848}"/>
    <cellStyle name="Entrada 4 3 6 2 2 2" xfId="27634" xr:uid="{2B10A090-EC89-4CC6-8C05-D6A965E964AD}"/>
    <cellStyle name="Entrada 4 3 6 2 3" xfId="14628" xr:uid="{92F67C8C-E855-4E35-800D-AA72A98833E8}"/>
    <cellStyle name="Entrada 4 3 6 2 3 2" xfId="29736" xr:uid="{558E07D7-DBB6-448A-A6FF-2EC9D1A630C6}"/>
    <cellStyle name="Entrada 4 3 6 2 4" xfId="21323" xr:uid="{6D3F3889-7E2D-4C56-8C30-999C336D55B9}"/>
    <cellStyle name="Entrada 4 3 6 3" xfId="9960" xr:uid="{A36E6C0C-4BBE-4375-9983-224FC3A2BB3D}"/>
    <cellStyle name="Entrada 4 3 6 3 2" xfId="25068" xr:uid="{D8FD39BB-19F6-46E8-96F7-0711105DB99D}"/>
    <cellStyle name="Entrada 4 3 6 4" xfId="16554" xr:uid="{83067C77-6890-4783-8DDC-9BAC5BF9818C}"/>
    <cellStyle name="Entrada 4 3 6 4 2" xfId="31662" xr:uid="{AE3754D1-9213-4C22-A6F8-314B872F9413}"/>
    <cellStyle name="Entrada 4 3 6 5" xfId="18686" xr:uid="{73B5AC1F-0D9A-4FF8-9799-F91634ECBD46}"/>
    <cellStyle name="Entrada 4 3 7" xfId="3924" xr:uid="{33C4A8E0-4DFE-4051-97CF-96C916CD797B}"/>
    <cellStyle name="Entrada 4 3 7 2" xfId="6561" xr:uid="{C981A626-CACE-40EF-B23E-07C97B9841BD}"/>
    <cellStyle name="Entrada 4 3 7 2 2" xfId="12872" xr:uid="{E5F804C5-C9BD-4366-9EB8-14D54FBA0D8C}"/>
    <cellStyle name="Entrada 4 3 7 2 2 2" xfId="27980" xr:uid="{A5BD3752-2862-4E20-B385-1F2A51EF63E3}"/>
    <cellStyle name="Entrada 4 3 7 2 3" xfId="16577" xr:uid="{B018F299-D680-4C06-8F1E-02B2D471EBAB}"/>
    <cellStyle name="Entrada 4 3 7 2 3 2" xfId="31685" xr:uid="{CA1DED01-A917-4440-ACB3-C28371788D88}"/>
    <cellStyle name="Entrada 4 3 7 2 4" xfId="21669" xr:uid="{FD8C8CC7-A31B-42CA-8B00-A2BE5CD69DAA}"/>
    <cellStyle name="Entrada 4 3 7 3" xfId="10306" xr:uid="{4D533A72-C64A-45F7-B7A0-8F56312B0B61}"/>
    <cellStyle name="Entrada 4 3 7 3 2" xfId="25414" xr:uid="{E664C25B-2764-4A61-9FF1-E1E3E00B9567}"/>
    <cellStyle name="Entrada 4 3 7 4" xfId="8181" xr:uid="{91EEF528-A2B8-4253-8255-44886041C577}"/>
    <cellStyle name="Entrada 4 3 7 4 2" xfId="23289" xr:uid="{94977C7D-8A2A-488C-9F53-A7F7E21636D8}"/>
    <cellStyle name="Entrada 4 3 7 5" xfId="19032" xr:uid="{BB5E53E3-366D-40B3-A7D0-AAE1122822CC}"/>
    <cellStyle name="Entrada 4 3 8" xfId="4489" xr:uid="{59924AD1-E781-4480-B7C5-93A894758990}"/>
    <cellStyle name="Entrada 4 3 8 2" xfId="10871" xr:uid="{9E0C1383-96BD-45B1-9DF4-9017B1B35C99}"/>
    <cellStyle name="Entrada 4 3 8 2 2" xfId="25979" xr:uid="{BF7D4E02-9B40-49E9-9A08-8CAEE995BAE0}"/>
    <cellStyle name="Entrada 4 3 8 3" xfId="14839" xr:uid="{C01FE7F8-6B45-4776-B26A-4B1D4FF557E2}"/>
    <cellStyle name="Entrada 4 3 8 3 2" xfId="29947" xr:uid="{7804A592-0037-4115-A3EB-EC697238733B}"/>
    <cellStyle name="Entrada 4 3 8 4" xfId="19597" xr:uid="{1BD56AE7-F3B4-4893-8E4A-080C8C16286D}"/>
    <cellStyle name="Entrada 4 3 9" xfId="8353" xr:uid="{050C1931-6F1D-42B9-9109-F47A41E20EA2}"/>
    <cellStyle name="Entrada 4 3 9 2" xfId="23461" xr:uid="{C6C152E7-FDD5-47FA-903C-665F06539B16}"/>
    <cellStyle name="Entrada 4 4" xfId="2089" xr:uid="{160BCB18-449C-4AA2-853C-0E7C9BD8DB29}"/>
    <cellStyle name="Entrada 4 4 10" xfId="7749" xr:uid="{BB561C90-0FA1-41BA-B110-129E892CA622}"/>
    <cellStyle name="Entrada 4 4 10 2" xfId="22857" xr:uid="{8570EEC6-0500-4337-AB85-5E22CDD9CEEA}"/>
    <cellStyle name="Entrada 4 4 11" xfId="16191" xr:uid="{126B9B4A-BBCB-41D9-9557-ED79D0E33A40}"/>
    <cellStyle name="Entrada 4 4 11 2" xfId="31299" xr:uid="{E5CFD684-5B59-487B-A942-9322D203A711}"/>
    <cellStyle name="Entrada 4 4 12" xfId="17314" xr:uid="{5F3BBB26-10C5-4093-8F8E-1800980F05C8}"/>
    <cellStyle name="Entrada 4 4 2" xfId="2579" xr:uid="{212B61A4-03C8-423A-8ECF-D6A82581583D}"/>
    <cellStyle name="Entrada 4 4 2 2" xfId="5216" xr:uid="{8FB685D6-23DC-42BC-ADD8-28DDDE88F188}"/>
    <cellStyle name="Entrada 4 4 2 2 2" xfId="11580" xr:uid="{AC91B469-2105-4232-8285-1377E872486C}"/>
    <cellStyle name="Entrada 4 4 2 2 2 2" xfId="26688" xr:uid="{ACC39E15-A189-4BCD-BEA8-2BAB3D74F75C}"/>
    <cellStyle name="Entrada 4 4 2 2 3" xfId="16206" xr:uid="{130473D7-1828-4099-82A9-213F9BE4EF92}"/>
    <cellStyle name="Entrada 4 4 2 2 3 2" xfId="31314" xr:uid="{7EB865B4-01DB-4B21-A244-C43D14708AF3}"/>
    <cellStyle name="Entrada 4 4 2 2 4" xfId="20324" xr:uid="{67269D16-F702-4CF4-AB39-B0FBE3C53C2C}"/>
    <cellStyle name="Entrada 4 4 2 3" xfId="9046" xr:uid="{0D5DCCC5-9286-4072-8515-32E577BC4C49}"/>
    <cellStyle name="Entrada 4 4 2 3 2" xfId="24154" xr:uid="{46B3D5B3-80FF-4125-A52F-082514FB9E94}"/>
    <cellStyle name="Entrada 4 4 2 4" xfId="15242" xr:uid="{E7DAB3A8-7FEB-4496-9462-C9942EE30068}"/>
    <cellStyle name="Entrada 4 4 2 4 2" xfId="30350" xr:uid="{5AAD4145-0E29-4FE3-96D1-772E03D6F120}"/>
    <cellStyle name="Entrada 4 4 2 5" xfId="7040" xr:uid="{51B4BA91-269B-419C-9D64-AA9F4E1B62D5}"/>
    <cellStyle name="Entrada 4 4 2 5 2" xfId="22148" xr:uid="{9A3F3D46-B31B-437B-B7E7-45FD9BB5932F}"/>
    <cellStyle name="Entrada 4 4 2 6" xfId="17687" xr:uid="{BC28F4D0-7F9F-4CD3-8C78-99BB8C6F6169}"/>
    <cellStyle name="Entrada 4 4 3" xfId="2849" xr:uid="{D5990BA0-EC8B-4DE3-8028-FE21541E1258}"/>
    <cellStyle name="Entrada 4 4 3 2" xfId="5486" xr:uid="{1F84B159-431B-4DD6-9B9C-4C05820CBDE2}"/>
    <cellStyle name="Entrada 4 4 3 2 2" xfId="15819" xr:uid="{E2699337-1305-436C-9348-A76701F56082}"/>
    <cellStyle name="Entrada 4 4 3 2 2 2" xfId="30927" xr:uid="{AD7574A8-092B-477F-96AA-3B864379030A}"/>
    <cellStyle name="Entrada 4 4 3 2 3" xfId="20594" xr:uid="{678AC79E-958A-4182-83EC-94E65A567645}"/>
    <cellStyle name="Entrada 4 4 3 3" xfId="15850" xr:uid="{4A1D1EF2-A14E-4954-9613-6ADA6A991DAF}"/>
    <cellStyle name="Entrada 4 4 3 3 2" xfId="30958" xr:uid="{698D4FAE-0A0C-4C68-8DFD-F25C20AF7EB0}"/>
    <cellStyle name="Entrada 4 4 3 4" xfId="17957" xr:uid="{02C37670-4B78-43FD-8F44-20A0603CCEF0}"/>
    <cellStyle name="Entrada 4 4 4" xfId="3152" xr:uid="{3E6AE382-800F-4F3D-AD30-41101F17CD21}"/>
    <cellStyle name="Entrada 4 4 4 2" xfId="5789" xr:uid="{849F5B2A-6A33-4B8E-A4CF-7DBC0946B0D6}"/>
    <cellStyle name="Entrada 4 4 4 2 2" xfId="12100" xr:uid="{6B5A3968-130C-43A7-95E5-1A17E986F3F7}"/>
    <cellStyle name="Entrada 4 4 4 2 2 2" xfId="27208" xr:uid="{9534C1B9-A901-46DE-AEE5-A3D93E5A54FF}"/>
    <cellStyle name="Entrada 4 4 4 2 3" xfId="15522" xr:uid="{064E5581-E183-45E7-8302-6B2878A8D5F5}"/>
    <cellStyle name="Entrada 4 4 4 2 3 2" xfId="30630" xr:uid="{BEF8AAC3-86B5-453E-BDF9-5EF5E391D003}"/>
    <cellStyle name="Entrada 4 4 4 2 4" xfId="20897" xr:uid="{D5001AB9-B4FB-47D5-A5EA-474030E17F91}"/>
    <cellStyle name="Entrada 4 4 4 3" xfId="9534" xr:uid="{B8DB5E8A-0BC0-4462-AEA4-0D06D8F0B8FF}"/>
    <cellStyle name="Entrada 4 4 4 3 2" xfId="24642" xr:uid="{81D599DF-5E79-483F-8F37-C91970078947}"/>
    <cellStyle name="Entrada 4 4 4 4" xfId="15320" xr:uid="{F0612B42-D59E-4F4E-A3A6-3AB970A1F306}"/>
    <cellStyle name="Entrada 4 4 4 4 2" xfId="30428" xr:uid="{AB1951C5-F980-48E6-98A6-10C479708FD3}"/>
    <cellStyle name="Entrada 4 4 4 5" xfId="18260" xr:uid="{4B424664-84C4-488A-BFE7-6A425415D02C}"/>
    <cellStyle name="Entrada 4 4 5" xfId="3478" xr:uid="{869F2CBF-1B4A-4B52-AC0F-CAE27632D028}"/>
    <cellStyle name="Entrada 4 4 5 2" xfId="6115" xr:uid="{9ED8C82D-E2EE-4487-85EA-B466DCDAD1F8}"/>
    <cellStyle name="Entrada 4 4 5 2 2" xfId="12426" xr:uid="{31FA4FB6-F3FF-4326-88C6-82015E5E7C65}"/>
    <cellStyle name="Entrada 4 4 5 2 2 2" xfId="27534" xr:uid="{A63D2675-E0F7-4878-BFD7-7E20D100A935}"/>
    <cellStyle name="Entrada 4 4 5 2 3" xfId="13513" xr:uid="{563CFD42-0C62-4C28-B1B7-56B623D17DFA}"/>
    <cellStyle name="Entrada 4 4 5 2 3 2" xfId="28621" xr:uid="{3BE9E4EE-04A3-4898-97B8-62FEA4A73AE3}"/>
    <cellStyle name="Entrada 4 4 5 2 4" xfId="21223" xr:uid="{D41DBA8B-8241-4853-8254-B9DA4F18F56D}"/>
    <cellStyle name="Entrada 4 4 5 3" xfId="9860" xr:uid="{AE18DDBD-B867-42B9-B435-41BA410D9B7B}"/>
    <cellStyle name="Entrada 4 4 5 3 2" xfId="24968" xr:uid="{2520690E-85B4-4DC0-BF8E-1FCE6066A2C9}"/>
    <cellStyle name="Entrada 4 4 5 4" xfId="16557" xr:uid="{EEEAFCBB-8847-440C-A9AC-64E3C5334DCB}"/>
    <cellStyle name="Entrada 4 4 5 4 2" xfId="31665" xr:uid="{ABD2009D-E502-4A41-B3CB-4D4B8B6F4E4C}"/>
    <cellStyle name="Entrada 4 4 5 5" xfId="18586" xr:uid="{AFA0C586-B696-41BD-87CB-439029C7EE66}"/>
    <cellStyle name="Entrada 4 4 6" xfId="3784" xr:uid="{A3CC4287-EA03-4D26-AABA-338CD3CD3925}"/>
    <cellStyle name="Entrada 4 4 6 2" xfId="6421" xr:uid="{D863FDF0-2937-4320-ADAD-1BDB2B241714}"/>
    <cellStyle name="Entrada 4 4 6 2 2" xfId="12732" xr:uid="{B3B113D5-343D-4F0E-A844-62687840E115}"/>
    <cellStyle name="Entrada 4 4 6 2 2 2" xfId="27840" xr:uid="{1EE303CC-B661-4F7E-AD97-E85E4BDBF96F}"/>
    <cellStyle name="Entrada 4 4 6 2 3" xfId="13356" xr:uid="{2D6F3504-D8FA-437D-8AD6-03B0A6796EE3}"/>
    <cellStyle name="Entrada 4 4 6 2 3 2" xfId="28464" xr:uid="{2806B6F8-ACCE-471F-BC61-5107586893A5}"/>
    <cellStyle name="Entrada 4 4 6 2 4" xfId="21529" xr:uid="{72C915AC-91BE-4BA6-B9BE-C331937953E8}"/>
    <cellStyle name="Entrada 4 4 6 3" xfId="10166" xr:uid="{D481BA6C-5BF3-49B3-9736-3B83C154893B}"/>
    <cellStyle name="Entrada 4 4 6 3 2" xfId="25274" xr:uid="{DFD5440C-46F0-4ACA-9CC4-0C94BFDC9D0E}"/>
    <cellStyle name="Entrada 4 4 6 4" xfId="8273" xr:uid="{256327BB-E74B-4E3E-BFE8-90EFB1B874CB}"/>
    <cellStyle name="Entrada 4 4 6 4 2" xfId="23381" xr:uid="{6A8109EC-92D1-4289-AC84-FCB52F894377}"/>
    <cellStyle name="Entrada 4 4 6 5" xfId="18892" xr:uid="{8BA2CE0B-D016-41E9-9101-9E99379EF8B9}"/>
    <cellStyle name="Entrada 4 4 7" xfId="4161" xr:uid="{104129E1-3DD5-4444-BBEB-373249A267F8}"/>
    <cellStyle name="Entrada 4 4 7 2" xfId="6798" xr:uid="{82CBF977-8780-4354-BB93-AE2ECF9F6364}"/>
    <cellStyle name="Entrada 4 4 7 2 2" xfId="13109" xr:uid="{F64D0086-9692-478E-99C5-223436CEBE75}"/>
    <cellStyle name="Entrada 4 4 7 2 2 2" xfId="28217" xr:uid="{78BE5CA8-28DE-4644-997F-86CF4B88B361}"/>
    <cellStyle name="Entrada 4 4 7 2 3" xfId="16783" xr:uid="{FA1F9790-FB9B-4AFB-862B-83020D0B65BA}"/>
    <cellStyle name="Entrada 4 4 7 2 3 2" xfId="31891" xr:uid="{695C7E02-17B8-428E-A538-4E566BAB9A8D}"/>
    <cellStyle name="Entrada 4 4 7 2 4" xfId="21906" xr:uid="{B2376769-3FDF-49B6-91CF-3EEC38A80D17}"/>
    <cellStyle name="Entrada 4 4 7 3" xfId="10543" xr:uid="{4303D8E3-74CF-44FF-9C92-1193F612F16F}"/>
    <cellStyle name="Entrada 4 4 7 3 2" xfId="25651" xr:uid="{043A7B10-EFC3-4471-B8D6-6D1FB269F435}"/>
    <cellStyle name="Entrada 4 4 7 4" xfId="15187" xr:uid="{0FDCB115-187D-43F2-AB89-506EC04A956E}"/>
    <cellStyle name="Entrada 4 4 7 4 2" xfId="30295" xr:uid="{CABBBC06-ABA1-49B1-AEBE-D23334A880D2}"/>
    <cellStyle name="Entrada 4 4 7 5" xfId="19269" xr:uid="{622DD555-9481-484F-852E-3CBACC1C9784}"/>
    <cellStyle name="Entrada 4 4 8" xfId="4726" xr:uid="{056CDF3E-D30F-47A3-8907-687F7A99E45C}"/>
    <cellStyle name="Entrada 4 4 8 2" xfId="11108" xr:uid="{E373216C-0766-4FF4-93AF-505507A1236C}"/>
    <cellStyle name="Entrada 4 4 8 2 2" xfId="26216" xr:uid="{AEE46852-6A11-4F14-B2AC-84BD3BC3CE9F}"/>
    <cellStyle name="Entrada 4 4 8 3" xfId="7378" xr:uid="{4FB600F3-7802-4753-93E9-6DCDCEBE3CD0}"/>
    <cellStyle name="Entrada 4 4 8 3 2" xfId="22486" xr:uid="{5F3D9351-90FB-4999-BDC1-4A6962B813F2}"/>
    <cellStyle name="Entrada 4 4 8 4" xfId="19834" xr:uid="{32EEDB89-7DFF-469F-9CAD-94B5838FD93B}"/>
    <cellStyle name="Entrada 4 4 9" xfId="8587" xr:uid="{57EE8923-7208-49BB-A1CA-BCD8CA15A0E8}"/>
    <cellStyle name="Entrada 4 4 9 2" xfId="23695" xr:uid="{5DF85345-A006-4829-9A3D-0AF0E1914E65}"/>
    <cellStyle name="Entrada 4 5" xfId="2032" xr:uid="{1BCF6755-2278-4B52-B434-645E7F9B6391}"/>
    <cellStyle name="Entrada 4 5 10" xfId="13967" xr:uid="{B31C3384-2AB3-4612-99C7-B18A88E0A32F}"/>
    <cellStyle name="Entrada 4 5 10 2" xfId="29075" xr:uid="{DFE0B550-F1DD-4306-972F-A50E74045860}"/>
    <cellStyle name="Entrada 4 5 11" xfId="17257" xr:uid="{71624AA8-CD62-4F18-9744-4B19B96328BD}"/>
    <cellStyle name="Entrada 4 5 2" xfId="2792" xr:uid="{30EC8192-9CDF-42C7-86D9-6AF28B9B4772}"/>
    <cellStyle name="Entrada 4 5 2 2" xfId="5429" xr:uid="{BC1B5F5B-7694-4A86-8764-790F1D5F168E}"/>
    <cellStyle name="Entrada 4 5 2 2 2" xfId="14382" xr:uid="{D1A66480-B0B5-4D90-8254-E4A8C7BB1781}"/>
    <cellStyle name="Entrada 4 5 2 2 2 2" xfId="29490" xr:uid="{D3FA69D9-5ECE-4CB9-82D8-433F43959CF2}"/>
    <cellStyle name="Entrada 4 5 2 2 3" xfId="20537" xr:uid="{9126D3C9-F2EF-489A-8EC4-D9640C389693}"/>
    <cellStyle name="Entrada 4 5 2 3" xfId="14273" xr:uid="{A09674CC-2849-43F7-915D-23E56A729AB0}"/>
    <cellStyle name="Entrada 4 5 2 3 2" xfId="29381" xr:uid="{C74B2BCB-9C60-434B-84C6-86A18D2E3525}"/>
    <cellStyle name="Entrada 4 5 2 4" xfId="17900" xr:uid="{969F7AD6-84E1-4974-BDF9-9621818EF274}"/>
    <cellStyle name="Entrada 4 5 3" xfId="3095" xr:uid="{EA8DFE0C-A81B-4345-A416-8B2A12F59E6C}"/>
    <cellStyle name="Entrada 4 5 3 2" xfId="5732" xr:uid="{DB61BEA0-E526-48EC-A373-78EEC5821D99}"/>
    <cellStyle name="Entrada 4 5 3 2 2" xfId="12043" xr:uid="{8EA2F974-A051-4384-BD65-E7E9C05A1862}"/>
    <cellStyle name="Entrada 4 5 3 2 2 2" xfId="27151" xr:uid="{BF12C2B0-67E3-4814-AF86-60B0BECD0299}"/>
    <cellStyle name="Entrada 4 5 3 2 3" xfId="14826" xr:uid="{1A2AC264-0FE9-40CC-AF91-F944CD2D3E29}"/>
    <cellStyle name="Entrada 4 5 3 2 3 2" xfId="29934" xr:uid="{5BD3D48E-12D4-4155-90F2-2D36DBA13557}"/>
    <cellStyle name="Entrada 4 5 3 2 4" xfId="20840" xr:uid="{7E950D4C-187D-4159-9D33-58B79F4C0877}"/>
    <cellStyle name="Entrada 4 5 3 3" xfId="9477" xr:uid="{32E0A3D1-C1E4-40ED-8D4B-7386E2FA7A06}"/>
    <cellStyle name="Entrada 4 5 3 3 2" xfId="24585" xr:uid="{D54F2E05-3693-450E-A2E4-6D43BF6C6528}"/>
    <cellStyle name="Entrada 4 5 3 4" xfId="15482" xr:uid="{BBCE2F27-9027-4BE1-B473-787716A02F2A}"/>
    <cellStyle name="Entrada 4 5 3 4 2" xfId="30590" xr:uid="{2DA9A083-34C3-44D3-9F7D-7EF4B5211AA1}"/>
    <cellStyle name="Entrada 4 5 3 5" xfId="18203" xr:uid="{5057ED7E-590C-4A5B-AA87-C61116BC3F95}"/>
    <cellStyle name="Entrada 4 5 4" xfId="3421" xr:uid="{CF35D49D-C174-4F04-BA1B-6C9B2782C068}"/>
    <cellStyle name="Entrada 4 5 4 2" xfId="6058" xr:uid="{73EDA4A5-7169-4DF1-BE35-51EC6E564A77}"/>
    <cellStyle name="Entrada 4 5 4 2 2" xfId="12369" xr:uid="{29D5A967-8FA8-4236-BFDF-385F04274B68}"/>
    <cellStyle name="Entrada 4 5 4 2 2 2" xfId="27477" xr:uid="{2377EC9F-DBDE-4C40-B63C-4C43C3EE9735}"/>
    <cellStyle name="Entrada 4 5 4 2 3" xfId="15274" xr:uid="{AE064941-7ACE-477A-8B03-35B921CCBFC8}"/>
    <cellStyle name="Entrada 4 5 4 2 3 2" xfId="30382" xr:uid="{9240C54B-8039-458A-898E-74608C2485FD}"/>
    <cellStyle name="Entrada 4 5 4 2 4" xfId="21166" xr:uid="{36374901-2EF3-421D-9D49-54640447923D}"/>
    <cellStyle name="Entrada 4 5 4 3" xfId="9803" xr:uid="{2D899202-4002-41F7-ABAE-3F039B518D6A}"/>
    <cellStyle name="Entrada 4 5 4 3 2" xfId="24911" xr:uid="{D4C96F4F-F4E0-42AF-BF8A-751406ABD4C1}"/>
    <cellStyle name="Entrada 4 5 4 4" xfId="14095" xr:uid="{0D65D32C-AD43-40B8-94EC-3AD5A902726E}"/>
    <cellStyle name="Entrada 4 5 4 4 2" xfId="29203" xr:uid="{AC380E39-F29B-4F3F-9973-C37BF58B198D}"/>
    <cellStyle name="Entrada 4 5 4 5" xfId="18529" xr:uid="{74006A8F-0EFC-44CD-A53B-62AAC7DFF000}"/>
    <cellStyle name="Entrada 4 5 5" xfId="3727" xr:uid="{15365553-C9B4-408D-9536-FE34DD4E8188}"/>
    <cellStyle name="Entrada 4 5 5 2" xfId="6364" xr:uid="{742A0944-60E1-4581-806B-4A51B5D6FF39}"/>
    <cellStyle name="Entrada 4 5 5 2 2" xfId="12675" xr:uid="{CE842DE8-B7AE-4A6C-894B-AD5F0BB37B12}"/>
    <cellStyle name="Entrada 4 5 5 2 2 2" xfId="27783" xr:uid="{4F98FAE3-F355-4154-8D54-C666E1631D82}"/>
    <cellStyle name="Entrada 4 5 5 2 3" xfId="14984" xr:uid="{56949396-D00F-41F1-A1B0-7A86D561A72B}"/>
    <cellStyle name="Entrada 4 5 5 2 3 2" xfId="30092" xr:uid="{15F3A3FC-F3C7-42BD-A7D8-814CDDBF834B}"/>
    <cellStyle name="Entrada 4 5 5 2 4" xfId="21472" xr:uid="{799B7AF6-96DD-4069-9279-5FDE27CEA9B8}"/>
    <cellStyle name="Entrada 4 5 5 3" xfId="10109" xr:uid="{7D3E3B22-4B6A-4B4E-9B1B-B8016CA33DCC}"/>
    <cellStyle name="Entrada 4 5 5 3 2" xfId="25217" xr:uid="{C191A7F2-6F7F-485E-BC33-881FF2E7F7F1}"/>
    <cellStyle name="Entrada 4 5 5 4" xfId="15572" xr:uid="{CB782ADE-9176-4838-825C-7949076C5CB9}"/>
    <cellStyle name="Entrada 4 5 5 4 2" xfId="30680" xr:uid="{CBF01A75-AA8C-4B97-908D-8E5F134DA67C}"/>
    <cellStyle name="Entrada 4 5 5 5" xfId="18835" xr:uid="{71DE844B-757A-495E-9D5C-FCED3B876A6D}"/>
    <cellStyle name="Entrada 4 5 6" xfId="4104" xr:uid="{BFCB14E7-9984-4DD8-9DF5-713C44A13151}"/>
    <cellStyle name="Entrada 4 5 6 2" xfId="6741" xr:uid="{B7612613-D1AC-47D5-9456-19997E0AF0C8}"/>
    <cellStyle name="Entrada 4 5 6 2 2" xfId="13052" xr:uid="{998CD14C-8140-4055-A7EE-52DC11EF5220}"/>
    <cellStyle name="Entrada 4 5 6 2 2 2" xfId="28160" xr:uid="{88FFC7E5-7392-4E05-9F32-259373970549}"/>
    <cellStyle name="Entrada 4 5 6 2 3" xfId="16726" xr:uid="{E6D56EF8-D3A1-4401-B38D-A22AFADA24B9}"/>
    <cellStyle name="Entrada 4 5 6 2 3 2" xfId="31834" xr:uid="{F72679A6-2387-465E-B072-63B9E2AFBF76}"/>
    <cellStyle name="Entrada 4 5 6 2 4" xfId="21849" xr:uid="{D6AD93D7-40A4-48AF-858D-802F4517E1CA}"/>
    <cellStyle name="Entrada 4 5 6 3" xfId="10486" xr:uid="{7C38FBBA-C1C4-4CDD-96F5-4032E6A264E5}"/>
    <cellStyle name="Entrada 4 5 6 3 2" xfId="25594" xr:uid="{29F31D19-BBED-4B58-8A84-EE491948EFB6}"/>
    <cellStyle name="Entrada 4 5 6 4" xfId="13551" xr:uid="{B072C1EE-3E0D-4202-A8B0-746836774FFE}"/>
    <cellStyle name="Entrada 4 5 6 4 2" xfId="28659" xr:uid="{BBDAB76D-68D2-49FC-87C6-075B45B882A0}"/>
    <cellStyle name="Entrada 4 5 6 5" xfId="19212" xr:uid="{5FBB809E-E3D3-412D-BBF0-90C6FA1F02B1}"/>
    <cellStyle name="Entrada 4 5 7" xfId="4669" xr:uid="{BFC7F566-CD89-4C4B-BD03-72849B40575B}"/>
    <cellStyle name="Entrada 4 5 7 2" xfId="11051" xr:uid="{4E26C6E2-D282-4C92-AE1D-4B0A06F4F304}"/>
    <cellStyle name="Entrada 4 5 7 2 2" xfId="26159" xr:uid="{676F99E1-0A96-45A8-BC69-1D4CE630486C}"/>
    <cellStyle name="Entrada 4 5 7 3" xfId="16252" xr:uid="{6F8B8690-F569-4D31-AB82-4CFC383C3521}"/>
    <cellStyle name="Entrada 4 5 7 3 2" xfId="31360" xr:uid="{D0C9D47F-CBAF-4705-903C-6DAC462865B6}"/>
    <cellStyle name="Entrada 4 5 7 4" xfId="19777" xr:uid="{BF0F0E98-39C5-424F-9501-8053BC6812F5}"/>
    <cellStyle name="Entrada 4 5 8" xfId="8530" xr:uid="{3ACF2B7F-7FEA-4F76-B764-57A45E80C93D}"/>
    <cellStyle name="Entrada 4 5 8 2" xfId="23638" xr:uid="{08C4F1CA-E8AB-4F6A-9E20-7D62424352F2}"/>
    <cellStyle name="Entrada 4 5 9" xfId="16240" xr:uid="{BCD7E9B8-7434-4C32-B9C8-4C090DA48C55}"/>
    <cellStyle name="Entrada 4 5 9 2" xfId="31348" xr:uid="{F7376709-8245-40E5-992D-5D0636116139}"/>
    <cellStyle name="Entrada 5" xfId="1154" xr:uid="{00000000-0005-0000-0000-000084040000}"/>
    <cellStyle name="Entrada 5 2" xfId="1870" xr:uid="{B4F4CC2D-00C0-487F-94DB-9C770D285D6F}"/>
    <cellStyle name="Entrada 5 2 10" xfId="8371" xr:uid="{45FD01BB-C2E0-46A3-8340-AC75AEFD327C}"/>
    <cellStyle name="Entrada 5 2 10 2" xfId="23479" xr:uid="{1A5CB373-D533-4122-A37F-E537A9D8E005}"/>
    <cellStyle name="Entrada 5 2 11" xfId="11227" xr:uid="{58ACEB3B-6397-48FF-B831-322040546F0B}"/>
    <cellStyle name="Entrada 5 2 11 2" xfId="26335" xr:uid="{5E53C160-6763-4A94-A254-F136881893F4}"/>
    <cellStyle name="Entrada 5 2 12" xfId="7853" xr:uid="{ADDC2439-77F3-4EE1-A567-6917ED0CA8F0}"/>
    <cellStyle name="Entrada 5 2 12 2" xfId="22961" xr:uid="{1ED832FE-014D-4142-9F9E-2FCF962661FB}"/>
    <cellStyle name="Entrada 5 2 13" xfId="17095" xr:uid="{286366C3-7A25-425E-A92B-1823E7F61E95}"/>
    <cellStyle name="Entrada 5 2 2" xfId="2430" xr:uid="{5DA7FB13-346B-4BAC-A23A-AF8939D9DB22}"/>
    <cellStyle name="Entrada 5 2 2 2" xfId="5067" xr:uid="{634C507F-70EA-4790-9BC4-2661E9E38AFE}"/>
    <cellStyle name="Entrada 5 2 2 2 2" xfId="11431" xr:uid="{AE1CEAE6-12D1-45B2-AD99-538B8354CFA5}"/>
    <cellStyle name="Entrada 5 2 2 2 2 2" xfId="26539" xr:uid="{1D690E80-E955-4B76-A28D-B9A0869C421C}"/>
    <cellStyle name="Entrada 5 2 2 2 3" xfId="8113" xr:uid="{7554F2DE-E4F0-4F42-9C73-831B2D8511C5}"/>
    <cellStyle name="Entrada 5 2 2 2 3 2" xfId="23221" xr:uid="{7815AC17-3CAD-4F42-A172-6C1F6734F9D3}"/>
    <cellStyle name="Entrada 5 2 2 2 4" xfId="20175" xr:uid="{D5FB49DD-C516-494C-BFF5-B0494A3034ED}"/>
    <cellStyle name="Entrada 5 2 2 3" xfId="8897" xr:uid="{85F3B5A7-A7E5-44B4-9433-69764B5BE7F1}"/>
    <cellStyle name="Entrada 5 2 2 3 2" xfId="24005" xr:uid="{2B8E6765-FD03-45DC-B0E8-74BE11C964C1}"/>
    <cellStyle name="Entrada 5 2 3" xfId="2660" xr:uid="{F96EDC3C-29DA-413A-B4A5-43409E9F37C3}"/>
    <cellStyle name="Entrada 5 2 3 2" xfId="5297" xr:uid="{AE19E6E9-832E-45F5-B490-D9B84DC2F1D8}"/>
    <cellStyle name="Entrada 5 2 3 2 2" xfId="7297" xr:uid="{275B0FC9-DEDA-4CAE-9429-41345CA33032}"/>
    <cellStyle name="Entrada 5 2 3 2 2 2" xfId="22405" xr:uid="{90BFEBAC-38CD-4A81-9183-3D3A5C44CAD0}"/>
    <cellStyle name="Entrada 5 2 3 2 3" xfId="20405" xr:uid="{3A6E0EAC-C568-4AA7-83A6-3F8AE51C2181}"/>
    <cellStyle name="Entrada 5 2 3 3" xfId="14475" xr:uid="{1C3359BD-0B13-4621-AF39-99A72746E15B}"/>
    <cellStyle name="Entrada 5 2 3 3 2" xfId="29583" xr:uid="{8E70FF96-7AC1-40B3-93B6-04DB69A9DF3C}"/>
    <cellStyle name="Entrada 5 2 3 4" xfId="17768" xr:uid="{6433FA9D-56D9-4B2A-B047-7E245608FD71}"/>
    <cellStyle name="Entrada 5 2 4" xfId="2964" xr:uid="{70DEC9F1-AE4D-4551-9444-20894D37D12F}"/>
    <cellStyle name="Entrada 5 2 4 2" xfId="5601" xr:uid="{91D74D9F-4159-4757-BF4C-EF2E4D5C9002}"/>
    <cellStyle name="Entrada 5 2 4 2 2" xfId="11912" xr:uid="{F5E09FB2-998F-4510-A73E-1DE5329F8CEC}"/>
    <cellStyle name="Entrada 5 2 4 2 2 2" xfId="27020" xr:uid="{15DC7C61-0734-43A6-B9E9-EB75331EC5C8}"/>
    <cellStyle name="Entrada 5 2 4 2 3" xfId="14140" xr:uid="{9A3F4453-E0B4-4AC7-8A03-1F8FCA771AEC}"/>
    <cellStyle name="Entrada 5 2 4 2 3 2" xfId="29248" xr:uid="{B13E2775-DEED-4733-A277-212B71645DE5}"/>
    <cellStyle name="Entrada 5 2 4 2 4" xfId="20709" xr:uid="{C7C72685-5BC7-448D-A288-ED630051CED6}"/>
    <cellStyle name="Entrada 5 2 4 3" xfId="9346" xr:uid="{0614DD92-7BB1-4A5A-AB29-F8359C0C1188}"/>
    <cellStyle name="Entrada 5 2 4 3 2" xfId="24454" xr:uid="{D244E9CB-3539-415A-AC9D-0BFD6509C007}"/>
    <cellStyle name="Entrada 5 2 4 4" xfId="15626" xr:uid="{256D2E25-726F-461F-8915-1A3A908E4DF7}"/>
    <cellStyle name="Entrada 5 2 4 4 2" xfId="30734" xr:uid="{CBFF94BF-5434-454C-8018-9E29BA68ABE8}"/>
    <cellStyle name="Entrada 5 2 4 5" xfId="18072" xr:uid="{56CF1130-23EA-48C5-8D14-300F0E47C9D6}"/>
    <cellStyle name="Entrada 5 2 5" xfId="3290" xr:uid="{3F3D3405-6022-47D1-A6EC-7294EEA93716}"/>
    <cellStyle name="Entrada 5 2 5 2" xfId="5927" xr:uid="{2B62BEE9-1DBC-4A60-B489-98C5A48A5A3B}"/>
    <cellStyle name="Entrada 5 2 5 2 2" xfId="12238" xr:uid="{3348826D-591F-4EEF-96A7-E73B5148EB0C}"/>
    <cellStyle name="Entrada 5 2 5 2 2 2" xfId="27346" xr:uid="{A0EF4DAB-49A8-414A-BC0E-D60272DE68A6}"/>
    <cellStyle name="Entrada 5 2 5 2 3" xfId="15857" xr:uid="{AB6ADAB3-FDD7-41CE-96DD-0527C5D5A308}"/>
    <cellStyle name="Entrada 5 2 5 2 3 2" xfId="30965" xr:uid="{0F43D1D3-5D12-4F45-BE7D-D57F19DF425A}"/>
    <cellStyle name="Entrada 5 2 5 2 4" xfId="21035" xr:uid="{105FDB74-C285-4D3F-8BA1-55126576B5E8}"/>
    <cellStyle name="Entrada 5 2 5 3" xfId="9672" xr:uid="{056FD2A2-7AB3-48B5-A440-8D0130619629}"/>
    <cellStyle name="Entrada 5 2 5 3 2" xfId="24780" xr:uid="{618D950A-8D53-4029-ACEB-AAB594A40AE6}"/>
    <cellStyle name="Entrada 5 2 5 4" xfId="13855" xr:uid="{934B3FEF-085F-4377-853C-4472DCBB09B9}"/>
    <cellStyle name="Entrada 5 2 5 4 2" xfId="28963" xr:uid="{C7B776CB-EC93-4457-8038-33225DCAE314}"/>
    <cellStyle name="Entrada 5 2 5 5" xfId="18398" xr:uid="{D099C974-4A23-4AA1-95EA-708FBC24D16F}"/>
    <cellStyle name="Entrada 5 2 6" xfId="3596" xr:uid="{D35620E9-874D-4A26-AA4C-A5FF9A069DE4}"/>
    <cellStyle name="Entrada 5 2 6 2" xfId="6233" xr:uid="{D9F9E946-9FCA-467E-A563-D4B6FE50E2F9}"/>
    <cellStyle name="Entrada 5 2 6 2 2" xfId="12544" xr:uid="{DB2A222A-74DD-4AFC-83C6-702B882BDD65}"/>
    <cellStyle name="Entrada 5 2 6 2 2 2" xfId="27652" xr:uid="{BC862EE5-1221-4B2F-BC84-69DD3FF46E9C}"/>
    <cellStyle name="Entrada 5 2 6 2 3" xfId="7864" xr:uid="{ED807ABE-64D1-400F-9FB6-4596306AAE19}"/>
    <cellStyle name="Entrada 5 2 6 2 3 2" xfId="22972" xr:uid="{31FD73C8-7181-4D73-9E86-40BDD8D1CB44}"/>
    <cellStyle name="Entrada 5 2 6 2 4" xfId="21341" xr:uid="{508B3A94-B7F8-42D0-BE60-5AD1EF267930}"/>
    <cellStyle name="Entrada 5 2 6 3" xfId="9978" xr:uid="{AD583341-4380-411C-A41B-02747D581D4C}"/>
    <cellStyle name="Entrada 5 2 6 3 2" xfId="25086" xr:uid="{28F8F92D-60ED-4A02-B8EF-8E4F9DAAB7B4}"/>
    <cellStyle name="Entrada 5 2 6 4" xfId="13461" xr:uid="{B685B0B7-2073-4D51-8A1F-92DF54D95F4C}"/>
    <cellStyle name="Entrada 5 2 6 4 2" xfId="28569" xr:uid="{7AEE05E9-0480-4993-87C6-3BDF0A7FA8EC}"/>
    <cellStyle name="Entrada 5 2 6 5" xfId="18704" xr:uid="{EF153038-B7CA-4E7D-BCD0-D14C91040FE3}"/>
    <cellStyle name="Entrada 5 2 7" xfId="3942" xr:uid="{DDBDAC85-D122-4218-81D6-6DCE1A1DD1A9}"/>
    <cellStyle name="Entrada 5 2 7 2" xfId="6579" xr:uid="{2387B3EA-407B-4152-892D-95D72960EF45}"/>
    <cellStyle name="Entrada 5 2 7 2 2" xfId="12890" xr:uid="{9F398224-D60F-480F-BB58-90A71570E638}"/>
    <cellStyle name="Entrada 5 2 7 2 2 2" xfId="27998" xr:uid="{329605F9-C13E-4863-B1CD-E70E7D76A452}"/>
    <cellStyle name="Entrada 5 2 7 2 3" xfId="16595" xr:uid="{99C849BC-675E-490D-9165-97C94421D610}"/>
    <cellStyle name="Entrada 5 2 7 2 3 2" xfId="31703" xr:uid="{31DF7007-A141-4E31-A50C-4445ADF2CCF8}"/>
    <cellStyle name="Entrada 5 2 7 2 4" xfId="21687" xr:uid="{5B2432BF-6AC6-4B51-8EFC-E4102055A85A}"/>
    <cellStyle name="Entrada 5 2 7 3" xfId="10324" xr:uid="{06C37E39-F7B8-4366-9EA3-7D48375B8F18}"/>
    <cellStyle name="Entrada 5 2 7 3 2" xfId="25432" xr:uid="{79525AE1-A00E-463A-83D2-8D7472CAE094}"/>
    <cellStyle name="Entrada 5 2 7 4" xfId="13466" xr:uid="{FC40B537-0D40-4670-A70B-19C5EC0D0373}"/>
    <cellStyle name="Entrada 5 2 7 4 2" xfId="28574" xr:uid="{F50E42B1-ACEC-4D2A-B859-1FEBF5857BCD}"/>
    <cellStyle name="Entrada 5 2 7 5" xfId="19050" xr:uid="{A020CE27-546B-4B24-B9E5-F06968DDC246}"/>
    <cellStyle name="Entrada 5 2 8" xfId="4289" xr:uid="{017B2828-66FC-4DFA-B3AA-675071ED9CE7}"/>
    <cellStyle name="Entrada 5 2 8 2" xfId="6926" xr:uid="{9DD25739-EE1D-4443-A37E-01590171FCE5}"/>
    <cellStyle name="Entrada 5 2 8 2 2" xfId="13237" xr:uid="{1C4FE61F-F6A7-425F-A93A-1BC1EE4EB718}"/>
    <cellStyle name="Entrada 5 2 8 2 2 2" xfId="28345" xr:uid="{51494180-179E-4962-9BA2-8E4930363E7E}"/>
    <cellStyle name="Entrada 5 2 8 2 3" xfId="16901" xr:uid="{91A9E138-CAD5-40C9-87CF-0723D20739BD}"/>
    <cellStyle name="Entrada 5 2 8 2 3 2" xfId="32009" xr:uid="{B9486A53-25BA-4161-B7AC-625EB3161DFA}"/>
    <cellStyle name="Entrada 5 2 8 2 4" xfId="22034" xr:uid="{F0291B73-F4AE-4790-87E0-B10A9FB1DE5E}"/>
    <cellStyle name="Entrada 5 2 8 3" xfId="10671" xr:uid="{318DA3FE-CF5C-448B-8501-EBD746BD3A01}"/>
    <cellStyle name="Entrada 5 2 8 3 2" xfId="25779" xr:uid="{C1169014-C147-4870-A98E-7C7A09C8B175}"/>
    <cellStyle name="Entrada 5 2 8 4" xfId="7807" xr:uid="{BA69CB1E-1597-4387-B07D-800E995E24B9}"/>
    <cellStyle name="Entrada 5 2 8 4 2" xfId="22915" xr:uid="{19599308-51E4-492D-9849-2530D0DB41ED}"/>
    <cellStyle name="Entrada 5 2 8 5" xfId="19397" xr:uid="{785EF067-3E0E-4575-BD3F-D5649AF994A2}"/>
    <cellStyle name="Entrada 5 2 9" xfId="4507" xr:uid="{EDD0592F-6FE3-415B-992D-31A529AE4E73}"/>
    <cellStyle name="Entrada 5 2 9 2" xfId="10889" xr:uid="{AD6728B5-AA1C-446F-A555-FBA907F78D1E}"/>
    <cellStyle name="Entrada 5 2 9 2 2" xfId="25997" xr:uid="{107CAD9B-EF2F-493B-9994-C2E317E3DEB7}"/>
    <cellStyle name="Entrada 5 2 9 3" xfId="7417" xr:uid="{830EDB89-98AD-4DD9-B2DC-E652E92C7CE5}"/>
    <cellStyle name="Entrada 5 2 9 3 2" xfId="22525" xr:uid="{9AE415C2-8AD3-4BC7-A50A-B15225C41E40}"/>
    <cellStyle name="Entrada 5 2 9 4" xfId="19615" xr:uid="{93D787A3-5FC6-478D-AD92-DE50E0E26080}"/>
    <cellStyle name="Entrada 5 3" xfId="1853" xr:uid="{E3CE766A-2F20-41C6-8B5C-104F4830D309}"/>
    <cellStyle name="Entrada 5 3 10" xfId="15592" xr:uid="{64416A28-067A-4A20-8F15-5D4F5AC02450}"/>
    <cellStyle name="Entrada 5 3 10 2" xfId="30700" xr:uid="{BF4D7C0B-80E6-4FAE-B18E-4ACAA0388C88}"/>
    <cellStyle name="Entrada 5 3 11" xfId="14515" xr:uid="{6C6B198F-0241-4631-B114-695B5398E91E}"/>
    <cellStyle name="Entrada 5 3 11 2" xfId="29623" xr:uid="{1BB2067C-0F29-493F-8552-0B48BF6B9E06}"/>
    <cellStyle name="Entrada 5 3 12" xfId="17078" xr:uid="{A62430AA-B3E2-42CE-A547-07453A314B81}"/>
    <cellStyle name="Entrada 5 3 2" xfId="2413" xr:uid="{459F1F9B-5872-4F58-BCED-4ED2A527BFDD}"/>
    <cellStyle name="Entrada 5 3 2 2" xfId="5050" xr:uid="{0D169D12-08D5-4EC8-AC87-D8EA2564DBB0}"/>
    <cellStyle name="Entrada 5 3 2 2 2" xfId="11414" xr:uid="{9ABDA128-77EB-471F-9779-8FCDF341942B}"/>
    <cellStyle name="Entrada 5 3 2 2 2 2" xfId="26522" xr:uid="{76E52A00-F614-4AD7-AB75-69D00260DAEB}"/>
    <cellStyle name="Entrada 5 3 2 2 3" xfId="15154" xr:uid="{2EF8C529-2412-44D2-BEFF-93365DA08B9F}"/>
    <cellStyle name="Entrada 5 3 2 2 3 2" xfId="30262" xr:uid="{6C0CE76A-4422-4425-9B73-CCCAADE43E49}"/>
    <cellStyle name="Entrada 5 3 2 2 4" xfId="20158" xr:uid="{14A411F2-5BEE-461F-9EC4-E6AF0F84A6D3}"/>
    <cellStyle name="Entrada 5 3 2 3" xfId="8880" xr:uid="{7124D916-255A-4163-A0CB-756C9126DD6F}"/>
    <cellStyle name="Entrada 5 3 2 3 2" xfId="23988" xr:uid="{8BC5951C-F168-428F-BA66-C0532345B1A3}"/>
    <cellStyle name="Entrada 5 3 2 4" xfId="15627" xr:uid="{B1D9D322-3E48-4539-8D2F-E9B6F3D3D7AE}"/>
    <cellStyle name="Entrada 5 3 2 4 2" xfId="30735" xr:uid="{58F932C9-3932-4648-AC4C-2D118FC61C50}"/>
    <cellStyle name="Entrada 5 3 2 5" xfId="15494" xr:uid="{F6F45CE1-C689-4193-ACBE-3CE92C936BBB}"/>
    <cellStyle name="Entrada 5 3 2 5 2" xfId="30602" xr:uid="{DC5326C0-1B95-43FA-96E0-8F2A8047F223}"/>
    <cellStyle name="Entrada 5 3 2 6" xfId="17604" xr:uid="{3387B9E5-14CC-4D4D-B4DE-DF3F673C0662}"/>
    <cellStyle name="Entrada 5 3 3" xfId="2207" xr:uid="{81885228-A06F-4162-BD07-1A2360C4D24E}"/>
    <cellStyle name="Entrada 5 3 3 2" xfId="4844" xr:uid="{DBDCF717-601D-45A0-B3A9-FD42C28DBB54}"/>
    <cellStyle name="Entrada 5 3 3 2 2" xfId="14177" xr:uid="{07EAA14C-E3F6-4578-9C76-005CBBC17CFE}"/>
    <cellStyle name="Entrada 5 3 3 2 2 2" xfId="29285" xr:uid="{813490A5-464C-45A1-A0D8-6A29CECF4948}"/>
    <cellStyle name="Entrada 5 3 3 2 3" xfId="19952" xr:uid="{17BE6B4A-4AE4-48D6-95A8-B73475BB1B63}"/>
    <cellStyle name="Entrada 5 3 3 3" xfId="15236" xr:uid="{C325E88E-5ACC-4901-88FA-6E90A6CA7D71}"/>
    <cellStyle name="Entrada 5 3 3 3 2" xfId="30344" xr:uid="{DC1D9ADE-6802-43E3-86F0-2F07F22FF750}"/>
    <cellStyle name="Entrada 5 3 3 4" xfId="17432" xr:uid="{AD98C28E-34B5-43BA-A6E9-6EB93D4B67EC}"/>
    <cellStyle name="Entrada 5 3 4" xfId="2947" xr:uid="{90D5E31F-3BAE-44A2-92BA-00A457EA1613}"/>
    <cellStyle name="Entrada 5 3 4 2" xfId="5584" xr:uid="{EB33A7B8-9294-41DB-ABD8-4E85B22CB6E8}"/>
    <cellStyle name="Entrada 5 3 4 2 2" xfId="11895" xr:uid="{6402A122-00B5-4B0F-BFAE-F93D4BB2F0A1}"/>
    <cellStyle name="Entrada 5 3 4 2 2 2" xfId="27003" xr:uid="{6644636C-3C02-43C8-91E3-C375FBE8F4C5}"/>
    <cellStyle name="Entrada 5 3 4 2 3" xfId="13545" xr:uid="{C2D7F7E0-6285-4EF3-AF06-7E7BA50FF105}"/>
    <cellStyle name="Entrada 5 3 4 2 3 2" xfId="28653" xr:uid="{5ED5B4D1-2944-49C4-B9A5-1ADE6865C733}"/>
    <cellStyle name="Entrada 5 3 4 2 4" xfId="20692" xr:uid="{A58E555A-1460-4650-9934-033D5B148AC9}"/>
    <cellStyle name="Entrada 5 3 4 3" xfId="9329" xr:uid="{9587F7FE-E186-4F7B-ACC1-51DBC3451FA2}"/>
    <cellStyle name="Entrada 5 3 4 3 2" xfId="24437" xr:uid="{222BB99D-CA84-4337-B75F-D6B7FB8F8EA6}"/>
    <cellStyle name="Entrada 5 3 4 4" xfId="13896" xr:uid="{273A0B1B-083F-410F-92E6-64B317F6F065}"/>
    <cellStyle name="Entrada 5 3 4 4 2" xfId="29004" xr:uid="{9770F1DB-CD26-44ED-930D-1DD54570ECBC}"/>
    <cellStyle name="Entrada 5 3 4 5" xfId="18055" xr:uid="{246EAAD2-51BF-4A95-92B6-E32C4CE4AEA1}"/>
    <cellStyle name="Entrada 5 3 5" xfId="3273" xr:uid="{AC4AD215-5274-4BBF-BD77-03D83E130172}"/>
    <cellStyle name="Entrada 5 3 5 2" xfId="5910" xr:uid="{A4A64300-9EAD-474A-9981-789E7115F499}"/>
    <cellStyle name="Entrada 5 3 5 2 2" xfId="12221" xr:uid="{98C61748-B2EB-4A15-A4B4-E267BAC87197}"/>
    <cellStyle name="Entrada 5 3 5 2 2 2" xfId="27329" xr:uid="{BD75359A-3CDF-4D29-A9C5-3D182E7B92BC}"/>
    <cellStyle name="Entrada 5 3 5 2 3" xfId="16568" xr:uid="{55D29EAE-0D99-4E0F-9A2A-84E570059C52}"/>
    <cellStyle name="Entrada 5 3 5 2 3 2" xfId="31676" xr:uid="{D81A651D-9176-44BF-9F14-1C4517DE7C4E}"/>
    <cellStyle name="Entrada 5 3 5 2 4" xfId="21018" xr:uid="{05F32483-19EB-4B3E-9805-826D50993A79}"/>
    <cellStyle name="Entrada 5 3 5 3" xfId="9655" xr:uid="{91871864-F3CF-4EC8-A9C9-1FB0F5E83334}"/>
    <cellStyle name="Entrada 5 3 5 3 2" xfId="24763" xr:uid="{7E6025AD-D6C3-447C-B71F-A0A47EC0F209}"/>
    <cellStyle name="Entrada 5 3 5 4" xfId="15213" xr:uid="{7790B331-AA22-4F11-B8E0-06F4E992FF35}"/>
    <cellStyle name="Entrada 5 3 5 4 2" xfId="30321" xr:uid="{1DEEE0A0-DF21-488D-8E6B-369BA1309A9F}"/>
    <cellStyle name="Entrada 5 3 5 5" xfId="18381" xr:uid="{C5C83DE2-DA51-4A0F-AB6B-B592B48E03CD}"/>
    <cellStyle name="Entrada 5 3 6" xfId="3579" xr:uid="{AE20C310-30C0-4CE7-82AA-7C45BC8F596D}"/>
    <cellStyle name="Entrada 5 3 6 2" xfId="6216" xr:uid="{42E111A8-08D6-4646-991B-501AAE5E6F67}"/>
    <cellStyle name="Entrada 5 3 6 2 2" xfId="12527" xr:uid="{CEF37278-DF76-4992-A60B-6E5E269EE301}"/>
    <cellStyle name="Entrada 5 3 6 2 2 2" xfId="27635" xr:uid="{6AD88353-4D21-4469-8921-681A71E52EF9}"/>
    <cellStyle name="Entrada 5 3 6 2 3" xfId="11765" xr:uid="{D6BD2712-A8E9-4E61-8669-F0D2DFE510A0}"/>
    <cellStyle name="Entrada 5 3 6 2 3 2" xfId="26873" xr:uid="{95DC5AD8-1DC5-4BFC-BEF9-F69543797D13}"/>
    <cellStyle name="Entrada 5 3 6 2 4" xfId="21324" xr:uid="{D35A08F3-685A-49E4-9667-52C9C70570A6}"/>
    <cellStyle name="Entrada 5 3 6 3" xfId="9961" xr:uid="{F02F89B6-843A-492D-BF3A-AB464164D323}"/>
    <cellStyle name="Entrada 5 3 6 3 2" xfId="25069" xr:uid="{819EAE38-8F55-41D9-A9C7-04FD3531CA6F}"/>
    <cellStyle name="Entrada 5 3 6 4" xfId="11755" xr:uid="{2AE71E65-D231-460C-A2D1-44B9C6EBAFA7}"/>
    <cellStyle name="Entrada 5 3 6 4 2" xfId="26863" xr:uid="{D41859F4-85D5-4E52-B359-F3B9BB255170}"/>
    <cellStyle name="Entrada 5 3 6 5" xfId="18687" xr:uid="{4D4B7C3D-DDC9-4B2E-9F28-C81516AFEF78}"/>
    <cellStyle name="Entrada 5 3 7" xfId="3925" xr:uid="{16FB8BB6-AEEA-4377-BDA4-FC6D5A767886}"/>
    <cellStyle name="Entrada 5 3 7 2" xfId="6562" xr:uid="{F540485D-CAE7-407E-9092-FD00F19E8784}"/>
    <cellStyle name="Entrada 5 3 7 2 2" xfId="12873" xr:uid="{E5C766A6-DC20-4046-9427-1ED647354A60}"/>
    <cellStyle name="Entrada 5 3 7 2 2 2" xfId="27981" xr:uid="{BB6AFF38-0C51-4A97-9068-97867615A86E}"/>
    <cellStyle name="Entrada 5 3 7 2 3" xfId="16578" xr:uid="{883424F5-A04C-4818-8E70-38460C3582F7}"/>
    <cellStyle name="Entrada 5 3 7 2 3 2" xfId="31686" xr:uid="{21F64D06-36FC-417C-B4D3-1CADC2B7237E}"/>
    <cellStyle name="Entrada 5 3 7 2 4" xfId="21670" xr:uid="{98B918A2-6FB2-4145-863E-639E4B965152}"/>
    <cellStyle name="Entrada 5 3 7 3" xfId="10307" xr:uid="{F315499A-4C30-4C26-8F51-F0DB96CB1479}"/>
    <cellStyle name="Entrada 5 3 7 3 2" xfId="25415" xr:uid="{0C23F43D-7409-4D5B-B0D5-A47D6B0149A0}"/>
    <cellStyle name="Entrada 5 3 7 4" xfId="16131" xr:uid="{1D7FCEC4-FA7D-4440-A65C-49691F689E10}"/>
    <cellStyle name="Entrada 5 3 7 4 2" xfId="31239" xr:uid="{0D94D3D1-567F-4ABB-B6BD-15A8066D1BA7}"/>
    <cellStyle name="Entrada 5 3 7 5" xfId="19033" xr:uid="{8841B791-98B5-49F4-8AC8-B251BB8E275F}"/>
    <cellStyle name="Entrada 5 3 8" xfId="4490" xr:uid="{1CDDD0B5-3FD4-4B07-A5E6-E97324CC3D4F}"/>
    <cellStyle name="Entrada 5 3 8 2" xfId="10872" xr:uid="{34E436C2-9418-4855-B01E-16E5D0187C0E}"/>
    <cellStyle name="Entrada 5 3 8 2 2" xfId="25980" xr:uid="{0AB732F5-AAF9-4EE4-9D35-5450AC04DCF1}"/>
    <cellStyle name="Entrada 5 3 8 3" xfId="15940" xr:uid="{8CC1DBB4-9575-47C0-8825-C571AACD1D70}"/>
    <cellStyle name="Entrada 5 3 8 3 2" xfId="31048" xr:uid="{89B83E9B-E68C-47B3-A4CC-1A0ABC2ECBD8}"/>
    <cellStyle name="Entrada 5 3 8 4" xfId="19598" xr:uid="{2F0AC4A0-2F22-4AE8-B7F9-5428AC478C0F}"/>
    <cellStyle name="Entrada 5 3 9" xfId="8354" xr:uid="{44CD15C3-87DA-4EDD-BD66-6ADEACEBC1D7}"/>
    <cellStyle name="Entrada 5 3 9 2" xfId="23462" xr:uid="{3B0049B4-A179-49D7-98ED-AA3C911912F4}"/>
    <cellStyle name="Entrada 5 4" xfId="2090" xr:uid="{25128C77-D2A8-4BC5-A87F-D0D871CC3A45}"/>
    <cellStyle name="Entrada 5 4 10" xfId="13960" xr:uid="{6AE5D002-8D3A-4216-86FC-1E8597D5B580}"/>
    <cellStyle name="Entrada 5 4 10 2" xfId="29068" xr:uid="{D9672847-B981-4E2E-A92A-7457AD8B820C}"/>
    <cellStyle name="Entrada 5 4 11" xfId="14692" xr:uid="{D7726625-7D5B-4483-A874-F815C6F43FD6}"/>
    <cellStyle name="Entrada 5 4 11 2" xfId="29800" xr:uid="{A3219358-5821-4CE6-B82C-A62CDEA1D6E2}"/>
    <cellStyle name="Entrada 5 4 12" xfId="17315" xr:uid="{6EA3C8A0-5E2D-47BD-AC8E-3B7C602A8CDE}"/>
    <cellStyle name="Entrada 5 4 2" xfId="2580" xr:uid="{2174A63D-5F8D-4252-8839-7EBBC1CE5D5E}"/>
    <cellStyle name="Entrada 5 4 2 2" xfId="5217" xr:uid="{C3E91681-A8D0-472B-924C-570F33900C01}"/>
    <cellStyle name="Entrada 5 4 2 2 2" xfId="11581" xr:uid="{99C735F4-2D8C-43AA-8A7E-4CB38096F362}"/>
    <cellStyle name="Entrada 5 4 2 2 2 2" xfId="26689" xr:uid="{43A25CF3-FF69-409D-A64E-DB1AFD38AAC7}"/>
    <cellStyle name="Entrada 5 4 2 2 3" xfId="7200" xr:uid="{A3E04A0C-F508-4E0F-8D9E-BC5E03F7F4EF}"/>
    <cellStyle name="Entrada 5 4 2 2 3 2" xfId="22308" xr:uid="{C3C0AF3D-D9CE-4BF5-894B-DCCC7C0B0D39}"/>
    <cellStyle name="Entrada 5 4 2 2 4" xfId="20325" xr:uid="{A5B0B9E9-12B4-4D2F-A7E5-A1BBD155CC89}"/>
    <cellStyle name="Entrada 5 4 2 3" xfId="9047" xr:uid="{9AF8109B-7972-468C-BFF0-5B9A12DF2DF9}"/>
    <cellStyle name="Entrada 5 4 2 3 2" xfId="24155" xr:uid="{9B5B7B01-C4A1-427F-ADE3-F55E0130A031}"/>
    <cellStyle name="Entrada 5 4 2 4" xfId="9205" xr:uid="{E6A80057-81C2-4CF1-B49C-764C16C82398}"/>
    <cellStyle name="Entrada 5 4 2 4 2" xfId="24313" xr:uid="{F1691BC2-7A31-4839-8004-68E9BE26324B}"/>
    <cellStyle name="Entrada 5 4 2 5" xfId="15665" xr:uid="{94E9599B-1E51-4FF3-8A40-6A397985AA9F}"/>
    <cellStyle name="Entrada 5 4 2 5 2" xfId="30773" xr:uid="{7DF6BA10-BE19-4416-BA4F-C7D1484967E0}"/>
    <cellStyle name="Entrada 5 4 2 6" xfId="17688" xr:uid="{58CFF1F6-E979-43F4-9CE9-EB25996F48DE}"/>
    <cellStyle name="Entrada 5 4 3" xfId="2850" xr:uid="{39F2F0BB-E0B6-470E-A5E9-C1A647A20077}"/>
    <cellStyle name="Entrada 5 4 3 2" xfId="5487" xr:uid="{A9A3A70C-D50E-41E6-9BA9-DC25AC04CDFC}"/>
    <cellStyle name="Entrada 5 4 3 2 2" xfId="16489" xr:uid="{B24F1585-B809-4D0F-ABDE-DAA1FC01E1B5}"/>
    <cellStyle name="Entrada 5 4 3 2 2 2" xfId="31597" xr:uid="{88E11D7B-1C08-4597-B0C3-BC1E093A9F3D}"/>
    <cellStyle name="Entrada 5 4 3 2 3" xfId="20595" xr:uid="{12FBA163-2AED-4F09-8381-22D6F055EC3A}"/>
    <cellStyle name="Entrada 5 4 3 3" xfId="7637" xr:uid="{09FE58CF-8E90-4B66-952D-A48829EBB366}"/>
    <cellStyle name="Entrada 5 4 3 3 2" xfId="22745" xr:uid="{A6D82646-8906-42D7-ACA4-B7C692EB5706}"/>
    <cellStyle name="Entrada 5 4 3 4" xfId="17958" xr:uid="{00B64757-9BBF-4A5B-8B53-267C53BBD209}"/>
    <cellStyle name="Entrada 5 4 4" xfId="3153" xr:uid="{6215F6A8-8B69-44B2-A30A-0B55CF6DBE78}"/>
    <cellStyle name="Entrada 5 4 4 2" xfId="5790" xr:uid="{BBF35827-BAB0-4D26-824E-53AAF9E38AE0}"/>
    <cellStyle name="Entrada 5 4 4 2 2" xfId="12101" xr:uid="{36827E41-3F63-46BA-BAC2-C00CB9A04E4B}"/>
    <cellStyle name="Entrada 5 4 4 2 2 2" xfId="27209" xr:uid="{589407CA-C9DF-4950-87C0-A2FDB5270AB0}"/>
    <cellStyle name="Entrada 5 4 4 2 3" xfId="14769" xr:uid="{90332B96-29B6-41FD-B7DE-22DB2985B868}"/>
    <cellStyle name="Entrada 5 4 4 2 3 2" xfId="29877" xr:uid="{86CC7A44-5539-4C22-BF16-959DDFB1F081}"/>
    <cellStyle name="Entrada 5 4 4 2 4" xfId="20898" xr:uid="{01414350-F8E0-4931-A69A-4A0F86E4847E}"/>
    <cellStyle name="Entrada 5 4 4 3" xfId="9535" xr:uid="{007B6991-A195-4340-AF06-7443FB461710}"/>
    <cellStyle name="Entrada 5 4 4 3 2" xfId="24643" xr:uid="{90AD8960-DBA0-4582-9505-FE7B2EE2B879}"/>
    <cellStyle name="Entrada 5 4 4 4" xfId="13741" xr:uid="{F8EC826B-5BE6-46BE-AF55-C3C9A1BF68DF}"/>
    <cellStyle name="Entrada 5 4 4 4 2" xfId="28849" xr:uid="{9E0C4CE5-028D-4D1E-89B5-59657ABEE2DB}"/>
    <cellStyle name="Entrada 5 4 4 5" xfId="18261" xr:uid="{A4EB8F79-B08E-4476-B68E-60963AC3033A}"/>
    <cellStyle name="Entrada 5 4 5" xfId="3479" xr:uid="{EB90C7E1-C2B7-47D6-A264-0DDEF50A2BE0}"/>
    <cellStyle name="Entrada 5 4 5 2" xfId="6116" xr:uid="{F3022776-9772-4D85-AFD2-AD35CA6990BA}"/>
    <cellStyle name="Entrada 5 4 5 2 2" xfId="12427" xr:uid="{27C4598F-C64E-4878-A939-4A1C3FC81E1C}"/>
    <cellStyle name="Entrada 5 4 5 2 2 2" xfId="27535" xr:uid="{608B7185-FF45-4D50-BFEE-1803BFE001AE}"/>
    <cellStyle name="Entrada 5 4 5 2 3" xfId="13546" xr:uid="{AD88FE3E-DAC9-4C69-AA57-4F112A64EACF}"/>
    <cellStyle name="Entrada 5 4 5 2 3 2" xfId="28654" xr:uid="{61550221-1FB5-4585-B42D-78736B26CFAA}"/>
    <cellStyle name="Entrada 5 4 5 2 4" xfId="21224" xr:uid="{A606AFD7-AAEE-4142-85B2-8C905513230B}"/>
    <cellStyle name="Entrada 5 4 5 3" xfId="9861" xr:uid="{546617D2-C0B7-48BF-9AE4-213715945640}"/>
    <cellStyle name="Entrada 5 4 5 3 2" xfId="24969" xr:uid="{5130ED83-4767-4850-AC13-083063DC63F5}"/>
    <cellStyle name="Entrada 5 4 5 4" xfId="15737" xr:uid="{30EEB503-66BA-4341-88F0-6F43FC3EEBA3}"/>
    <cellStyle name="Entrada 5 4 5 4 2" xfId="30845" xr:uid="{201A0ABF-9CC1-4D22-8784-5FDCF7D55681}"/>
    <cellStyle name="Entrada 5 4 5 5" xfId="18587" xr:uid="{3E6083B2-258F-4AA0-A2A5-5969178E8B81}"/>
    <cellStyle name="Entrada 5 4 6" xfId="3785" xr:uid="{9777137C-247C-4CC0-B85E-9F27F51B817C}"/>
    <cellStyle name="Entrada 5 4 6 2" xfId="6422" xr:uid="{DF7FBED1-575F-4B47-AD17-4CF5B445B355}"/>
    <cellStyle name="Entrada 5 4 6 2 2" xfId="12733" xr:uid="{793C756E-579D-4A88-96D2-D226F71CF399}"/>
    <cellStyle name="Entrada 5 4 6 2 2 2" xfId="27841" xr:uid="{FD567E08-A139-466E-81BB-CC57843F5F25}"/>
    <cellStyle name="Entrada 5 4 6 2 3" xfId="14044" xr:uid="{0E4E989B-E5C3-4CA7-AD87-6C841BE482BA}"/>
    <cellStyle name="Entrada 5 4 6 2 3 2" xfId="29152" xr:uid="{ECBE61D4-3A06-4939-ACCD-D8B329861878}"/>
    <cellStyle name="Entrada 5 4 6 2 4" xfId="21530" xr:uid="{A2F026C6-D2DA-4688-B496-B5DBD76E39E5}"/>
    <cellStyle name="Entrada 5 4 6 3" xfId="10167" xr:uid="{C2FC9540-5DC4-4D65-8A51-365145F6058B}"/>
    <cellStyle name="Entrada 5 4 6 3 2" xfId="25275" xr:uid="{3614071E-5A73-4FCF-B4FC-37B6202166A0}"/>
    <cellStyle name="Entrada 5 4 6 4" xfId="15718" xr:uid="{F36928EA-3B81-42EB-AE44-A05E189408E9}"/>
    <cellStyle name="Entrada 5 4 6 4 2" xfId="30826" xr:uid="{F6FCDFE5-2DA4-4051-AF37-BD66D97242A3}"/>
    <cellStyle name="Entrada 5 4 6 5" xfId="18893" xr:uid="{6218EA81-CE7F-4954-9712-9718B7D797F0}"/>
    <cellStyle name="Entrada 5 4 7" xfId="4162" xr:uid="{55D9EEED-1326-4E04-9284-4BCE986609E2}"/>
    <cellStyle name="Entrada 5 4 7 2" xfId="6799" xr:uid="{FE1F5C1E-EE16-4764-BE8C-1E5F44A2ED09}"/>
    <cellStyle name="Entrada 5 4 7 2 2" xfId="13110" xr:uid="{84738934-DD50-4987-9017-3203EFD09C18}"/>
    <cellStyle name="Entrada 5 4 7 2 2 2" xfId="28218" xr:uid="{6C36E58D-2CCB-405B-8584-8C0860437CB7}"/>
    <cellStyle name="Entrada 5 4 7 2 3" xfId="16784" xr:uid="{4152C26F-F792-4AFE-A37D-A320A6E2300B}"/>
    <cellStyle name="Entrada 5 4 7 2 3 2" xfId="31892" xr:uid="{60F1155F-DE03-475D-B35F-A99D8D4B2BB9}"/>
    <cellStyle name="Entrada 5 4 7 2 4" xfId="21907" xr:uid="{4ADAC2B2-3958-4DDE-9F39-C55D0B8492F5}"/>
    <cellStyle name="Entrada 5 4 7 3" xfId="10544" xr:uid="{432549F9-B4F8-474E-A8E7-607765DC9D64}"/>
    <cellStyle name="Entrada 5 4 7 3 2" xfId="25652" xr:uid="{DF15DF02-DDD0-4C32-9B30-F25097E39AB6}"/>
    <cellStyle name="Entrada 5 4 7 4" xfId="13585" xr:uid="{FFCCE9BB-6C16-401D-86AA-D9764DB40C2D}"/>
    <cellStyle name="Entrada 5 4 7 4 2" xfId="28693" xr:uid="{E0BB210C-BFDA-4773-BD9A-9E8F2AFC45B5}"/>
    <cellStyle name="Entrada 5 4 7 5" xfId="19270" xr:uid="{4A4C20F3-EA7A-437E-9BE2-5922BF86A5B8}"/>
    <cellStyle name="Entrada 5 4 8" xfId="4727" xr:uid="{8C89E650-1EFB-40EA-B9BC-AF229642FEE5}"/>
    <cellStyle name="Entrada 5 4 8 2" xfId="11109" xr:uid="{8820CBE8-66F9-42EF-8459-8BD6E4F55E75}"/>
    <cellStyle name="Entrada 5 4 8 2 2" xfId="26217" xr:uid="{11EAEDFE-2178-4EEB-8B6C-9D49908C98E6}"/>
    <cellStyle name="Entrada 5 4 8 3" xfId="8083" xr:uid="{E707659A-9F89-4E17-9EA1-154297FFEC63}"/>
    <cellStyle name="Entrada 5 4 8 3 2" xfId="23191" xr:uid="{C59A9C9C-E13C-43C4-A604-856F68F797C2}"/>
    <cellStyle name="Entrada 5 4 8 4" xfId="19835" xr:uid="{298B26CB-4C4E-4192-894E-98144B1CF103}"/>
    <cellStyle name="Entrada 5 4 9" xfId="8588" xr:uid="{BBE978F4-A338-4531-9689-2894FAAB85EF}"/>
    <cellStyle name="Entrada 5 4 9 2" xfId="23696" xr:uid="{00C8C39B-BDEC-4FCD-AB88-4F736FA219CF}"/>
    <cellStyle name="Entrada 5 5" xfId="2031" xr:uid="{9539623D-F928-4FD3-9566-08874D791FD7}"/>
    <cellStyle name="Entrada 5 5 10" xfId="16232" xr:uid="{2CD03069-C1E1-4E2F-8DEC-67F17E927205}"/>
    <cellStyle name="Entrada 5 5 10 2" xfId="31340" xr:uid="{C7AE826B-C67F-46CE-96D1-FA518387F990}"/>
    <cellStyle name="Entrada 5 5 11" xfId="17256" xr:uid="{E0F02394-3692-454E-B184-76D0B531CE2E}"/>
    <cellStyle name="Entrada 5 5 2" xfId="2791" xr:uid="{A33E6320-2472-459C-85FB-4645D37D9FC3}"/>
    <cellStyle name="Entrada 5 5 2 2" xfId="5428" xr:uid="{90CED311-7CE7-4A3E-9295-599CF48C4A97}"/>
    <cellStyle name="Entrada 5 5 2 2 2" xfId="16277" xr:uid="{B7718DC0-B9EA-4611-9F30-62A9BBC647A4}"/>
    <cellStyle name="Entrada 5 5 2 2 2 2" xfId="31385" xr:uid="{B338A51A-EF4E-4E61-8680-27FEF0873F8B}"/>
    <cellStyle name="Entrada 5 5 2 2 3" xfId="20536" xr:uid="{DBC0838C-C215-4F67-A1B6-A9ED4E78342C}"/>
    <cellStyle name="Entrada 5 5 2 3" xfId="13875" xr:uid="{A2931B02-0523-4482-8784-280FCDA2F480}"/>
    <cellStyle name="Entrada 5 5 2 3 2" xfId="28983" xr:uid="{33D593FB-3052-4DCB-9603-391F524DD379}"/>
    <cellStyle name="Entrada 5 5 2 4" xfId="17899" xr:uid="{2ADCB98E-0457-4E95-BC71-F5D27ED6E0BC}"/>
    <cellStyle name="Entrada 5 5 3" xfId="3094" xr:uid="{A217DCA4-FF0A-4194-8278-A2D450E57120}"/>
    <cellStyle name="Entrada 5 5 3 2" xfId="5731" xr:uid="{62A3933A-ADE0-4AFE-A4B6-FF20C631A8E6}"/>
    <cellStyle name="Entrada 5 5 3 2 2" xfId="12042" xr:uid="{59123239-C215-4AB8-AD8E-4B7292BEA949}"/>
    <cellStyle name="Entrada 5 5 3 2 2 2" xfId="27150" xr:uid="{196695B1-42A1-44BE-87A2-1802525E9E1B}"/>
    <cellStyle name="Entrada 5 5 3 2 3" xfId="7447" xr:uid="{788FD4D7-50BB-4E98-A231-99B393794E9A}"/>
    <cellStyle name="Entrada 5 5 3 2 3 2" xfId="22555" xr:uid="{87B84228-D3FC-411D-B2FF-09099DD8CA69}"/>
    <cellStyle name="Entrada 5 5 3 2 4" xfId="20839" xr:uid="{353A6CA8-9A3E-4969-BDDB-834C99917C73}"/>
    <cellStyle name="Entrada 5 5 3 3" xfId="9476" xr:uid="{3DB95364-F304-4DF5-89D0-070C6767C8B7}"/>
    <cellStyle name="Entrada 5 5 3 3 2" xfId="24584" xr:uid="{CEDCC3E1-B78B-4600-B52E-538802BB795E}"/>
    <cellStyle name="Entrada 5 5 3 4" xfId="15349" xr:uid="{CB1A2D73-4DDC-4E64-99FB-506023E76D2B}"/>
    <cellStyle name="Entrada 5 5 3 4 2" xfId="30457" xr:uid="{CE2B57F8-9EC1-4667-9BDB-FAA6DE18CACB}"/>
    <cellStyle name="Entrada 5 5 3 5" xfId="18202" xr:uid="{72C83FA4-074A-4C2C-8D3A-44BB87AF5696}"/>
    <cellStyle name="Entrada 5 5 4" xfId="3420" xr:uid="{2EA0DE68-A664-497B-8568-E2F06653C3B0}"/>
    <cellStyle name="Entrada 5 5 4 2" xfId="6057" xr:uid="{B87203CF-2C06-44DD-B270-CF4605AA6A1B}"/>
    <cellStyle name="Entrada 5 5 4 2 2" xfId="12368" xr:uid="{7BD61B99-15C2-4383-9A3F-5AB10E2C5251}"/>
    <cellStyle name="Entrada 5 5 4 2 2 2" xfId="27476" xr:uid="{4FC84ED2-5651-40C0-92ED-1ABEC69EE627}"/>
    <cellStyle name="Entrada 5 5 4 2 3" xfId="7179" xr:uid="{D1B84DA2-54AC-416C-9B25-7C2F92FBE5F6}"/>
    <cellStyle name="Entrada 5 5 4 2 3 2" xfId="22287" xr:uid="{D0B5937A-DCD9-4F65-BF60-C2C08CF791E6}"/>
    <cellStyle name="Entrada 5 5 4 2 4" xfId="21165" xr:uid="{D912ABB6-F0AF-4272-A0B0-9B72DDDB0F41}"/>
    <cellStyle name="Entrada 5 5 4 3" xfId="9802" xr:uid="{858EDE5D-6315-4A25-8E96-C32A7EDCCC85}"/>
    <cellStyle name="Entrada 5 5 4 3 2" xfId="24910" xr:uid="{46833039-290F-4640-A0B4-7984C45D39B4}"/>
    <cellStyle name="Entrada 5 5 4 4" xfId="14072" xr:uid="{F213E8A0-540C-4102-BA6A-76DBB9F69867}"/>
    <cellStyle name="Entrada 5 5 4 4 2" xfId="29180" xr:uid="{7FC3CE16-5E3E-49D6-8DE1-3EF01CF8035C}"/>
    <cellStyle name="Entrada 5 5 4 5" xfId="18528" xr:uid="{C7720864-04EA-4923-81F1-457CB1855DE5}"/>
    <cellStyle name="Entrada 5 5 5" xfId="3726" xr:uid="{45393801-EC6A-472D-8362-643C1C946E08}"/>
    <cellStyle name="Entrada 5 5 5 2" xfId="6363" xr:uid="{4689A8A6-5064-4EC8-B883-0BA9B6EA7C38}"/>
    <cellStyle name="Entrada 5 5 5 2 2" xfId="12674" xr:uid="{8BEA5637-6E61-47B0-B49C-EDAC296991FE}"/>
    <cellStyle name="Entrada 5 5 5 2 2 2" xfId="27782" xr:uid="{E0F6F57D-34E1-45A0-9809-7B7B01BBA0D7}"/>
    <cellStyle name="Entrada 5 5 5 2 3" xfId="15625" xr:uid="{ADCDF18D-C132-4BDF-B4D6-A49B031B9FDD}"/>
    <cellStyle name="Entrada 5 5 5 2 3 2" xfId="30733" xr:uid="{375640CC-B6D1-4CF7-B370-9BFB1828DD8A}"/>
    <cellStyle name="Entrada 5 5 5 2 4" xfId="21471" xr:uid="{CE0F650C-0357-4819-82D8-64C109243880}"/>
    <cellStyle name="Entrada 5 5 5 3" xfId="10108" xr:uid="{1A8873EC-099A-41EC-956D-FCF8926DE153}"/>
    <cellStyle name="Entrada 5 5 5 3 2" xfId="25216" xr:uid="{5E383ED9-27D5-44AC-875A-BF24F0C22D5A}"/>
    <cellStyle name="Entrada 5 5 5 4" xfId="15523" xr:uid="{891DE264-C38B-49BF-88DC-67661F3C7166}"/>
    <cellStyle name="Entrada 5 5 5 4 2" xfId="30631" xr:uid="{20547B0A-D5FF-463A-8CEE-AF244D8C7B9D}"/>
    <cellStyle name="Entrada 5 5 5 5" xfId="18834" xr:uid="{0BC95646-0253-4AF0-9323-BB43EF023E8B}"/>
    <cellStyle name="Entrada 5 5 6" xfId="4103" xr:uid="{6AAAA6BC-4189-4679-B29F-D40203ADDBFA}"/>
    <cellStyle name="Entrada 5 5 6 2" xfId="6740" xr:uid="{AC9EA62B-ACCB-4801-9092-8F213EEFBC58}"/>
    <cellStyle name="Entrada 5 5 6 2 2" xfId="13051" xr:uid="{FAB6F1AB-5150-4B5C-9E3C-34A293EA2B62}"/>
    <cellStyle name="Entrada 5 5 6 2 2 2" xfId="28159" xr:uid="{0F4A2AF2-36F9-4547-953F-C46CFF4D81A5}"/>
    <cellStyle name="Entrada 5 5 6 2 3" xfId="16725" xr:uid="{C25E05A6-B125-487A-8C74-C204E47C909E}"/>
    <cellStyle name="Entrada 5 5 6 2 3 2" xfId="31833" xr:uid="{E4CE12AC-3D8A-45E9-8A26-E712CDEC0122}"/>
    <cellStyle name="Entrada 5 5 6 2 4" xfId="21848" xr:uid="{3E5EDF84-1B23-44CE-AC50-E1C9AEF1D16A}"/>
    <cellStyle name="Entrada 5 5 6 3" xfId="10485" xr:uid="{3345AA21-D77C-4EE0-A447-FB3AB1A573B1}"/>
    <cellStyle name="Entrada 5 5 6 3 2" xfId="25593" xr:uid="{FB843818-071C-4D91-865C-EBA6346FB872}"/>
    <cellStyle name="Entrada 5 5 6 4" xfId="7401" xr:uid="{3D4D4531-083C-47B5-8F4B-C77A77A5317F}"/>
    <cellStyle name="Entrada 5 5 6 4 2" xfId="22509" xr:uid="{1A8D223C-93F1-4702-A0F2-E45A707065BB}"/>
    <cellStyle name="Entrada 5 5 6 5" xfId="19211" xr:uid="{3A58AAF3-CC7D-4FAC-AE78-0832C81A4EE4}"/>
    <cellStyle name="Entrada 5 5 7" xfId="4668" xr:uid="{9D6E85DD-2DC5-4FE3-A7C6-0E17E4953A0E}"/>
    <cellStyle name="Entrada 5 5 7 2" xfId="11050" xr:uid="{CF621407-D9AA-4D71-AC3A-0D8F7DD463C0}"/>
    <cellStyle name="Entrada 5 5 7 2 2" xfId="26158" xr:uid="{3F552358-9C57-424E-96FC-572E43719FD0}"/>
    <cellStyle name="Entrada 5 5 7 3" xfId="8082" xr:uid="{C944A25C-9748-47AA-8C5D-F4BA3C652B43}"/>
    <cellStyle name="Entrada 5 5 7 3 2" xfId="23190" xr:uid="{4CCF727A-37E0-44A9-88C9-7043C8462C6B}"/>
    <cellStyle name="Entrada 5 5 7 4" xfId="19776" xr:uid="{74F83165-CE3A-4F10-A06C-9131F7896B23}"/>
    <cellStyle name="Entrada 5 5 8" xfId="8529" xr:uid="{8F6EE178-3418-415B-B22C-7DA5045D8D6B}"/>
    <cellStyle name="Entrada 5 5 8 2" xfId="23637" xr:uid="{FFB79596-81DA-438D-A73E-C2853B2F7516}"/>
    <cellStyle name="Entrada 5 5 9" xfId="15756" xr:uid="{88A490CC-8C21-4B77-8FBA-A363E43C3011}"/>
    <cellStyle name="Entrada 5 5 9 2" xfId="30864" xr:uid="{663F9C37-E9E8-4FD2-9303-D6249E5B7DED}"/>
    <cellStyle name="Entrada 6" xfId="1155" xr:uid="{00000000-0005-0000-0000-000085040000}"/>
    <cellStyle name="Entrada 6 2" xfId="1871" xr:uid="{461402DC-B5E2-4795-BF34-C2533A27B0EC}"/>
    <cellStyle name="Entrada 6 2 10" xfId="8372" xr:uid="{B8267406-AB25-4F6D-A380-EEF307BCE30B}"/>
    <cellStyle name="Entrada 6 2 10 2" xfId="23480" xr:uid="{20D16312-47BF-4A80-8687-2E16F13B2686}"/>
    <cellStyle name="Entrada 6 2 11" xfId="7899" xr:uid="{6C0E0393-AEB3-4946-BA12-25E666BBC843}"/>
    <cellStyle name="Entrada 6 2 11 2" xfId="23007" xr:uid="{490098D5-C4FF-4123-BA82-21A82E2EFF7E}"/>
    <cellStyle name="Entrada 6 2 12" xfId="16558" xr:uid="{9C078091-BFE8-402C-9F9F-0FFA65E6FAC9}"/>
    <cellStyle name="Entrada 6 2 12 2" xfId="31666" xr:uid="{CE5ECF85-7954-4607-B162-9C9DC4FE1FA9}"/>
    <cellStyle name="Entrada 6 2 13" xfId="17096" xr:uid="{143E84FD-FB20-46A4-9FF6-0A5E5D0BEBBD}"/>
    <cellStyle name="Entrada 6 2 2" xfId="2431" xr:uid="{CC5DC458-AEDA-40C5-8ABA-274BA7F0EA0B}"/>
    <cellStyle name="Entrada 6 2 2 2" xfId="5068" xr:uid="{9EA44845-2EBB-40F2-9A52-15CD76D5EB79}"/>
    <cellStyle name="Entrada 6 2 2 2 2" xfId="11432" xr:uid="{8F96E53B-D686-4FAE-B1E8-AD0124044BCC}"/>
    <cellStyle name="Entrada 6 2 2 2 2 2" xfId="26540" xr:uid="{0A8BBA57-8476-49F7-A8F5-2C91B903AD88}"/>
    <cellStyle name="Entrada 6 2 2 2 3" xfId="15931" xr:uid="{4AE0AED8-C5B0-4E07-9225-8FBF9B38DC16}"/>
    <cellStyle name="Entrada 6 2 2 2 3 2" xfId="31039" xr:uid="{7EEC9983-924D-48B3-BC34-80CB615877F4}"/>
    <cellStyle name="Entrada 6 2 2 2 4" xfId="20176" xr:uid="{41D3A402-B668-4FF8-A0BA-5CBC97E4275C}"/>
    <cellStyle name="Entrada 6 2 2 3" xfId="8898" xr:uid="{90C3DB76-BDF9-4A09-8E6D-E94DEE8945E6}"/>
    <cellStyle name="Entrada 6 2 2 3 2" xfId="24006" xr:uid="{358ACBC8-A326-4C78-BDF6-F7A042F2DBF6}"/>
    <cellStyle name="Entrada 6 2 3" xfId="2661" xr:uid="{991C830C-CFDB-4716-A7D2-2E2E6388A04D}"/>
    <cellStyle name="Entrada 6 2 3 2" xfId="5298" xr:uid="{1D47F406-A7B7-4168-95A2-4BA3A6042EC7}"/>
    <cellStyle name="Entrada 6 2 3 2 2" xfId="15656" xr:uid="{C2CD9C62-399C-45C9-BFFA-F649EF0F9443}"/>
    <cellStyle name="Entrada 6 2 3 2 2 2" xfId="30764" xr:uid="{6DE3AF26-A003-460D-A994-C789E934E812}"/>
    <cellStyle name="Entrada 6 2 3 2 3" xfId="20406" xr:uid="{8BA70D19-EFC6-41EC-BA85-2790373F9D70}"/>
    <cellStyle name="Entrada 6 2 3 3" xfId="14429" xr:uid="{A4DC7736-7D60-4808-AEA3-0114BCCB0505}"/>
    <cellStyle name="Entrada 6 2 3 3 2" xfId="29537" xr:uid="{BE476C67-4666-4877-B869-EA17E955A3DC}"/>
    <cellStyle name="Entrada 6 2 3 4" xfId="17769" xr:uid="{F710E927-8614-479F-BB69-4E7022951C4B}"/>
    <cellStyle name="Entrada 6 2 4" xfId="2965" xr:uid="{ED92AA69-64FB-48E1-AF38-83D518C7C5CF}"/>
    <cellStyle name="Entrada 6 2 4 2" xfId="5602" xr:uid="{5F225245-26E6-4B09-841F-0EFA175B8698}"/>
    <cellStyle name="Entrada 6 2 4 2 2" xfId="11913" xr:uid="{CC394CDA-0477-4C31-B210-4B9D4C44EE64}"/>
    <cellStyle name="Entrada 6 2 4 2 2 2" xfId="27021" xr:uid="{2DB3F2BA-F0CB-43E7-90BB-4E4A0760EF57}"/>
    <cellStyle name="Entrada 6 2 4 2 3" xfId="14454" xr:uid="{DCA4645B-6F95-4421-B8AE-74CC6CF804FD}"/>
    <cellStyle name="Entrada 6 2 4 2 3 2" xfId="29562" xr:uid="{B955E363-1FCE-4AB0-B343-561026EFB7D7}"/>
    <cellStyle name="Entrada 6 2 4 2 4" xfId="20710" xr:uid="{18FF2833-A895-424B-ADB0-A10670106A75}"/>
    <cellStyle name="Entrada 6 2 4 3" xfId="9347" xr:uid="{188A3844-3636-4B80-8E87-5554C3043629}"/>
    <cellStyle name="Entrada 6 2 4 3 2" xfId="24455" xr:uid="{98097634-88B2-44FC-B929-42CDE02CA967}"/>
    <cellStyle name="Entrada 6 2 4 4" xfId="8735" xr:uid="{889B1405-FEB4-4E51-807E-9301E96C012F}"/>
    <cellStyle name="Entrada 6 2 4 4 2" xfId="23843" xr:uid="{83E43112-17A5-4589-88BD-C742B9FBFCEB}"/>
    <cellStyle name="Entrada 6 2 4 5" xfId="18073" xr:uid="{532B82BA-2079-4ABF-B19F-48747688AF25}"/>
    <cellStyle name="Entrada 6 2 5" xfId="3291" xr:uid="{78BDA906-4BAC-4A82-A204-BF20D284874A}"/>
    <cellStyle name="Entrada 6 2 5 2" xfId="5928" xr:uid="{5D7D6E2B-41FB-4D66-9572-1B2A1F5281FC}"/>
    <cellStyle name="Entrada 6 2 5 2 2" xfId="12239" xr:uid="{4E8F05A5-A8FC-4DB6-B7BD-FD73BCCCB2C3}"/>
    <cellStyle name="Entrada 6 2 5 2 2 2" xfId="27347" xr:uid="{81EE73FA-78FD-4720-A9FB-FEB8BF41B58A}"/>
    <cellStyle name="Entrada 6 2 5 2 3" xfId="14269" xr:uid="{BBF695FF-DBD0-4512-B7FC-5A8F0BC4BC4E}"/>
    <cellStyle name="Entrada 6 2 5 2 3 2" xfId="29377" xr:uid="{77E8341A-DB62-4BF9-96E7-55A734F303F9}"/>
    <cellStyle name="Entrada 6 2 5 2 4" xfId="21036" xr:uid="{2C327249-1DB1-4C6B-B048-6FCB890FCA5D}"/>
    <cellStyle name="Entrada 6 2 5 3" xfId="9673" xr:uid="{3BD49C5A-62BE-4033-96D6-BCF2CCFCDD58}"/>
    <cellStyle name="Entrada 6 2 5 3 2" xfId="24781" xr:uid="{B774C49B-0697-4084-A23A-842BAB930664}"/>
    <cellStyle name="Entrada 6 2 5 4" xfId="14221" xr:uid="{2816BC5C-F544-45EA-9817-DACE92C40D48}"/>
    <cellStyle name="Entrada 6 2 5 4 2" xfId="29329" xr:uid="{30D69D5D-13C5-4B1C-9B85-5FD7D932AD27}"/>
    <cellStyle name="Entrada 6 2 5 5" xfId="18399" xr:uid="{A6213DEA-644E-403E-A909-2CBD744EFF5E}"/>
    <cellStyle name="Entrada 6 2 6" xfId="3597" xr:uid="{038369AD-B55B-420C-BD90-A493EED51820}"/>
    <cellStyle name="Entrada 6 2 6 2" xfId="6234" xr:uid="{2DEEB825-D561-4C2C-9131-ADC791DC4CE2}"/>
    <cellStyle name="Entrada 6 2 6 2 2" xfId="12545" xr:uid="{AAD75AF7-49F8-4E53-94D2-C3D555EB8B17}"/>
    <cellStyle name="Entrada 6 2 6 2 2 2" xfId="27653" xr:uid="{F21543E6-3439-4EB9-80BF-92122EC80E9E}"/>
    <cellStyle name="Entrada 6 2 6 2 3" xfId="13725" xr:uid="{CF5066B8-2AD3-4C01-AC0A-E54E9B94FF7D}"/>
    <cellStyle name="Entrada 6 2 6 2 3 2" xfId="28833" xr:uid="{538ED43A-CF4E-4755-904D-DF2983502050}"/>
    <cellStyle name="Entrada 6 2 6 2 4" xfId="21342" xr:uid="{996CC422-DF4E-4BB2-ACB6-8C070506CEA0}"/>
    <cellStyle name="Entrada 6 2 6 3" xfId="9979" xr:uid="{6D18FB4F-664C-4BA5-91F2-1D98E080E8AD}"/>
    <cellStyle name="Entrada 6 2 6 3 2" xfId="25087" xr:uid="{6322C35A-BBF9-42FD-8DE3-C8BCD64A6667}"/>
    <cellStyle name="Entrada 6 2 6 4" xfId="7271" xr:uid="{8BCF3CA7-661D-43B7-A553-297E421E1CDC}"/>
    <cellStyle name="Entrada 6 2 6 4 2" xfId="22379" xr:uid="{2F7DD250-F448-4F76-A45E-526AFFB9C2A3}"/>
    <cellStyle name="Entrada 6 2 6 5" xfId="18705" xr:uid="{5D116A02-CF1C-4522-A866-40479C84E515}"/>
    <cellStyle name="Entrada 6 2 7" xfId="3943" xr:uid="{4FF9C230-C8E7-4C2A-BAC0-B61E32DF397B}"/>
    <cellStyle name="Entrada 6 2 7 2" xfId="6580" xr:uid="{D9EB8DCD-B0E6-4380-81AC-FE02EF9A3218}"/>
    <cellStyle name="Entrada 6 2 7 2 2" xfId="12891" xr:uid="{8A20385E-8BE5-4346-A092-A9487EDC0949}"/>
    <cellStyle name="Entrada 6 2 7 2 2 2" xfId="27999" xr:uid="{CE066624-E230-4ACD-8469-4EFCE8B0A933}"/>
    <cellStyle name="Entrada 6 2 7 2 3" xfId="16596" xr:uid="{7016304A-E94C-4091-A12C-A86BC99EB690}"/>
    <cellStyle name="Entrada 6 2 7 2 3 2" xfId="31704" xr:uid="{4971F954-16D8-4521-9D5C-5A09406DEE67}"/>
    <cellStyle name="Entrada 6 2 7 2 4" xfId="21688" xr:uid="{DFD2AD72-FB5A-4CE5-AA8B-0C33420A331E}"/>
    <cellStyle name="Entrada 6 2 7 3" xfId="10325" xr:uid="{858F7A99-AF9B-402F-9A14-10203103E9D4}"/>
    <cellStyle name="Entrada 6 2 7 3 2" xfId="25433" xr:uid="{AD44FEFE-F366-40F6-A06D-45CA03A8832F}"/>
    <cellStyle name="Entrada 6 2 7 4" xfId="14803" xr:uid="{4B78AC1B-021F-49E3-97A9-F33FD5D7CCE7}"/>
    <cellStyle name="Entrada 6 2 7 4 2" xfId="29911" xr:uid="{478B250F-A9D4-4536-B603-F947C0BAB07D}"/>
    <cellStyle name="Entrada 6 2 7 5" xfId="19051" xr:uid="{48E0AACA-9870-4360-8422-39C2CC925C15}"/>
    <cellStyle name="Entrada 6 2 8" xfId="4290" xr:uid="{B4F76DB8-9D58-4C93-A597-BB9BB34492BF}"/>
    <cellStyle name="Entrada 6 2 8 2" xfId="6927" xr:uid="{65219C7C-E695-42AF-89E5-BD4A617B1CD5}"/>
    <cellStyle name="Entrada 6 2 8 2 2" xfId="13238" xr:uid="{92988ACD-285D-4B34-9B2E-9047433BFC17}"/>
    <cellStyle name="Entrada 6 2 8 2 2 2" xfId="28346" xr:uid="{F2CBEEFD-4F4B-4353-B64B-298F9E28F865}"/>
    <cellStyle name="Entrada 6 2 8 2 3" xfId="16902" xr:uid="{073EBEB3-817C-4AF7-A81B-2AC430B9CBF1}"/>
    <cellStyle name="Entrada 6 2 8 2 3 2" xfId="32010" xr:uid="{0522E8B6-A3C7-42F5-95A7-BF5436FCCFA0}"/>
    <cellStyle name="Entrada 6 2 8 2 4" xfId="22035" xr:uid="{41E05F47-6A2F-4A36-9659-F4F4DD6BE439}"/>
    <cellStyle name="Entrada 6 2 8 3" xfId="10672" xr:uid="{7BD6EAFD-BDE5-4B48-A13B-8E8B74B1C6B3}"/>
    <cellStyle name="Entrada 6 2 8 3 2" xfId="25780" xr:uid="{F385C95B-3114-43BB-B091-17195C5083A4}"/>
    <cellStyle name="Entrada 6 2 8 4" xfId="7759" xr:uid="{C0D75C55-AFDD-48B2-B25E-9B93A4F3D459}"/>
    <cellStyle name="Entrada 6 2 8 4 2" xfId="22867" xr:uid="{3404D711-368D-41A1-892B-5CD7E957EC45}"/>
    <cellStyle name="Entrada 6 2 8 5" xfId="19398" xr:uid="{71F810B0-37E2-48D9-A5B1-E0C67608C47D}"/>
    <cellStyle name="Entrada 6 2 9" xfId="4508" xr:uid="{29E96525-A16B-449A-85A7-7BACCF3DB748}"/>
    <cellStyle name="Entrada 6 2 9 2" xfId="10890" xr:uid="{0BD6BE4B-1D71-4418-9799-FA36E7CEAE99}"/>
    <cellStyle name="Entrada 6 2 9 2 2" xfId="25998" xr:uid="{4A9F2AC1-3FD3-4809-A5CF-9D1422766D51}"/>
    <cellStyle name="Entrada 6 2 9 3" xfId="15690" xr:uid="{774D2FA2-2464-4B6C-B37E-490780221730}"/>
    <cellStyle name="Entrada 6 2 9 3 2" xfId="30798" xr:uid="{258C1A67-6B86-43D4-8AE5-97EA995B6E21}"/>
    <cellStyle name="Entrada 6 2 9 4" xfId="19616" xr:uid="{F0E87900-7AE8-4F20-B855-46F632AB840B}"/>
    <cellStyle name="Entrada 6 3" xfId="1854" xr:uid="{87FAE260-4485-45DE-8A51-FE5114DE9C6B}"/>
    <cellStyle name="Entrada 6 3 10" xfId="14380" xr:uid="{8C8476F9-105B-4BD2-8674-7218BA23DF94}"/>
    <cellStyle name="Entrada 6 3 10 2" xfId="29488" xr:uid="{F622F310-250B-4BDF-86BF-54B19B0A09C7}"/>
    <cellStyle name="Entrada 6 3 11" xfId="13431" xr:uid="{33110DCE-3782-4884-B53E-FD35172C6BC4}"/>
    <cellStyle name="Entrada 6 3 11 2" xfId="28539" xr:uid="{A5B74C88-396D-4A8C-9DE9-0F6726AA710C}"/>
    <cellStyle name="Entrada 6 3 12" xfId="17079" xr:uid="{72DB0F3B-B968-4EEC-99D4-14CC509E6AB5}"/>
    <cellStyle name="Entrada 6 3 2" xfId="2414" xr:uid="{8D51D745-BE8E-4AAA-8AFE-AEA57291376B}"/>
    <cellStyle name="Entrada 6 3 2 2" xfId="5051" xr:uid="{C836195B-BAA2-45C5-8729-DFAEDB1FA90C}"/>
    <cellStyle name="Entrada 6 3 2 2 2" xfId="11415" xr:uid="{66873E50-8136-46CE-AE2D-3E8351974ACE}"/>
    <cellStyle name="Entrada 6 3 2 2 2 2" xfId="26523" xr:uid="{54D0A578-EABE-424C-8E8C-722CB214A577}"/>
    <cellStyle name="Entrada 6 3 2 2 3" xfId="7253" xr:uid="{CD6E58EE-0D04-4F6D-9017-803CB2F15A63}"/>
    <cellStyle name="Entrada 6 3 2 2 3 2" xfId="22361" xr:uid="{C5B67482-5B09-489D-9EEE-119C5CD329E4}"/>
    <cellStyle name="Entrada 6 3 2 2 4" xfId="20159" xr:uid="{DAA0A393-EBED-4959-9442-5EF0B71B97EC}"/>
    <cellStyle name="Entrada 6 3 2 3" xfId="8881" xr:uid="{76FFE70C-3637-4426-AD2A-56BBF7770186}"/>
    <cellStyle name="Entrada 6 3 2 3 2" xfId="23989" xr:uid="{09343934-FDEC-474F-9093-4E1B3FCD4130}"/>
    <cellStyle name="Entrada 6 3 2 4" xfId="14215" xr:uid="{A5EC1529-D672-4D4A-9BFF-D1349967E8EF}"/>
    <cellStyle name="Entrada 6 3 2 4 2" xfId="29323" xr:uid="{B8B0524E-FFF4-4232-B1FB-567872812877}"/>
    <cellStyle name="Entrada 6 3 2 5" xfId="14931" xr:uid="{17FD74E2-1073-4A4A-9AF8-332B0277F83D}"/>
    <cellStyle name="Entrada 6 3 2 5 2" xfId="30039" xr:uid="{CC00766E-757D-4E20-A74A-45C6C395784E}"/>
    <cellStyle name="Entrada 6 3 2 6" xfId="17605" xr:uid="{B1F0149F-3D20-4254-8C6F-F1C248B3832F}"/>
    <cellStyle name="Entrada 6 3 3" xfId="2206" xr:uid="{45E9AD53-1E2C-45CD-8E0B-BCF6CA778219}"/>
    <cellStyle name="Entrada 6 3 3 2" xfId="4843" xr:uid="{B6B6B7F7-ADA5-4FD9-B8FF-6CEAE795B97E}"/>
    <cellStyle name="Entrada 6 3 3 2 2" xfId="16141" xr:uid="{DEE8B5BA-CF63-4347-A182-4404813A58D5}"/>
    <cellStyle name="Entrada 6 3 3 2 2 2" xfId="31249" xr:uid="{8BD21EC6-6A05-4CD7-B180-D9CDB126E16C}"/>
    <cellStyle name="Entrada 6 3 3 2 3" xfId="19951" xr:uid="{5FF3BD5F-0163-4C4F-A6D6-662AF3B58C21}"/>
    <cellStyle name="Entrada 6 3 3 3" xfId="14047" xr:uid="{40E71CEC-967C-4FF9-8D72-C2E6F09D8EDA}"/>
    <cellStyle name="Entrada 6 3 3 3 2" xfId="29155" xr:uid="{658664F4-3E45-4791-98FB-7BE432F907C4}"/>
    <cellStyle name="Entrada 6 3 3 4" xfId="17431" xr:uid="{1451AC4C-11CF-4A9C-95D2-C9D39AF5B6CD}"/>
    <cellStyle name="Entrada 6 3 4" xfId="2948" xr:uid="{C68262B2-842F-4CC7-BF29-59ABC26FD3FF}"/>
    <cellStyle name="Entrada 6 3 4 2" xfId="5585" xr:uid="{2B081244-75A7-45D4-B046-6AEAC485A0DA}"/>
    <cellStyle name="Entrada 6 3 4 2 2" xfId="11896" xr:uid="{9C05BA29-7F88-41F7-B3EE-EBCE99624681}"/>
    <cellStyle name="Entrada 6 3 4 2 2 2" xfId="27004" xr:uid="{2D5C09DB-CC05-477D-BCEF-B4441B261586}"/>
    <cellStyle name="Entrada 6 3 4 2 3" xfId="13568" xr:uid="{3888A113-6398-4143-94D0-F2249FB91CD8}"/>
    <cellStyle name="Entrada 6 3 4 2 3 2" xfId="28676" xr:uid="{EE8A88C9-C7CD-4A18-ADAB-8C0C89357430}"/>
    <cellStyle name="Entrada 6 3 4 2 4" xfId="20693" xr:uid="{6EB13816-38F7-409A-9516-E32CEC39895D}"/>
    <cellStyle name="Entrada 6 3 4 3" xfId="9330" xr:uid="{99997E13-8ECE-47CF-A277-CCB832DD0DD9}"/>
    <cellStyle name="Entrada 6 3 4 3 2" xfId="24438" xr:uid="{9894979C-5663-4D12-8F57-7E6591A03959}"/>
    <cellStyle name="Entrada 6 3 4 4" xfId="15683" xr:uid="{A5001462-D415-4822-939C-364D09195CA4}"/>
    <cellStyle name="Entrada 6 3 4 4 2" xfId="30791" xr:uid="{A96DE51C-CA73-4444-BA68-FCED86DFD357}"/>
    <cellStyle name="Entrada 6 3 4 5" xfId="18056" xr:uid="{8081C2FC-3CBC-48E7-A943-0D46F11D6806}"/>
    <cellStyle name="Entrada 6 3 5" xfId="3274" xr:uid="{4151C211-E87A-4C8A-9644-EA81975F07AC}"/>
    <cellStyle name="Entrada 6 3 5 2" xfId="5911" xr:uid="{E5F6F791-E9E5-49F2-9908-573717D2F072}"/>
    <cellStyle name="Entrada 6 3 5 2 2" xfId="12222" xr:uid="{83E96058-EF60-451B-A3C5-E0AF415A48A8}"/>
    <cellStyle name="Entrada 6 3 5 2 2 2" xfId="27330" xr:uid="{41740D10-EA10-4839-9990-5ADD24478624}"/>
    <cellStyle name="Entrada 6 3 5 2 3" xfId="14266" xr:uid="{B54C9C2F-100C-42BA-8B5E-9B32CA9D9281}"/>
    <cellStyle name="Entrada 6 3 5 2 3 2" xfId="29374" xr:uid="{7A2466EB-E37F-4FA8-812C-3E2C092A3EAA}"/>
    <cellStyle name="Entrada 6 3 5 2 4" xfId="21019" xr:uid="{1106ED17-743D-4507-8E7E-FF54DE455291}"/>
    <cellStyle name="Entrada 6 3 5 3" xfId="9656" xr:uid="{5C91D944-DE7C-4013-8C44-ACB62C9DBEFB}"/>
    <cellStyle name="Entrada 6 3 5 3 2" xfId="24764" xr:uid="{1DD883F0-2425-478E-83E8-1391DB6B2B19}"/>
    <cellStyle name="Entrada 6 3 5 4" xfId="14820" xr:uid="{3218E709-8FF2-4A6D-AA0C-7C7B3A64F1F8}"/>
    <cellStyle name="Entrada 6 3 5 4 2" xfId="29928" xr:uid="{BB8E6A6D-A8A6-480F-9A18-A9AC1B8D6C3B}"/>
    <cellStyle name="Entrada 6 3 5 5" xfId="18382" xr:uid="{D7D60C74-15EC-4183-B298-75F6E2CCB261}"/>
    <cellStyle name="Entrada 6 3 6" xfId="3580" xr:uid="{A9158683-ED33-4557-9F84-50A1B2028C4B}"/>
    <cellStyle name="Entrada 6 3 6 2" xfId="6217" xr:uid="{5175BE8A-56AE-4315-A68A-27ABD36BFC4F}"/>
    <cellStyle name="Entrada 6 3 6 2 2" xfId="12528" xr:uid="{8E84D5EE-EBAB-48F7-AC90-6AAA7D33CB6D}"/>
    <cellStyle name="Entrada 6 3 6 2 2 2" xfId="27636" xr:uid="{B9CF24B6-EA0D-4853-B908-502DF412871A}"/>
    <cellStyle name="Entrada 6 3 6 2 3" xfId="14933" xr:uid="{D449EAF8-FB53-4AA3-A0AD-7C48868A3CCF}"/>
    <cellStyle name="Entrada 6 3 6 2 3 2" xfId="30041" xr:uid="{8A86D94C-2831-4240-938B-51966EA452AC}"/>
    <cellStyle name="Entrada 6 3 6 2 4" xfId="21325" xr:uid="{B0393AF7-E86C-463A-885E-603709F23D8D}"/>
    <cellStyle name="Entrada 6 3 6 3" xfId="9962" xr:uid="{87C48743-AD31-41A3-ACDA-39C248CA91AB}"/>
    <cellStyle name="Entrada 6 3 6 3 2" xfId="25070" xr:uid="{E6CEEEE3-4D99-406C-8345-954216433876}"/>
    <cellStyle name="Entrada 6 3 6 4" xfId="14990" xr:uid="{F591195E-8348-40B8-8BF7-41A34DA9D266}"/>
    <cellStyle name="Entrada 6 3 6 4 2" xfId="30098" xr:uid="{A04CF36A-79AB-416E-AEBD-DA71F881BD74}"/>
    <cellStyle name="Entrada 6 3 6 5" xfId="18688" xr:uid="{35EBF53D-1E7B-4389-8A0C-D667BAF952BB}"/>
    <cellStyle name="Entrada 6 3 7" xfId="3926" xr:uid="{1ECCCD16-297B-4476-9E8B-7820DD24011E}"/>
    <cellStyle name="Entrada 6 3 7 2" xfId="6563" xr:uid="{F1F001CF-8470-45D0-9C0E-95BFA31B52FC}"/>
    <cellStyle name="Entrada 6 3 7 2 2" xfId="12874" xr:uid="{67E2F869-D251-4F4A-894C-725A2247B77B}"/>
    <cellStyle name="Entrada 6 3 7 2 2 2" xfId="27982" xr:uid="{9B8B07D8-67BA-40F0-B2C5-62460C6681E6}"/>
    <cellStyle name="Entrada 6 3 7 2 3" xfId="16579" xr:uid="{7EFFB4C2-6602-4109-9D5F-7C3DDCFE59D3}"/>
    <cellStyle name="Entrada 6 3 7 2 3 2" xfId="31687" xr:uid="{274101AE-BB08-48D5-AB38-D3FD05A0F990}"/>
    <cellStyle name="Entrada 6 3 7 2 4" xfId="21671" xr:uid="{28FD3D9E-3339-40DA-906D-31326968C1A9}"/>
    <cellStyle name="Entrada 6 3 7 3" xfId="10308" xr:uid="{8010068E-9770-479A-808C-390FF041113A}"/>
    <cellStyle name="Entrada 6 3 7 3 2" xfId="25416" xr:uid="{2E5F9A0E-4C43-4B8A-9773-D0502BD1A22E}"/>
    <cellStyle name="Entrada 6 3 7 4" xfId="8237" xr:uid="{FC077421-D030-41D5-9581-9E9E25FCC5CD}"/>
    <cellStyle name="Entrada 6 3 7 4 2" xfId="23345" xr:uid="{A0E07F97-7402-41A0-8C2B-E727EB80F252}"/>
    <cellStyle name="Entrada 6 3 7 5" xfId="19034" xr:uid="{D4330170-40A1-43A5-8784-73A9BFCD0316}"/>
    <cellStyle name="Entrada 6 3 8" xfId="4491" xr:uid="{AE103A37-BDB8-4486-BA0E-58E56A0A69AF}"/>
    <cellStyle name="Entrada 6 3 8 2" xfId="10873" xr:uid="{7565869F-36AC-4F51-9D7B-A93D265B611B}"/>
    <cellStyle name="Entrada 6 3 8 2 2" xfId="25981" xr:uid="{A93AA774-F01F-4189-89E7-843DBB107195}"/>
    <cellStyle name="Entrada 6 3 8 3" xfId="11776" xr:uid="{A98FDCF9-6D04-4EA5-88DF-7867D4F7954E}"/>
    <cellStyle name="Entrada 6 3 8 3 2" xfId="26884" xr:uid="{096AEEDE-5EA2-47FB-A5FC-CDFD9BC64ACF}"/>
    <cellStyle name="Entrada 6 3 8 4" xfId="19599" xr:uid="{18C07D1E-3926-447E-B6D8-74171C7CC414}"/>
    <cellStyle name="Entrada 6 3 9" xfId="8355" xr:uid="{AC2CF412-A173-42E3-9678-EE70FFDA8774}"/>
    <cellStyle name="Entrada 6 3 9 2" xfId="23463" xr:uid="{CE6DCFDD-6308-4B0F-BA01-8022D2C24E08}"/>
    <cellStyle name="Entrada 6 4" xfId="2091" xr:uid="{80507D83-AB0F-4430-A020-78847FC85967}"/>
    <cellStyle name="Entrada 6 4 10" xfId="8146" xr:uid="{0EF8C1C5-B1AE-429E-92E1-7DB7739BBB25}"/>
    <cellStyle name="Entrada 6 4 10 2" xfId="23254" xr:uid="{AA8188F6-2A0B-4C96-A875-D5464080EC5E}"/>
    <cellStyle name="Entrada 6 4 11" xfId="16454" xr:uid="{83E31836-7B2C-482A-9276-902014EE748B}"/>
    <cellStyle name="Entrada 6 4 11 2" xfId="31562" xr:uid="{7D75C07F-C13C-4C8C-AC5C-551AAD319367}"/>
    <cellStyle name="Entrada 6 4 12" xfId="17316" xr:uid="{272FD566-760B-4663-BFD8-58E27876E087}"/>
    <cellStyle name="Entrada 6 4 2" xfId="2581" xr:uid="{8ACC3DEA-C329-4E8A-8C34-4B6C2AA522B7}"/>
    <cellStyle name="Entrada 6 4 2 2" xfId="5218" xr:uid="{8F8EDCF0-346A-4C13-A0ED-F122A1CCBF88}"/>
    <cellStyle name="Entrada 6 4 2 2 2" xfId="11582" xr:uid="{0AA31EFF-150A-45BC-BF4D-68539264A6A7}"/>
    <cellStyle name="Entrada 6 4 2 2 2 2" xfId="26690" xr:uid="{4B35FE6D-620C-49C5-950E-1D27EC735D4B}"/>
    <cellStyle name="Entrada 6 4 2 2 3" xfId="16024" xr:uid="{5D91E8BF-28C3-4DF6-9DBA-3E2C916B9517}"/>
    <cellStyle name="Entrada 6 4 2 2 3 2" xfId="31132" xr:uid="{08B59624-47BF-40BC-B421-E2BE36293954}"/>
    <cellStyle name="Entrada 6 4 2 2 4" xfId="20326" xr:uid="{F3B30BED-7CD9-4E8B-B9CD-7CE09605C1C4}"/>
    <cellStyle name="Entrada 6 4 2 3" xfId="9048" xr:uid="{F4816D9C-3FED-4331-BA11-E4F4E6756B3C}"/>
    <cellStyle name="Entrada 6 4 2 3 2" xfId="24156" xr:uid="{432A76B1-B229-440D-BE27-7CF51C1E15F1}"/>
    <cellStyle name="Entrada 6 4 2 4" xfId="8010" xr:uid="{8BACCECC-C166-45FC-9A83-73FB7C947BFA}"/>
    <cellStyle name="Entrada 6 4 2 4 2" xfId="23118" xr:uid="{EDEAF47A-B44D-4787-B412-9719A7AE6C72}"/>
    <cellStyle name="Entrada 6 4 2 5" xfId="16363" xr:uid="{0EC4815F-3E71-43D5-A9B2-487D6A151F94}"/>
    <cellStyle name="Entrada 6 4 2 5 2" xfId="31471" xr:uid="{81A75211-C87E-4844-8541-0BE98FBA021F}"/>
    <cellStyle name="Entrada 6 4 2 6" xfId="17689" xr:uid="{75DDA71B-2781-46B2-A7FE-D4ABB2BF2BF8}"/>
    <cellStyle name="Entrada 6 4 3" xfId="2851" xr:uid="{E625E900-1B36-4FE1-8AA6-BAF82CAD20DD}"/>
    <cellStyle name="Entrada 6 4 3 2" xfId="5488" xr:uid="{0051A8CA-25BB-4A4E-BFF3-D3A237610403}"/>
    <cellStyle name="Entrada 6 4 3 2 2" xfId="13459" xr:uid="{F7D945B3-E0BB-477C-8895-DAECBD2ED3E7}"/>
    <cellStyle name="Entrada 6 4 3 2 2 2" xfId="28567" xr:uid="{19807F96-EB65-4841-9147-953C0480B615}"/>
    <cellStyle name="Entrada 6 4 3 2 3" xfId="20596" xr:uid="{F73A23E5-A67F-4CEF-8363-5F159C2775A1}"/>
    <cellStyle name="Entrada 6 4 3 3" xfId="14000" xr:uid="{FCEA78A6-3AEC-412E-8D83-C936EA8D2903}"/>
    <cellStyle name="Entrada 6 4 3 3 2" xfId="29108" xr:uid="{3F915037-B695-42B2-9695-AC0AAD4F310A}"/>
    <cellStyle name="Entrada 6 4 3 4" xfId="17959" xr:uid="{BF5E10B4-5C43-4971-AC41-9D0747900538}"/>
    <cellStyle name="Entrada 6 4 4" xfId="3154" xr:uid="{87468C7B-826E-49EB-82C8-B4C33FE01E8D}"/>
    <cellStyle name="Entrada 6 4 4 2" xfId="5791" xr:uid="{E849E120-83BB-455B-8516-B0F2944469E5}"/>
    <cellStyle name="Entrada 6 4 4 2 2" xfId="12102" xr:uid="{852CDBBB-5EEE-417E-A48E-A472C0346C03}"/>
    <cellStyle name="Entrada 6 4 4 2 2 2" xfId="27210" xr:uid="{FA421559-952C-4163-B5ED-CFC2CF770D00}"/>
    <cellStyle name="Entrada 6 4 4 2 3" xfId="11229" xr:uid="{EEB4A09B-3E74-4F02-A277-17518D0B9185}"/>
    <cellStyle name="Entrada 6 4 4 2 3 2" xfId="26337" xr:uid="{4D8AC837-6874-45A6-AA45-32D9432F884C}"/>
    <cellStyle name="Entrada 6 4 4 2 4" xfId="20899" xr:uid="{DF456B55-B16B-4058-AB3A-B47B96D66192}"/>
    <cellStyle name="Entrada 6 4 4 3" xfId="9536" xr:uid="{5D70DCE1-A19C-46D1-BD96-CBC2B862A629}"/>
    <cellStyle name="Entrada 6 4 4 3 2" xfId="24644" xr:uid="{FD8B1F69-15AF-43E9-A909-63138FC75A4D}"/>
    <cellStyle name="Entrada 6 4 4 4" xfId="16551" xr:uid="{61CF3F2A-8959-4F93-9A42-B7A2E7404599}"/>
    <cellStyle name="Entrada 6 4 4 4 2" xfId="31659" xr:uid="{E93070EE-3CB1-489B-8051-6E51930C332A}"/>
    <cellStyle name="Entrada 6 4 4 5" xfId="18262" xr:uid="{F4206AE5-5C8F-42E8-9B59-F761F387E2DC}"/>
    <cellStyle name="Entrada 6 4 5" xfId="3480" xr:uid="{3BB999E8-D3BB-483D-824E-E44A54BCB386}"/>
    <cellStyle name="Entrada 6 4 5 2" xfId="6117" xr:uid="{3AEEE233-BB63-4DF0-A30A-2B02389D37E3}"/>
    <cellStyle name="Entrada 6 4 5 2 2" xfId="12428" xr:uid="{15FB916F-E178-4E0E-AE2C-5AECA16AC080}"/>
    <cellStyle name="Entrada 6 4 5 2 2 2" xfId="27536" xr:uid="{487CB6DD-204E-49CF-993F-43A7B0D62328}"/>
    <cellStyle name="Entrada 6 4 5 2 3" xfId="15988" xr:uid="{576D5B8C-6ACF-4BBD-915E-5CB2E0222A99}"/>
    <cellStyle name="Entrada 6 4 5 2 3 2" xfId="31096" xr:uid="{DEA1BE38-AA3D-4E74-AA27-8FF1E22A8ABA}"/>
    <cellStyle name="Entrada 6 4 5 2 4" xfId="21225" xr:uid="{E442C0CE-1CC4-4ED6-B216-A901A6776B14}"/>
    <cellStyle name="Entrada 6 4 5 3" xfId="9862" xr:uid="{6B577A9A-6ECA-4ED5-A7A7-52F743EE9F54}"/>
    <cellStyle name="Entrada 6 4 5 3 2" xfId="24970" xr:uid="{5ED05C6F-F1EA-47CF-A50F-11EAFEC50D52}"/>
    <cellStyle name="Entrada 6 4 5 4" xfId="15461" xr:uid="{1A70E273-26FA-4F0B-BF9C-5AA83B1210C9}"/>
    <cellStyle name="Entrada 6 4 5 4 2" xfId="30569" xr:uid="{32ECA8FC-9EFC-47A1-AA4E-F43FCE10D4DC}"/>
    <cellStyle name="Entrada 6 4 5 5" xfId="18588" xr:uid="{C604DCB7-9511-49C1-BEC3-FF28E01CE3E5}"/>
    <cellStyle name="Entrada 6 4 6" xfId="3786" xr:uid="{F2F4D395-0B3E-4A5F-A001-2221E920EFCB}"/>
    <cellStyle name="Entrada 6 4 6 2" xfId="6423" xr:uid="{5FFB9CB8-A15A-4141-96C1-9324B11B196F}"/>
    <cellStyle name="Entrada 6 4 6 2 2" xfId="12734" xr:uid="{EAE60B37-6351-4BDA-9EC8-00C58A220A6B}"/>
    <cellStyle name="Entrada 6 4 6 2 2 2" xfId="27842" xr:uid="{B1EEB1E8-50C9-41D5-AD6C-858C0DF40CB0}"/>
    <cellStyle name="Entrada 6 4 6 2 3" xfId="15787" xr:uid="{A8ACDFC2-8EF6-4F6D-AB3B-71E417F03B74}"/>
    <cellStyle name="Entrada 6 4 6 2 3 2" xfId="30895" xr:uid="{9CD00F7D-B020-4D07-8B66-02DACDE61AD3}"/>
    <cellStyle name="Entrada 6 4 6 2 4" xfId="21531" xr:uid="{97AB7B1F-F9D6-4685-BB3C-4562425AB9E4}"/>
    <cellStyle name="Entrada 6 4 6 3" xfId="10168" xr:uid="{D4C31FC1-02D8-4B10-84C6-7DFCE7000E9F}"/>
    <cellStyle name="Entrada 6 4 6 3 2" xfId="25276" xr:uid="{24F89231-BB46-4D1D-8A3C-B838BC356F27}"/>
    <cellStyle name="Entrada 6 4 6 4" xfId="14397" xr:uid="{99BF3009-5A4B-4543-80FB-0CE0B9E8457B}"/>
    <cellStyle name="Entrada 6 4 6 4 2" xfId="29505" xr:uid="{49E7CD81-F3A5-4B5A-BB44-408A993A570B}"/>
    <cellStyle name="Entrada 6 4 6 5" xfId="18894" xr:uid="{AA71AA35-2775-40EA-8B5F-D91688229824}"/>
    <cellStyle name="Entrada 6 4 7" xfId="4163" xr:uid="{1AC57868-7EAE-4440-A1B6-26260464056A}"/>
    <cellStyle name="Entrada 6 4 7 2" xfId="6800" xr:uid="{AFC8D5CC-2AEC-42AF-99B8-5ECDB6DC44C0}"/>
    <cellStyle name="Entrada 6 4 7 2 2" xfId="13111" xr:uid="{CEAAF8D3-9A59-430C-AE17-8C155715636F}"/>
    <cellStyle name="Entrada 6 4 7 2 2 2" xfId="28219" xr:uid="{93C62B51-C069-4233-A253-5E3644BB6910}"/>
    <cellStyle name="Entrada 6 4 7 2 3" xfId="16785" xr:uid="{B4D3079D-92C4-41AD-8C73-B1A13CCC73B2}"/>
    <cellStyle name="Entrada 6 4 7 2 3 2" xfId="31893" xr:uid="{1257FF8C-0CB0-4E75-8753-0A9C4D62E7ED}"/>
    <cellStyle name="Entrada 6 4 7 2 4" xfId="21908" xr:uid="{55EEB8C9-01ED-4D51-B6FB-5E538F0EF55F}"/>
    <cellStyle name="Entrada 6 4 7 3" xfId="10545" xr:uid="{02DC017F-2AD9-42C3-A861-86EA2A427116}"/>
    <cellStyle name="Entrada 6 4 7 3 2" xfId="25653" xr:uid="{D6290E88-BA9D-4C3D-A7D8-EF65D30053FF}"/>
    <cellStyle name="Entrada 6 4 7 4" xfId="7163" xr:uid="{F4AEB988-193D-4C32-8932-4BDA46678315}"/>
    <cellStyle name="Entrada 6 4 7 4 2" xfId="22271" xr:uid="{6B44861A-2316-4079-8909-7958596908C6}"/>
    <cellStyle name="Entrada 6 4 7 5" xfId="19271" xr:uid="{BAE17A5D-F3A1-4687-A863-E1BBA1592FC5}"/>
    <cellStyle name="Entrada 6 4 8" xfId="4728" xr:uid="{E7C30F34-81DE-4554-ACFE-A4063C490167}"/>
    <cellStyle name="Entrada 6 4 8 2" xfId="11110" xr:uid="{484406C3-2E3B-48E1-92BF-0CACE061F643}"/>
    <cellStyle name="Entrada 6 4 8 2 2" xfId="26218" xr:uid="{4261FEAE-4DC6-4119-BCC2-82870DA6FF3F}"/>
    <cellStyle name="Entrada 6 4 8 3" xfId="14458" xr:uid="{91147123-5EC3-4711-91AB-BD332A1F41C1}"/>
    <cellStyle name="Entrada 6 4 8 3 2" xfId="29566" xr:uid="{5B7261AF-E7B6-4FF6-8001-A11EE649B8C8}"/>
    <cellStyle name="Entrada 6 4 8 4" xfId="19836" xr:uid="{31BD001B-B1B3-4260-A49A-3999E531F01A}"/>
    <cellStyle name="Entrada 6 4 9" xfId="8589" xr:uid="{DA9DBAD0-67D9-41CD-9255-0F1A1B7A5576}"/>
    <cellStyle name="Entrada 6 4 9 2" xfId="23697" xr:uid="{3A1285A6-16B4-4DDC-A3A7-D67F294B43DD}"/>
    <cellStyle name="Entrada 6 5" xfId="2030" xr:uid="{BC363AB0-3579-4D0F-BA19-438AFD361B86}"/>
    <cellStyle name="Entrada 6 5 10" xfId="13444" xr:uid="{EA252343-9459-4DD4-83C3-B702509FA797}"/>
    <cellStyle name="Entrada 6 5 10 2" xfId="28552" xr:uid="{D762C39E-A434-46E1-9E24-B8AFEB55DD0E}"/>
    <cellStyle name="Entrada 6 5 11" xfId="17255" xr:uid="{EBC8C96C-B21C-4B5D-9CCE-A680C76D8859}"/>
    <cellStyle name="Entrada 6 5 2" xfId="2790" xr:uid="{CAE4471E-02E3-43CC-A5DB-5D5EE5B50398}"/>
    <cellStyle name="Entrada 6 5 2 2" xfId="5427" xr:uid="{307BD574-F2A8-4F7A-85AA-D749202AAC97}"/>
    <cellStyle name="Entrada 6 5 2 2 2" xfId="13613" xr:uid="{0E96CE31-4031-40D1-BA94-027D36CBAFAD}"/>
    <cellStyle name="Entrada 6 5 2 2 2 2" xfId="28721" xr:uid="{48ABDEEE-7D67-4099-AE57-4859F504E8C9}"/>
    <cellStyle name="Entrada 6 5 2 2 3" xfId="20535" xr:uid="{2026CE4B-96FC-488B-B02E-A0D8A8B27B5E}"/>
    <cellStyle name="Entrada 6 5 2 3" xfId="7950" xr:uid="{19353E89-5BAA-4205-BED2-651A25EAFB29}"/>
    <cellStyle name="Entrada 6 5 2 3 2" xfId="23058" xr:uid="{89058AAE-0587-46C7-ABFA-0DD2E0BFA545}"/>
    <cellStyle name="Entrada 6 5 2 4" xfId="17898" xr:uid="{303D01ED-C07E-4F9A-976F-E0771F32301D}"/>
    <cellStyle name="Entrada 6 5 3" xfId="3093" xr:uid="{5473FA2B-0C1C-4AE8-8F41-E272C1044469}"/>
    <cellStyle name="Entrada 6 5 3 2" xfId="5730" xr:uid="{2E1F3F26-3EED-47B1-8406-6E827113DA7E}"/>
    <cellStyle name="Entrada 6 5 3 2 2" xfId="12041" xr:uid="{F8CAA9FE-EDCC-4E65-8107-0DBC6CA821C0}"/>
    <cellStyle name="Entrada 6 5 3 2 2 2" xfId="27149" xr:uid="{DFD90B15-1096-4D47-AA2A-43A5D0345A08}"/>
    <cellStyle name="Entrada 6 5 3 2 3" xfId="7347" xr:uid="{559BAA3B-08DF-4E58-B87C-B2402A5CD82C}"/>
    <cellStyle name="Entrada 6 5 3 2 3 2" xfId="22455" xr:uid="{B8245402-D8F4-4C17-BD17-18E55765C195}"/>
    <cellStyle name="Entrada 6 5 3 2 4" xfId="20838" xr:uid="{EDD72119-07C1-4890-8CED-5E5A8083E8B6}"/>
    <cellStyle name="Entrada 6 5 3 3" xfId="9475" xr:uid="{4BE22810-97B4-42DF-968A-EDC35B769E0E}"/>
    <cellStyle name="Entrada 6 5 3 3 2" xfId="24583" xr:uid="{EE7641E3-E887-4348-93DD-9667B1898E52}"/>
    <cellStyle name="Entrada 6 5 3 4" xfId="15484" xr:uid="{C92FEAC7-2818-4DB0-8E4F-289A9988B876}"/>
    <cellStyle name="Entrada 6 5 3 4 2" xfId="30592" xr:uid="{6F14F571-064A-4F18-B7FF-24025DF59DE1}"/>
    <cellStyle name="Entrada 6 5 3 5" xfId="18201" xr:uid="{C0E84431-EE16-4E09-830D-CAED317DF177}"/>
    <cellStyle name="Entrada 6 5 4" xfId="3419" xr:uid="{856B1CB7-E7AB-49C6-831D-A4740978C373}"/>
    <cellStyle name="Entrada 6 5 4 2" xfId="6056" xr:uid="{4F4926B9-9F73-453B-B877-CCAB0FEF226C}"/>
    <cellStyle name="Entrada 6 5 4 2 2" xfId="12367" xr:uid="{75D3C8C8-F859-465E-A468-3110D8FEBC77}"/>
    <cellStyle name="Entrada 6 5 4 2 2 2" xfId="27475" xr:uid="{5ED8B67F-7570-466A-9648-926F71DDF714}"/>
    <cellStyle name="Entrada 6 5 4 2 3" xfId="14476" xr:uid="{E5C453A9-04FE-434A-B2D0-C244A821E747}"/>
    <cellStyle name="Entrada 6 5 4 2 3 2" xfId="29584" xr:uid="{FB415E94-AFA1-492A-ACAC-48381400AD85}"/>
    <cellStyle name="Entrada 6 5 4 2 4" xfId="21164" xr:uid="{4F2B35CC-4ABE-4339-9F18-87A232B2988D}"/>
    <cellStyle name="Entrada 6 5 4 3" xfId="9801" xr:uid="{A8B50647-95D6-4134-AB0B-83DCACA7F4A4}"/>
    <cellStyle name="Entrada 6 5 4 3 2" xfId="24909" xr:uid="{BDB4855F-D24D-474D-BC23-7C7D646C8E4E}"/>
    <cellStyle name="Entrada 6 5 4 4" xfId="14470" xr:uid="{57D85F1C-BFAD-4E0F-B377-CF89A05B178F}"/>
    <cellStyle name="Entrada 6 5 4 4 2" xfId="29578" xr:uid="{8E05506E-151F-46F9-AA4E-D85FAD09CB19}"/>
    <cellStyle name="Entrada 6 5 4 5" xfId="18527" xr:uid="{96931897-5152-460D-988C-625669F22121}"/>
    <cellStyle name="Entrada 6 5 5" xfId="3725" xr:uid="{D562E461-5298-4694-B236-164F3A7F662B}"/>
    <cellStyle name="Entrada 6 5 5 2" xfId="6362" xr:uid="{34028FFF-C842-461E-8780-A8A51E324537}"/>
    <cellStyle name="Entrada 6 5 5 2 2" xfId="12673" xr:uid="{A881967E-873D-4A53-862C-147E1A6D266B}"/>
    <cellStyle name="Entrada 6 5 5 2 2 2" xfId="27781" xr:uid="{A33F68AB-7DA5-407B-8D33-3E9ED8DFE8BA}"/>
    <cellStyle name="Entrada 6 5 5 2 3" xfId="11241" xr:uid="{71C71C85-30E4-424C-8677-528E82261554}"/>
    <cellStyle name="Entrada 6 5 5 2 3 2" xfId="26349" xr:uid="{7CF34CAD-2999-435E-9650-B7D22B1D76A8}"/>
    <cellStyle name="Entrada 6 5 5 2 4" xfId="21470" xr:uid="{C22CFCF8-065D-49A6-B2F5-B679960C706C}"/>
    <cellStyle name="Entrada 6 5 5 3" xfId="10107" xr:uid="{D2848CBC-3DD4-44A7-BAEF-46627F701413}"/>
    <cellStyle name="Entrada 6 5 5 3 2" xfId="25215" xr:uid="{7C14B668-81B2-4A2A-A8F9-4C43F501E400}"/>
    <cellStyle name="Entrada 6 5 5 4" xfId="15282" xr:uid="{A4034788-5D25-435A-95D2-00E5FD8CA537}"/>
    <cellStyle name="Entrada 6 5 5 4 2" xfId="30390" xr:uid="{A365C724-05FB-4352-8150-F701098C70D4}"/>
    <cellStyle name="Entrada 6 5 5 5" xfId="18833" xr:uid="{0E54897C-D93C-4DFF-9968-AF2E018E5E1C}"/>
    <cellStyle name="Entrada 6 5 6" xfId="4102" xr:uid="{46CA4DCB-DF10-41B5-A6BC-6E778F8C5C32}"/>
    <cellStyle name="Entrada 6 5 6 2" xfId="6739" xr:uid="{A51B39C1-873A-459D-AD30-8841F14E8F1B}"/>
    <cellStyle name="Entrada 6 5 6 2 2" xfId="13050" xr:uid="{4BF88B00-7999-4C99-AC1D-D256EF15B18F}"/>
    <cellStyle name="Entrada 6 5 6 2 2 2" xfId="28158" xr:uid="{250EAD2C-FF52-4B57-B74D-CB7661D540AD}"/>
    <cellStyle name="Entrada 6 5 6 2 3" xfId="16724" xr:uid="{39377C26-7537-4F55-9915-0CE02611F850}"/>
    <cellStyle name="Entrada 6 5 6 2 3 2" xfId="31832" xr:uid="{97E430A2-5DED-4073-84E5-92955EA1DF6E}"/>
    <cellStyle name="Entrada 6 5 6 2 4" xfId="21847" xr:uid="{81F92232-5281-4906-B171-D15315A4C0F8}"/>
    <cellStyle name="Entrada 6 5 6 3" xfId="10484" xr:uid="{16FE159D-51B8-4E88-A562-E0AB651B1E9F}"/>
    <cellStyle name="Entrada 6 5 6 3 2" xfId="25592" xr:uid="{BF521476-F662-4971-97BD-E12A92A7E7C6}"/>
    <cellStyle name="Entrada 6 5 6 4" xfId="16438" xr:uid="{B5556664-693B-46B1-B218-312F4F0AFA19}"/>
    <cellStyle name="Entrada 6 5 6 4 2" xfId="31546" xr:uid="{C5C2E79E-677E-4AD4-804D-55AF520433DC}"/>
    <cellStyle name="Entrada 6 5 6 5" xfId="19210" xr:uid="{C259754F-3B3E-4CF2-977F-61428BB120EB}"/>
    <cellStyle name="Entrada 6 5 7" xfId="4667" xr:uid="{025179EB-40CF-461A-9A78-60E3E9DE7B1F}"/>
    <cellStyle name="Entrada 6 5 7 2" xfId="11049" xr:uid="{57555DEC-C68A-47D2-BF25-4DBA1E4E75C6}"/>
    <cellStyle name="Entrada 6 5 7 2 2" xfId="26157" xr:uid="{FCC37C1B-37F4-45E2-AEDF-9E2631469CD2}"/>
    <cellStyle name="Entrada 6 5 7 3" xfId="13397" xr:uid="{E3EF8D53-3B3F-4F47-9C30-21DBAFD630E0}"/>
    <cellStyle name="Entrada 6 5 7 3 2" xfId="28505" xr:uid="{8BD70A62-5996-4091-843A-9460ACDE84E4}"/>
    <cellStyle name="Entrada 6 5 7 4" xfId="19775" xr:uid="{AAA44AFB-8151-4E8C-A324-205398277B5C}"/>
    <cellStyle name="Entrada 6 5 8" xfId="8528" xr:uid="{3E2AF796-A539-496E-8D26-D343820D57BF}"/>
    <cellStyle name="Entrada 6 5 8 2" xfId="23636" xr:uid="{B9009D06-9E3A-413D-9959-F81BCC2BA963}"/>
    <cellStyle name="Entrada 6 5 9" xfId="15497" xr:uid="{6D7B1954-9788-4CD6-B9FA-F014E0D0CED1}"/>
    <cellStyle name="Entrada 6 5 9 2" xfId="30605" xr:uid="{550A12BE-75BC-4531-A89A-5EDD984C2CA2}"/>
    <cellStyle name="Entrada 7" xfId="1156" xr:uid="{00000000-0005-0000-0000-000086040000}"/>
    <cellStyle name="Entrada 7 2" xfId="1872" xr:uid="{E162A9FA-5AEB-46AE-A719-5572C05600B4}"/>
    <cellStyle name="Entrada 7 2 10" xfId="8373" xr:uid="{DE249A6A-CF34-45FD-AB7E-7E3D5D0B4FA8}"/>
    <cellStyle name="Entrada 7 2 10 2" xfId="23481" xr:uid="{22205E68-62D4-4F1F-BF15-9D042381108A}"/>
    <cellStyle name="Entrada 7 2 11" xfId="13981" xr:uid="{78632439-104C-4228-A547-7A089149265C}"/>
    <cellStyle name="Entrada 7 2 11 2" xfId="29089" xr:uid="{D4A8BD5B-5AC4-4D4B-91C2-6D464903E816}"/>
    <cellStyle name="Entrada 7 2 12" xfId="8188" xr:uid="{CC4906EC-DDA3-4DC2-8E83-B70A8587CFE2}"/>
    <cellStyle name="Entrada 7 2 12 2" xfId="23296" xr:uid="{53D0603B-09AE-4081-84EF-E8EBDD96C798}"/>
    <cellStyle name="Entrada 7 2 13" xfId="17097" xr:uid="{6292E3AE-536F-4961-8FD1-5FDE4E8EBB6C}"/>
    <cellStyle name="Entrada 7 2 2" xfId="2432" xr:uid="{185B1272-96B8-4379-8F4E-0EB5C0D42DC0}"/>
    <cellStyle name="Entrada 7 2 2 2" xfId="5069" xr:uid="{509AFA51-D58A-4448-903A-B133539B5003}"/>
    <cellStyle name="Entrada 7 2 2 2 2" xfId="11433" xr:uid="{05A2D340-2370-4DA5-B20C-6C0A114C7C76}"/>
    <cellStyle name="Entrada 7 2 2 2 2 2" xfId="26541" xr:uid="{E9D9E136-41E0-4B0A-9B21-058DF4A2904B}"/>
    <cellStyle name="Entrada 7 2 2 2 3" xfId="13900" xr:uid="{2D07A3D3-B684-47B6-AF0F-1DD33D2949DD}"/>
    <cellStyle name="Entrada 7 2 2 2 3 2" xfId="29008" xr:uid="{522CD9E5-F846-41C0-A1B1-53234F364D7C}"/>
    <cellStyle name="Entrada 7 2 2 2 4" xfId="20177" xr:uid="{6F81D4C3-09A3-4069-B349-C87BE1F38B87}"/>
    <cellStyle name="Entrada 7 2 2 3" xfId="8899" xr:uid="{666F8FAB-4407-45C5-8E33-8F3371323592}"/>
    <cellStyle name="Entrada 7 2 2 3 2" xfId="24007" xr:uid="{27C7C30B-C78F-4405-B918-8584401F7E85}"/>
    <cellStyle name="Entrada 7 2 3" xfId="2662" xr:uid="{99238C85-FF2A-474E-8CE9-7C771077D339}"/>
    <cellStyle name="Entrada 7 2 3 2" xfId="5299" xr:uid="{9CD7C932-FFA7-4721-B16D-EFAD8EE46429}"/>
    <cellStyle name="Entrada 7 2 3 2 2" xfId="13502" xr:uid="{57BC33F1-BD84-4438-B3C9-49BF0F913FC7}"/>
    <cellStyle name="Entrada 7 2 3 2 2 2" xfId="28610" xr:uid="{91EA6248-86D7-495D-9B19-ECEED2A75BA2}"/>
    <cellStyle name="Entrada 7 2 3 2 3" xfId="20407" xr:uid="{A3D0F13C-BB51-4322-A9A2-5FFD14D5500A}"/>
    <cellStyle name="Entrada 7 2 3 3" xfId="14581" xr:uid="{84635FBE-BD05-4C52-9466-06AB3C1B6ABC}"/>
    <cellStyle name="Entrada 7 2 3 3 2" xfId="29689" xr:uid="{7A550446-7923-4A45-BF46-2C3F5E9AA1E5}"/>
    <cellStyle name="Entrada 7 2 3 4" xfId="17770" xr:uid="{27422CBE-C4FA-4604-A86E-650E04E82530}"/>
    <cellStyle name="Entrada 7 2 4" xfId="2966" xr:uid="{9A1A2E68-FDD4-4180-9F1D-318058DC7ABB}"/>
    <cellStyle name="Entrada 7 2 4 2" xfId="5603" xr:uid="{B17FB0EB-CC6D-4477-ABBC-EA0D9DBD114C}"/>
    <cellStyle name="Entrada 7 2 4 2 2" xfId="11914" xr:uid="{C010B79F-1D89-4E7D-9CBA-3BC4694E55DF}"/>
    <cellStyle name="Entrada 7 2 4 2 2 2" xfId="27022" xr:uid="{16D36C1F-60A6-48F2-9836-EEC4A855DCB9}"/>
    <cellStyle name="Entrada 7 2 4 2 3" xfId="14245" xr:uid="{640F3031-7030-4969-96EB-46CD6534FCB4}"/>
    <cellStyle name="Entrada 7 2 4 2 3 2" xfId="29353" xr:uid="{621B1371-EBB6-472A-B53F-F8DC0C6508BB}"/>
    <cellStyle name="Entrada 7 2 4 2 4" xfId="20711" xr:uid="{08D1CEDC-8ABC-4BB8-B4CE-AD4F853DE713}"/>
    <cellStyle name="Entrada 7 2 4 3" xfId="9348" xr:uid="{5250071F-355A-4B93-91F0-3D3275A94857}"/>
    <cellStyle name="Entrada 7 2 4 3 2" xfId="24456" xr:uid="{EC8273AB-C42C-462F-BF2E-9A2E74F81049}"/>
    <cellStyle name="Entrada 7 2 4 4" xfId="13987" xr:uid="{8FD7523D-A4C8-4B2C-9B97-61A10AFFA4F0}"/>
    <cellStyle name="Entrada 7 2 4 4 2" xfId="29095" xr:uid="{88D9A745-F822-4830-AD5C-F8E88A605524}"/>
    <cellStyle name="Entrada 7 2 4 5" xfId="18074" xr:uid="{49047F4C-CF9A-4AD9-AA4B-455D1FA9A954}"/>
    <cellStyle name="Entrada 7 2 5" xfId="3292" xr:uid="{1434B90F-D282-46C7-BA04-9A15EF316D99}"/>
    <cellStyle name="Entrada 7 2 5 2" xfId="5929" xr:uid="{44FA0A32-15D9-4AE3-9117-4E5FA5E9DAD5}"/>
    <cellStyle name="Entrada 7 2 5 2 2" xfId="12240" xr:uid="{79732162-1B3D-4C57-B235-DD36CEDE2377}"/>
    <cellStyle name="Entrada 7 2 5 2 2 2" xfId="27348" xr:uid="{7E4CBD93-F258-4175-918F-04F9A9A180F2}"/>
    <cellStyle name="Entrada 7 2 5 2 3" xfId="15026" xr:uid="{BAB2563F-3017-4FBE-AC42-D06EC215CE4E}"/>
    <cellStyle name="Entrada 7 2 5 2 3 2" xfId="30134" xr:uid="{3B6D06E7-F2D6-44DB-97B5-8CA4448F1321}"/>
    <cellStyle name="Entrada 7 2 5 2 4" xfId="21037" xr:uid="{492DE7B0-C8FF-48F5-8784-172843AAE50A}"/>
    <cellStyle name="Entrada 7 2 5 3" xfId="9674" xr:uid="{BBBFD0AC-F8F9-411C-89D1-53BF08BC784A}"/>
    <cellStyle name="Entrada 7 2 5 3 2" xfId="24782" xr:uid="{2A01D3DD-285D-4745-B680-547C72DB0598}"/>
    <cellStyle name="Entrada 7 2 5 4" xfId="16189" xr:uid="{A19B71C6-3E1F-4DFC-B500-2C3FE73B4AF2}"/>
    <cellStyle name="Entrada 7 2 5 4 2" xfId="31297" xr:uid="{DB9372B7-6B9A-4049-99E0-1AE037D40DF3}"/>
    <cellStyle name="Entrada 7 2 5 5" xfId="18400" xr:uid="{DC551B62-79A6-4358-BB77-6EB286739448}"/>
    <cellStyle name="Entrada 7 2 6" xfId="3598" xr:uid="{03B96667-B2CD-4690-A736-49B2FE1CAB02}"/>
    <cellStyle name="Entrada 7 2 6 2" xfId="6235" xr:uid="{32012A5C-51C3-47F5-8B85-374B3C78207E}"/>
    <cellStyle name="Entrada 7 2 6 2 2" xfId="12546" xr:uid="{4477B1B3-A3FC-479E-8C3B-71DCAA09A09E}"/>
    <cellStyle name="Entrada 7 2 6 2 2 2" xfId="27654" xr:uid="{0398E6E4-65F5-4EB6-856E-FAD496940CAA}"/>
    <cellStyle name="Entrada 7 2 6 2 3" xfId="14328" xr:uid="{E818EFB1-1B7D-4A46-A491-D9F72D4059C9}"/>
    <cellStyle name="Entrada 7 2 6 2 3 2" xfId="29436" xr:uid="{E3F8A06D-7497-4CB6-A166-F2313B0E4F9D}"/>
    <cellStyle name="Entrada 7 2 6 2 4" xfId="21343" xr:uid="{31457555-553E-41A3-B48E-FDA94F737FEE}"/>
    <cellStyle name="Entrada 7 2 6 3" xfId="9980" xr:uid="{CD61167D-684C-4016-A7AB-ECDC0310D128}"/>
    <cellStyle name="Entrada 7 2 6 3 2" xfId="25088" xr:uid="{99A06A3E-12FF-4D47-AEDA-3531D239F4FF}"/>
    <cellStyle name="Entrada 7 2 6 4" xfId="7994" xr:uid="{E9231107-08FF-40A9-9C45-4DF8F8F26E3D}"/>
    <cellStyle name="Entrada 7 2 6 4 2" xfId="23102" xr:uid="{97382E29-647C-4B07-9B09-534881BC2C2E}"/>
    <cellStyle name="Entrada 7 2 6 5" xfId="18706" xr:uid="{CD28D33D-CB8E-450E-9CE8-456799E86C52}"/>
    <cellStyle name="Entrada 7 2 7" xfId="3944" xr:uid="{A1AA6103-9F7D-477C-81C5-E386609C90ED}"/>
    <cellStyle name="Entrada 7 2 7 2" xfId="6581" xr:uid="{8D3AC820-DCD3-41E3-BA80-110271164DD0}"/>
    <cellStyle name="Entrada 7 2 7 2 2" xfId="12892" xr:uid="{206831FA-4930-403F-876B-1D2853667DB5}"/>
    <cellStyle name="Entrada 7 2 7 2 2 2" xfId="28000" xr:uid="{2105EDF0-1FD1-4B46-8399-7AA183E92F16}"/>
    <cellStyle name="Entrada 7 2 7 2 3" xfId="16597" xr:uid="{F0C12810-32CC-4A95-B7EB-F0C3523E0C9F}"/>
    <cellStyle name="Entrada 7 2 7 2 3 2" xfId="31705" xr:uid="{7F9F475F-0893-43AB-A437-1628B8B9FD05}"/>
    <cellStyle name="Entrada 7 2 7 2 4" xfId="21689" xr:uid="{2237138E-F773-41E1-9EC5-02EED91AEDE6}"/>
    <cellStyle name="Entrada 7 2 7 3" xfId="10326" xr:uid="{7E372BBB-61AB-4C32-9CAC-A915C5B7607F}"/>
    <cellStyle name="Entrada 7 2 7 3 2" xfId="25434" xr:uid="{00E2829E-8C63-4728-9980-D0B1E9802196}"/>
    <cellStyle name="Entrada 7 2 7 4" xfId="15099" xr:uid="{F76D84EE-3B1E-4AC2-98B0-D7C9AB887919}"/>
    <cellStyle name="Entrada 7 2 7 4 2" xfId="30207" xr:uid="{C434CBB4-742B-4919-B004-423A24C4CAF9}"/>
    <cellStyle name="Entrada 7 2 7 5" xfId="19052" xr:uid="{1FF3182E-950B-4C57-80C4-342715604205}"/>
    <cellStyle name="Entrada 7 2 8" xfId="4291" xr:uid="{9D2F166D-47FB-4DEB-9381-23B40D870154}"/>
    <cellStyle name="Entrada 7 2 8 2" xfId="6928" xr:uid="{0D8761D2-D70C-4B2F-BC95-3B02FAFD3633}"/>
    <cellStyle name="Entrada 7 2 8 2 2" xfId="13239" xr:uid="{291F9F54-06A6-4144-8F6A-1EB287A16693}"/>
    <cellStyle name="Entrada 7 2 8 2 2 2" xfId="28347" xr:uid="{DD6D9413-5F69-4C7F-A408-D83FAB03FB37}"/>
    <cellStyle name="Entrada 7 2 8 2 3" xfId="16903" xr:uid="{A80A2590-218E-441B-B739-42633ACB9AE7}"/>
    <cellStyle name="Entrada 7 2 8 2 3 2" xfId="32011" xr:uid="{1CC42553-D479-40B2-9809-2A315791659F}"/>
    <cellStyle name="Entrada 7 2 8 2 4" xfId="22036" xr:uid="{951E75C5-A281-4331-9405-957D052E2A5B}"/>
    <cellStyle name="Entrada 7 2 8 3" xfId="10673" xr:uid="{F0646B27-CCBB-41D8-9AFF-BF172C77580D}"/>
    <cellStyle name="Entrada 7 2 8 3 2" xfId="25781" xr:uid="{FF89BB38-37F3-4ED5-99EC-392B99B56219}"/>
    <cellStyle name="Entrada 7 2 8 4" xfId="14914" xr:uid="{EB3F4493-C394-486F-9078-2F7F9385B867}"/>
    <cellStyle name="Entrada 7 2 8 4 2" xfId="30022" xr:uid="{3089E83C-05A8-420C-9C5F-51B8AFF96E79}"/>
    <cellStyle name="Entrada 7 2 8 5" xfId="19399" xr:uid="{65B82F48-0626-4EBD-92F5-D68B0D2A4AD9}"/>
    <cellStyle name="Entrada 7 2 9" xfId="4509" xr:uid="{427A9E1D-1F67-426A-A58A-81B30BF36577}"/>
    <cellStyle name="Entrada 7 2 9 2" xfId="10891" xr:uid="{D389A2AC-587D-47AD-9BAC-5EBCDAD8DE06}"/>
    <cellStyle name="Entrada 7 2 9 2 2" xfId="25999" xr:uid="{6DE3C4D0-C10C-4AA3-9D21-6B118143D62A}"/>
    <cellStyle name="Entrada 7 2 9 3" xfId="16430" xr:uid="{515C2E5C-ECC8-4E62-8C9A-D8D4102041C9}"/>
    <cellStyle name="Entrada 7 2 9 3 2" xfId="31538" xr:uid="{0B9338FB-F08B-4AFA-AEAA-6F10F96B0F64}"/>
    <cellStyle name="Entrada 7 2 9 4" xfId="19617" xr:uid="{3B48437F-555E-4A63-B98B-A6A786F7CFEE}"/>
    <cellStyle name="Entrada 7 3" xfId="1855" xr:uid="{C1665ABA-D3BB-4CAA-BC7B-C3A16C486045}"/>
    <cellStyle name="Entrada 7 3 10" xfId="15354" xr:uid="{AF826F01-D763-4550-9DED-6A0C50CA85B3}"/>
    <cellStyle name="Entrada 7 3 10 2" xfId="30462" xr:uid="{4C1B2F1D-2501-4A1F-98E1-2A4F7B9F77CF}"/>
    <cellStyle name="Entrada 7 3 11" xfId="14311" xr:uid="{91B8D7D2-5155-442A-A383-1EEA0AEEAAB6}"/>
    <cellStyle name="Entrada 7 3 11 2" xfId="29419" xr:uid="{7B1CD66A-34C5-43F4-B08B-B1A958F12EF7}"/>
    <cellStyle name="Entrada 7 3 12" xfId="17080" xr:uid="{526A19CA-858E-44F0-955B-C7F9DF7367E1}"/>
    <cellStyle name="Entrada 7 3 2" xfId="2415" xr:uid="{2AF63604-5700-4060-A85D-3088C3BDDA17}"/>
    <cellStyle name="Entrada 7 3 2 2" xfId="5052" xr:uid="{C76276F9-D8C1-40F7-87D2-B94DCA48B29C}"/>
    <cellStyle name="Entrada 7 3 2 2 2" xfId="11416" xr:uid="{AFFAC3AC-2C74-46BB-BC33-2943C51807B2}"/>
    <cellStyle name="Entrada 7 3 2 2 2 2" xfId="26524" xr:uid="{DF5DA4C1-FA5D-4CE5-8640-B6B5940C5959}"/>
    <cellStyle name="Entrada 7 3 2 2 3" xfId="16006" xr:uid="{74502B6C-9536-4801-A387-F78A815EA026}"/>
    <cellStyle name="Entrada 7 3 2 2 3 2" xfId="31114" xr:uid="{DC05CEC3-A762-4B4E-BB0B-14CE317AFF7B}"/>
    <cellStyle name="Entrada 7 3 2 2 4" xfId="20160" xr:uid="{320CBDCE-D2B6-454D-B452-8ED01EFFC40D}"/>
    <cellStyle name="Entrada 7 3 2 3" xfId="8882" xr:uid="{DA6DC324-A2F1-4888-950C-E6939D661145}"/>
    <cellStyle name="Entrada 7 3 2 3 2" xfId="23990" xr:uid="{AB6E54CA-69C4-4696-87BA-411047EAE129}"/>
    <cellStyle name="Entrada 7 3 2 4" xfId="15895" xr:uid="{B00CDF1A-E752-41D9-83EB-61021F11FCB7}"/>
    <cellStyle name="Entrada 7 3 2 4 2" xfId="31003" xr:uid="{7D197826-BF02-46BB-9926-ABF7D159BB43}"/>
    <cellStyle name="Entrada 7 3 2 5" xfId="7375" xr:uid="{561FE720-ACF9-422B-BB36-44873B7804E3}"/>
    <cellStyle name="Entrada 7 3 2 5 2" xfId="22483" xr:uid="{8CAB5D70-537C-4311-B2AC-C59B5118A64F}"/>
    <cellStyle name="Entrada 7 3 2 6" xfId="17606" xr:uid="{768D0692-5446-4B37-88AD-8EF93F0A9A37}"/>
    <cellStyle name="Entrada 7 3 3" xfId="2205" xr:uid="{378A5282-5CC0-4077-B7B0-0C8692DB57CB}"/>
    <cellStyle name="Entrada 7 3 3 2" xfId="4842" xr:uid="{878A6A27-4134-43FD-9CBD-7CDE70257681}"/>
    <cellStyle name="Entrada 7 3 3 2 2" xfId="13842" xr:uid="{415E2A71-7A7A-4A76-851F-6CE131F6CB64}"/>
    <cellStyle name="Entrada 7 3 3 2 2 2" xfId="28950" xr:uid="{834CACB5-80A4-434F-ACA0-52145A6FE000}"/>
    <cellStyle name="Entrada 7 3 3 2 3" xfId="19950" xr:uid="{17BBBE30-D7FE-430F-976D-25DDE21A7641}"/>
    <cellStyle name="Entrada 7 3 3 3" xfId="16009" xr:uid="{260EFC7B-F9C7-4CA7-8C5A-4407301B2934}"/>
    <cellStyle name="Entrada 7 3 3 3 2" xfId="31117" xr:uid="{86636D8A-1D40-4EC6-A04B-6A15729D8734}"/>
    <cellStyle name="Entrada 7 3 3 4" xfId="17430" xr:uid="{05968A56-4289-4DE5-8DFF-DA030AA99168}"/>
    <cellStyle name="Entrada 7 3 4" xfId="2949" xr:uid="{3E791F1E-5A51-4C83-9C30-06196D8BB600}"/>
    <cellStyle name="Entrada 7 3 4 2" xfId="5586" xr:uid="{8724107F-7D31-4729-BCBC-8E2F5D8CB654}"/>
    <cellStyle name="Entrada 7 3 4 2 2" xfId="11897" xr:uid="{90E2B922-CC0B-4CB9-AB8B-040AADB678A1}"/>
    <cellStyle name="Entrada 7 3 4 2 2 2" xfId="27005" xr:uid="{1FA22679-10EE-4DE3-92BB-1A464CAA6EEC}"/>
    <cellStyle name="Entrada 7 3 4 2 3" xfId="14216" xr:uid="{94E7BB2E-3BAE-4944-AE78-F3BF00430E1D}"/>
    <cellStyle name="Entrada 7 3 4 2 3 2" xfId="29324" xr:uid="{BA47A7B6-24E3-4E19-8361-27EDE8AC7A0C}"/>
    <cellStyle name="Entrada 7 3 4 2 4" xfId="20694" xr:uid="{DCB5E9E3-246C-4236-9823-095B5FD42CD4}"/>
    <cellStyle name="Entrada 7 3 4 3" xfId="9331" xr:uid="{1B8265D5-2762-475B-AC3C-372165555D43}"/>
    <cellStyle name="Entrada 7 3 4 3 2" xfId="24439" xr:uid="{44A84DD1-FD33-459D-B1CA-70DBD3B5B40C}"/>
    <cellStyle name="Entrada 7 3 4 4" xfId="15493" xr:uid="{4D168DEB-5D5D-47B9-8CC4-A16D44D9AA7D}"/>
    <cellStyle name="Entrada 7 3 4 4 2" xfId="30601" xr:uid="{77104FDC-0E04-438B-AF71-A5B0014F6716}"/>
    <cellStyle name="Entrada 7 3 4 5" xfId="18057" xr:uid="{F5731E1B-007A-46D5-B8E8-9CA1535226F1}"/>
    <cellStyle name="Entrada 7 3 5" xfId="3275" xr:uid="{C3FA9D8A-3B28-48E3-800F-14616D5862CA}"/>
    <cellStyle name="Entrada 7 3 5 2" xfId="5912" xr:uid="{BD9BE79B-A281-43C7-81BE-486D6EDF2170}"/>
    <cellStyle name="Entrada 7 3 5 2 2" xfId="12223" xr:uid="{2882B57C-0501-494E-BD33-8BA2706C39A9}"/>
    <cellStyle name="Entrada 7 3 5 2 2 2" xfId="27331" xr:uid="{AEFB2F51-2DC6-416F-ABF4-194418EEEB0F}"/>
    <cellStyle name="Entrada 7 3 5 2 3" xfId="15514" xr:uid="{79D6FE5D-209E-41B3-9CDB-E4940FA11F86}"/>
    <cellStyle name="Entrada 7 3 5 2 3 2" xfId="30622" xr:uid="{17CC5EAD-816A-4C8C-AFE7-DBF8BFE793DC}"/>
    <cellStyle name="Entrada 7 3 5 2 4" xfId="21020" xr:uid="{0DF08EEF-C229-4AAA-9ECA-2751AA30EEBF}"/>
    <cellStyle name="Entrada 7 3 5 3" xfId="9657" xr:uid="{9CEF60F0-1080-405A-BEBA-F3880BE42CBF}"/>
    <cellStyle name="Entrada 7 3 5 3 2" xfId="24765" xr:uid="{B392FE6D-3464-460A-8AE9-A889C65FAC25}"/>
    <cellStyle name="Entrada 7 3 5 4" xfId="14282" xr:uid="{45B24FB0-F209-42CA-862B-D3F6F1B68CA0}"/>
    <cellStyle name="Entrada 7 3 5 4 2" xfId="29390" xr:uid="{EC0FFE79-3459-4A38-8CAD-16F3ECAB1397}"/>
    <cellStyle name="Entrada 7 3 5 5" xfId="18383" xr:uid="{DE2DBA5E-AEAD-406D-AC2F-10C02961856D}"/>
    <cellStyle name="Entrada 7 3 6" xfId="3581" xr:uid="{CE10B874-497F-48C6-8A10-F7E0B1A001B7}"/>
    <cellStyle name="Entrada 7 3 6 2" xfId="6218" xr:uid="{8DA49624-1156-4193-B282-00ED7164D1BA}"/>
    <cellStyle name="Entrada 7 3 6 2 2" xfId="12529" xr:uid="{67D7F51E-D26C-48D1-9C9E-E2954A3E7577}"/>
    <cellStyle name="Entrada 7 3 6 2 2 2" xfId="27637" xr:uid="{8F6BC565-3781-404A-B865-4C9345532A6F}"/>
    <cellStyle name="Entrada 7 3 6 2 3" xfId="15086" xr:uid="{FB3AF36F-9106-480E-8A7C-286B1E6A5670}"/>
    <cellStyle name="Entrada 7 3 6 2 3 2" xfId="30194" xr:uid="{577BA815-3ADF-4850-8B11-08F438E51144}"/>
    <cellStyle name="Entrada 7 3 6 2 4" xfId="21326" xr:uid="{B28F2BFD-DFA4-4C3A-9B9E-55FE78FEDE9C}"/>
    <cellStyle name="Entrada 7 3 6 3" xfId="9963" xr:uid="{E5844FD6-A40E-47DD-94F7-C98DBA2D2B9E}"/>
    <cellStyle name="Entrada 7 3 6 3 2" xfId="25071" xr:uid="{E9E8076B-BDF7-42FC-9BFB-F5AD967CEF46}"/>
    <cellStyle name="Entrada 7 3 6 4" xfId="14568" xr:uid="{7C59EF62-CA17-410A-AED6-8C9052753F05}"/>
    <cellStyle name="Entrada 7 3 6 4 2" xfId="29676" xr:uid="{B0161DF9-FEAF-4D89-BCC2-C3D904AD4E7F}"/>
    <cellStyle name="Entrada 7 3 6 5" xfId="18689" xr:uid="{90F43A63-151B-4362-8BA5-C1C4F98FA03C}"/>
    <cellStyle name="Entrada 7 3 7" xfId="3927" xr:uid="{20EBE902-93BC-4C3C-A7B8-C51BD862AD36}"/>
    <cellStyle name="Entrada 7 3 7 2" xfId="6564" xr:uid="{D347630D-D7E5-4746-A853-68835351A0B0}"/>
    <cellStyle name="Entrada 7 3 7 2 2" xfId="12875" xr:uid="{7A8C5A62-A454-4538-8EB0-551E851DC040}"/>
    <cellStyle name="Entrada 7 3 7 2 2 2" xfId="27983" xr:uid="{5BFABC04-641D-4E5D-AFBC-B3FBF782948A}"/>
    <cellStyle name="Entrada 7 3 7 2 3" xfId="16580" xr:uid="{C6E32663-63A5-426B-9595-93E1BD4E755A}"/>
    <cellStyle name="Entrada 7 3 7 2 3 2" xfId="31688" xr:uid="{4D419460-4683-4FE4-AB20-97A4CC2D4C0E}"/>
    <cellStyle name="Entrada 7 3 7 2 4" xfId="21672" xr:uid="{1FD3B156-159B-43FF-8B6B-E4FA13C6DCB6}"/>
    <cellStyle name="Entrada 7 3 7 3" xfId="10309" xr:uid="{3AF77FB7-1AC2-4FEE-980B-FCB6F0051FAA}"/>
    <cellStyle name="Entrada 7 3 7 3 2" xfId="25417" xr:uid="{1DDDED7C-6F40-428F-9EB6-72AC67E871BE}"/>
    <cellStyle name="Entrada 7 3 7 4" xfId="13990" xr:uid="{7BE8E33A-64E0-4CEB-87CC-C0A0CB53AC0E}"/>
    <cellStyle name="Entrada 7 3 7 4 2" xfId="29098" xr:uid="{EB160ABD-E0AA-4A51-B67D-63843ABE4D10}"/>
    <cellStyle name="Entrada 7 3 7 5" xfId="19035" xr:uid="{4509EC6C-94F3-4DD5-9516-85AEBE8AA4BE}"/>
    <cellStyle name="Entrada 7 3 8" xfId="4492" xr:uid="{D7F89B27-12D9-448D-9EF9-A28ED5D21D60}"/>
    <cellStyle name="Entrada 7 3 8 2" xfId="10874" xr:uid="{D21C9C9A-4A06-4966-810F-E829DDAD0E58}"/>
    <cellStyle name="Entrada 7 3 8 2 2" xfId="25982" xr:uid="{38EBFD6B-02B6-4C9B-B559-69E7EF95B676}"/>
    <cellStyle name="Entrada 7 3 8 3" xfId="14436" xr:uid="{6F5AB355-B7BD-4A3D-80D1-EC36A6C83F2A}"/>
    <cellStyle name="Entrada 7 3 8 3 2" xfId="29544" xr:uid="{65FE9122-1A90-4A8D-A6A0-D1000F7D286C}"/>
    <cellStyle name="Entrada 7 3 8 4" xfId="19600" xr:uid="{DC2F7EA8-13CD-4A29-A695-A2A0DB0A0850}"/>
    <cellStyle name="Entrada 7 3 9" xfId="8356" xr:uid="{AEBBC1F3-1A93-4A2B-B9F7-F3FA2E09A396}"/>
    <cellStyle name="Entrada 7 3 9 2" xfId="23464" xr:uid="{063EB94C-EC9E-4B1B-B816-6F7F2D7DD212}"/>
    <cellStyle name="Entrada 7 4" xfId="2092" xr:uid="{5305364E-53BB-4956-91C0-1EC3C60C0B0F}"/>
    <cellStyle name="Entrada 7 4 10" xfId="13583" xr:uid="{C8415C00-E103-4E3B-A732-F66EA384CCA0}"/>
    <cellStyle name="Entrada 7 4 10 2" xfId="28691" xr:uid="{01449E19-1DBE-4F77-9D16-B273F1E255D3}"/>
    <cellStyle name="Entrada 7 4 11" xfId="15221" xr:uid="{C29C4C77-FF5B-4574-9CD6-BA45E65591BE}"/>
    <cellStyle name="Entrada 7 4 11 2" xfId="30329" xr:uid="{32B3F591-3D44-4964-B191-6C2DE131A119}"/>
    <cellStyle name="Entrada 7 4 12" xfId="17317" xr:uid="{7A44C08A-9994-40F1-9E99-F7F83D07C9DA}"/>
    <cellStyle name="Entrada 7 4 2" xfId="2582" xr:uid="{503A51F6-B3A3-4CEB-8575-899946C4B0C1}"/>
    <cellStyle name="Entrada 7 4 2 2" xfId="5219" xr:uid="{56300609-8F12-471C-B4A5-BAF185221570}"/>
    <cellStyle name="Entrada 7 4 2 2 2" xfId="11583" xr:uid="{B240AD1A-22C1-461B-9C56-448328E3DA97}"/>
    <cellStyle name="Entrada 7 4 2 2 2 2" xfId="26691" xr:uid="{4D00E60C-DFF4-4360-A8F5-46247756CFFF}"/>
    <cellStyle name="Entrada 7 4 2 2 3" xfId="15908" xr:uid="{9D9A6585-D90B-446E-BC2C-13E84CD22120}"/>
    <cellStyle name="Entrada 7 4 2 2 3 2" xfId="31016" xr:uid="{9D04EC11-9997-4188-AC58-BF1BE322F695}"/>
    <cellStyle name="Entrada 7 4 2 2 4" xfId="20327" xr:uid="{36548BA1-01DD-461D-97D0-7D9BE27D43EB}"/>
    <cellStyle name="Entrada 7 4 2 3" xfId="9049" xr:uid="{878387F0-C908-451B-8AB1-F3DF995A703C}"/>
    <cellStyle name="Entrada 7 4 2 3 2" xfId="24157" xr:uid="{155AD243-048C-4EC6-AC34-8FB9854C983F}"/>
    <cellStyle name="Entrada 7 4 2 4" xfId="15001" xr:uid="{7B02D2E2-B5A2-4EE9-9D12-778048E9DC39}"/>
    <cellStyle name="Entrada 7 4 2 4 2" xfId="30109" xr:uid="{A02ACADF-022F-4A0E-B9B3-1A0FCBA38510}"/>
    <cellStyle name="Entrada 7 4 2 5" xfId="14587" xr:uid="{A4A41D47-F99A-408B-9F4E-5E91A0C62DC0}"/>
    <cellStyle name="Entrada 7 4 2 5 2" xfId="29695" xr:uid="{6CDE4CC9-63E8-4E6A-98EB-367C526F4882}"/>
    <cellStyle name="Entrada 7 4 2 6" xfId="17690" xr:uid="{CB5260D4-CEB0-43D3-A4AF-766BE3AABFCD}"/>
    <cellStyle name="Entrada 7 4 3" xfId="2852" xr:uid="{3AB027CF-709C-4686-B8D9-B960C4615723}"/>
    <cellStyle name="Entrada 7 4 3 2" xfId="5489" xr:uid="{D6CF15B7-0C6E-4DB8-AF80-F3CBB507509F}"/>
    <cellStyle name="Entrada 7 4 3 2 2" xfId="13617" xr:uid="{881814B3-13F7-4A38-962C-857551D19037}"/>
    <cellStyle name="Entrada 7 4 3 2 2 2" xfId="28725" xr:uid="{5C97BA5D-D6CF-41D8-B910-2D69565422F9}"/>
    <cellStyle name="Entrada 7 4 3 2 3" xfId="20597" xr:uid="{59D7769F-E603-45A1-A012-C02DAFAAFE57}"/>
    <cellStyle name="Entrada 7 4 3 3" xfId="14490" xr:uid="{67F0BA5F-2913-4B2B-A87B-866224823BA2}"/>
    <cellStyle name="Entrada 7 4 3 3 2" xfId="29598" xr:uid="{8337D96B-D91E-43DE-80D4-FC98234D7D18}"/>
    <cellStyle name="Entrada 7 4 3 4" xfId="17960" xr:uid="{D252F9C8-1EE4-4987-AABC-D72353D10A53}"/>
    <cellStyle name="Entrada 7 4 4" xfId="3155" xr:uid="{A0510D25-0306-4EF3-925E-1872ACD1D6FD}"/>
    <cellStyle name="Entrada 7 4 4 2" xfId="5792" xr:uid="{ABF9F601-C992-4746-8879-0583A06EECA6}"/>
    <cellStyle name="Entrada 7 4 4 2 2" xfId="12103" xr:uid="{98D859CA-A2EF-4B96-9D03-0675CF859092}"/>
    <cellStyle name="Entrada 7 4 4 2 2 2" xfId="27211" xr:uid="{E6768DBC-7FA6-407B-9BBA-117C08D85048}"/>
    <cellStyle name="Entrada 7 4 4 2 3" xfId="15584" xr:uid="{4252F8BE-32DA-46DA-B8BF-315222384485}"/>
    <cellStyle name="Entrada 7 4 4 2 3 2" xfId="30692" xr:uid="{B4CFA499-7D1F-4D42-B652-0DBF9381D24F}"/>
    <cellStyle name="Entrada 7 4 4 2 4" xfId="20900" xr:uid="{4C2074CC-26E4-4073-802F-C4C3271AC9B7}"/>
    <cellStyle name="Entrada 7 4 4 3" xfId="9537" xr:uid="{933E66EB-B9D3-4E26-A124-1E3AA81D6940}"/>
    <cellStyle name="Entrada 7 4 4 3 2" xfId="24645" xr:uid="{65E0F471-4F73-4DCF-8FF8-1D7B2BE79CA4}"/>
    <cellStyle name="Entrada 7 4 4 4" xfId="13974" xr:uid="{9269C3FB-F887-4B84-8938-C50AAF5F308A}"/>
    <cellStyle name="Entrada 7 4 4 4 2" xfId="29082" xr:uid="{577B89DD-5D26-42D5-A2FC-1DC90D89C451}"/>
    <cellStyle name="Entrada 7 4 4 5" xfId="18263" xr:uid="{DDB6FBDB-907E-40AC-88EA-7BE7454D1DD7}"/>
    <cellStyle name="Entrada 7 4 5" xfId="3481" xr:uid="{A7AC2B75-5EC9-4668-B300-C69427A9FB08}"/>
    <cellStyle name="Entrada 7 4 5 2" xfId="6118" xr:uid="{EC90AC1F-819C-4AA1-A865-C789CDC264CB}"/>
    <cellStyle name="Entrada 7 4 5 2 2" xfId="12429" xr:uid="{8504095C-9699-43AC-8678-EFD0BF18D3EA}"/>
    <cellStyle name="Entrada 7 4 5 2 2 2" xfId="27537" xr:uid="{A8BB662C-0626-4528-86E5-1518DD5E2C8B}"/>
    <cellStyle name="Entrada 7 4 5 2 3" xfId="15810" xr:uid="{797003E7-D8FE-4606-BE5C-DF4C3DCCD51D}"/>
    <cellStyle name="Entrada 7 4 5 2 3 2" xfId="30918" xr:uid="{4876BFF7-EE39-42C9-94F5-1193EAF9DBC3}"/>
    <cellStyle name="Entrada 7 4 5 2 4" xfId="21226" xr:uid="{1AB6DA84-D12F-44CD-B821-B46B80C86C62}"/>
    <cellStyle name="Entrada 7 4 5 3" xfId="9863" xr:uid="{480EB4FC-86FB-4FB2-986F-C0A3229712AC}"/>
    <cellStyle name="Entrada 7 4 5 3 2" xfId="24971" xr:uid="{191CE86B-2494-4CAA-BB87-5C8DA8BC6737}"/>
    <cellStyle name="Entrada 7 4 5 4" xfId="14808" xr:uid="{0D59B696-686B-4140-9F54-C1C6347D23ED}"/>
    <cellStyle name="Entrada 7 4 5 4 2" xfId="29916" xr:uid="{6D98199D-3510-4E8C-8284-A2698486C338}"/>
    <cellStyle name="Entrada 7 4 5 5" xfId="18589" xr:uid="{B1A9C06D-BA00-4B85-848B-FC1AF24D4185}"/>
    <cellStyle name="Entrada 7 4 6" xfId="3787" xr:uid="{50B513C7-6FD1-47F4-8026-489824942CAE}"/>
    <cellStyle name="Entrada 7 4 6 2" xfId="6424" xr:uid="{30BAFE79-278F-417D-9662-C9B81658637F}"/>
    <cellStyle name="Entrada 7 4 6 2 2" xfId="12735" xr:uid="{A8B9E2E8-9F79-455B-95DE-0F0D66E79CE9}"/>
    <cellStyle name="Entrada 7 4 6 2 2 2" xfId="27843" xr:uid="{FE2378CB-1A07-44EA-834B-F9E00ABC94DA}"/>
    <cellStyle name="Entrada 7 4 6 2 3" xfId="16216" xr:uid="{952EE650-8FD4-4D65-975C-94199E8B891C}"/>
    <cellStyle name="Entrada 7 4 6 2 3 2" xfId="31324" xr:uid="{CAF889B5-5892-4AF1-A7BE-57C916BE55E1}"/>
    <cellStyle name="Entrada 7 4 6 2 4" xfId="21532" xr:uid="{B8C3ABE7-BBB9-4E90-8CD6-33EF7CDE70C5}"/>
    <cellStyle name="Entrada 7 4 6 3" xfId="10169" xr:uid="{70982349-7D27-43D1-96D2-6918AC4C34B4}"/>
    <cellStyle name="Entrada 7 4 6 3 2" xfId="25277" xr:uid="{BC8FD55D-E1E4-4907-AD0F-3E81F8EE13E4}"/>
    <cellStyle name="Entrada 7 4 6 4" xfId="9133" xr:uid="{4297C8EB-4FAF-4593-A645-F85FA09DE7C1}"/>
    <cellStyle name="Entrada 7 4 6 4 2" xfId="24241" xr:uid="{44A20BC2-336C-497C-82D0-5BEEA320C30A}"/>
    <cellStyle name="Entrada 7 4 6 5" xfId="18895" xr:uid="{57E1294E-4768-48EF-B9AA-9A37C3E9A0FD}"/>
    <cellStyle name="Entrada 7 4 7" xfId="4164" xr:uid="{0DFABC72-DA7B-4E67-9F12-1873ABA4E89E}"/>
    <cellStyle name="Entrada 7 4 7 2" xfId="6801" xr:uid="{663B9859-D9BE-41A5-8DC5-23C0951BBE4D}"/>
    <cellStyle name="Entrada 7 4 7 2 2" xfId="13112" xr:uid="{2201043A-31B2-4101-863E-6BCD4D21C315}"/>
    <cellStyle name="Entrada 7 4 7 2 2 2" xfId="28220" xr:uid="{562F19F4-0392-4F38-9551-160D1BC65BDE}"/>
    <cellStyle name="Entrada 7 4 7 2 3" xfId="16786" xr:uid="{60AB7A60-194F-423E-9F15-DCD0AD2C4EA0}"/>
    <cellStyle name="Entrada 7 4 7 2 3 2" xfId="31894" xr:uid="{0A60DF56-3875-403D-9462-04E97616E7FC}"/>
    <cellStyle name="Entrada 7 4 7 2 4" xfId="21909" xr:uid="{A267DD2C-469F-409A-B85E-62939D87E3C5}"/>
    <cellStyle name="Entrada 7 4 7 3" xfId="10546" xr:uid="{F53F9C6B-86A3-4AA5-8DDE-1E22212C5DD5}"/>
    <cellStyle name="Entrada 7 4 7 3 2" xfId="25654" xr:uid="{2C425F07-1407-4110-949C-A87E984E3B55}"/>
    <cellStyle name="Entrada 7 4 7 4" xfId="7670" xr:uid="{06EE52BF-4B7D-4310-9398-C9BE2BEB9E5D}"/>
    <cellStyle name="Entrada 7 4 7 4 2" xfId="22778" xr:uid="{E707CA34-BA8F-455A-B593-E43B8B032164}"/>
    <cellStyle name="Entrada 7 4 7 5" xfId="19272" xr:uid="{A8B2C6FB-3FD2-4B48-838F-B7B07AF79BC6}"/>
    <cellStyle name="Entrada 7 4 8" xfId="4729" xr:uid="{DCFF8C6C-2F99-4496-81F5-465B6357165F}"/>
    <cellStyle name="Entrada 7 4 8 2" xfId="11111" xr:uid="{6C139191-17AD-472D-BD78-F3E24A2A105F}"/>
    <cellStyle name="Entrada 7 4 8 2 2" xfId="26219" xr:uid="{E4C3CD91-B58C-4482-B633-DAFFFC123BD0}"/>
    <cellStyle name="Entrada 7 4 8 3" xfId="7977" xr:uid="{3C7A2932-9376-49E0-B15B-29B4679B5F97}"/>
    <cellStyle name="Entrada 7 4 8 3 2" xfId="23085" xr:uid="{66EC0DB5-A767-4587-8F8F-9FD19FE190B4}"/>
    <cellStyle name="Entrada 7 4 8 4" xfId="19837" xr:uid="{6191BF7B-D436-4574-A51B-EC763500CC5C}"/>
    <cellStyle name="Entrada 7 4 9" xfId="8590" xr:uid="{9562E575-B7AE-4748-9F62-2B16CCAAEAD7}"/>
    <cellStyle name="Entrada 7 4 9 2" xfId="23698" xr:uid="{98297153-7B08-4179-BE84-CF5F30D44C9C}"/>
    <cellStyle name="Entrada 7 5" xfId="2029" xr:uid="{AF371DC9-EEBB-4EAE-A893-D65D0F7DB149}"/>
    <cellStyle name="Entrada 7 5 10" xfId="15432" xr:uid="{309834C4-F8FC-4C48-9855-6B1A087BC52E}"/>
    <cellStyle name="Entrada 7 5 10 2" xfId="30540" xr:uid="{461C15CE-1334-43C3-A742-A9BAC76FFBA4}"/>
    <cellStyle name="Entrada 7 5 11" xfId="17254" xr:uid="{E79B6146-E5F1-4D9B-8F68-75F242057DD6}"/>
    <cellStyle name="Entrada 7 5 2" xfId="2789" xr:uid="{33768ED3-6806-4193-8C0C-9C384618054F}"/>
    <cellStyle name="Entrada 7 5 2 2" xfId="5426" xr:uid="{73E19E6D-96AD-41D3-9F1E-8B36BE17E49B}"/>
    <cellStyle name="Entrada 7 5 2 2 2" xfId="16256" xr:uid="{4A07B6E8-5F4E-4734-9A68-7D9F52ECD0EE}"/>
    <cellStyle name="Entrada 7 5 2 2 2 2" xfId="31364" xr:uid="{F5EE5C8F-D45D-45AF-BBAE-D16EF48E33E2}"/>
    <cellStyle name="Entrada 7 5 2 2 3" xfId="20534" xr:uid="{189B675D-4324-42D6-A2E1-54C7BB4ABDAD}"/>
    <cellStyle name="Entrada 7 5 2 3" xfId="15352" xr:uid="{36BAEE46-358E-46AE-A37B-5C23C5ABB3E9}"/>
    <cellStyle name="Entrada 7 5 2 3 2" xfId="30460" xr:uid="{E95EFE6D-EBDD-455C-982D-C9DA9948A962}"/>
    <cellStyle name="Entrada 7 5 2 4" xfId="17897" xr:uid="{8A6DA398-6220-4A7D-B756-694C1DF37782}"/>
    <cellStyle name="Entrada 7 5 3" xfId="3092" xr:uid="{88B6D4EE-9447-49E8-8243-C0943BC8CA33}"/>
    <cellStyle name="Entrada 7 5 3 2" xfId="5729" xr:uid="{30D9E21A-6BFF-42DD-A7E6-510FC1BFF804}"/>
    <cellStyle name="Entrada 7 5 3 2 2" xfId="12040" xr:uid="{86320B3C-5D1C-4305-AC9C-3041544D3158}"/>
    <cellStyle name="Entrada 7 5 3 2 2 2" xfId="27148" xr:uid="{DE26A0CE-4DB7-4A40-91D8-2B7996D7BAC1}"/>
    <cellStyle name="Entrada 7 5 3 2 3" xfId="7180" xr:uid="{4E37E72B-8C2C-45D7-9322-06F1E3E9F8EA}"/>
    <cellStyle name="Entrada 7 5 3 2 3 2" xfId="22288" xr:uid="{B7F5D7F2-2C45-437F-B162-49680E92A62D}"/>
    <cellStyle name="Entrada 7 5 3 2 4" xfId="20837" xr:uid="{CBE7A4C4-3FDA-4194-BE91-8A459CB4CC77}"/>
    <cellStyle name="Entrada 7 5 3 3" xfId="9474" xr:uid="{CB35AA1E-BC6A-46E5-A5FC-9C12A267BFE4}"/>
    <cellStyle name="Entrada 7 5 3 3 2" xfId="24582" xr:uid="{20DD4B9A-B307-44E0-ACF2-8A0DFAF5EE6E}"/>
    <cellStyle name="Entrada 7 5 3 4" xfId="7278" xr:uid="{F4F5AD81-05F8-47E9-81D6-40745CE42FFA}"/>
    <cellStyle name="Entrada 7 5 3 4 2" xfId="22386" xr:uid="{93255FBB-0182-4A70-BB86-51579244F922}"/>
    <cellStyle name="Entrada 7 5 3 5" xfId="18200" xr:uid="{A1F7E680-DCA9-4324-AFF2-24D386698720}"/>
    <cellStyle name="Entrada 7 5 4" xfId="3418" xr:uid="{C195015E-3AA7-4DCD-9D9C-587B9282AEDA}"/>
    <cellStyle name="Entrada 7 5 4 2" xfId="6055" xr:uid="{467E808A-0D23-4CAD-BBBE-5734ECC95E4F}"/>
    <cellStyle name="Entrada 7 5 4 2 2" xfId="12366" xr:uid="{E89E6D05-D4DE-4EC4-8923-5BB85D034827}"/>
    <cellStyle name="Entrada 7 5 4 2 2 2" xfId="27474" xr:uid="{DE371AD8-379F-4A51-843D-960994B68FD4}"/>
    <cellStyle name="Entrada 7 5 4 2 3" xfId="8238" xr:uid="{7A02D86C-B20A-48AB-AE4A-AF0474CD9DC5}"/>
    <cellStyle name="Entrada 7 5 4 2 3 2" xfId="23346" xr:uid="{E758B62E-4EBA-4302-B4FA-7E9EA04B92AA}"/>
    <cellStyle name="Entrada 7 5 4 2 4" xfId="21163" xr:uid="{B819C1CE-EB08-4B17-9A6F-557D7A34F8D6}"/>
    <cellStyle name="Entrada 7 5 4 3" xfId="9800" xr:uid="{60D3EB3A-82E1-4AB2-9766-CF72938589C0}"/>
    <cellStyle name="Entrada 7 5 4 3 2" xfId="24908" xr:uid="{2A8D83A8-7254-473F-98AA-A37E97532471}"/>
    <cellStyle name="Entrada 7 5 4 4" xfId="14135" xr:uid="{3234D9AF-771B-4EC7-AB31-B541F88AF996}"/>
    <cellStyle name="Entrada 7 5 4 4 2" xfId="29243" xr:uid="{53901A73-CFC1-4B92-AAEA-A0349F6FDCE2}"/>
    <cellStyle name="Entrada 7 5 4 5" xfId="18526" xr:uid="{FFB00F13-C90B-41B9-9086-BD54BD26C7EB}"/>
    <cellStyle name="Entrada 7 5 5" xfId="3724" xr:uid="{E7E8E0DF-C43A-447C-A4EA-2FA50A58FA77}"/>
    <cellStyle name="Entrada 7 5 5 2" xfId="6361" xr:uid="{9094C49A-5440-4D93-AE80-8EE1BFD38A3A}"/>
    <cellStyle name="Entrada 7 5 5 2 2" xfId="12672" xr:uid="{91BA4754-8B25-4615-BFFF-D86825A2ACAD}"/>
    <cellStyle name="Entrada 7 5 5 2 2 2" xfId="27780" xr:uid="{FCF5DA46-8A26-4FDB-BC99-BC13ABA0BE86}"/>
    <cellStyle name="Entrada 7 5 5 2 3" xfId="15275" xr:uid="{7039AA17-1827-40B0-B4B8-ED3ABF6F5790}"/>
    <cellStyle name="Entrada 7 5 5 2 3 2" xfId="30383" xr:uid="{90DAC31B-B071-41B9-A1DE-08C3A9367D56}"/>
    <cellStyle name="Entrada 7 5 5 2 4" xfId="21469" xr:uid="{29D4DC2C-04A2-4850-9CD1-AEBF8F9B42E9}"/>
    <cellStyle name="Entrada 7 5 5 3" xfId="10106" xr:uid="{43BE7506-6596-427E-B717-7ACBECEB9CA7}"/>
    <cellStyle name="Entrada 7 5 5 3 2" xfId="25214" xr:uid="{7F2DFE3F-5A5B-4CA1-B708-77C66041B12F}"/>
    <cellStyle name="Entrada 7 5 5 4" xfId="7132" xr:uid="{33ED9710-1962-424D-950A-BF2A744CE3B4}"/>
    <cellStyle name="Entrada 7 5 5 4 2" xfId="22240" xr:uid="{53C50D39-F016-4CA9-83E1-EAD307ACE808}"/>
    <cellStyle name="Entrada 7 5 5 5" xfId="18832" xr:uid="{FC3C3C64-B856-4FF0-BECA-58309880CF4F}"/>
    <cellStyle name="Entrada 7 5 6" xfId="4101" xr:uid="{213F4F39-8B63-41BD-8979-4BBF5E053C5A}"/>
    <cellStyle name="Entrada 7 5 6 2" xfId="6738" xr:uid="{4D0A74E2-8FDD-4B03-85C9-8D0B732869A8}"/>
    <cellStyle name="Entrada 7 5 6 2 2" xfId="13049" xr:uid="{F168399A-70D6-4E25-8BC1-1EA4C9BC1C9F}"/>
    <cellStyle name="Entrada 7 5 6 2 2 2" xfId="28157" xr:uid="{2CC9D2A8-E821-4A32-AFE7-5FA5A22F5EBF}"/>
    <cellStyle name="Entrada 7 5 6 2 3" xfId="16723" xr:uid="{A92AC80F-2E55-453E-B2FF-BD415D724C95}"/>
    <cellStyle name="Entrada 7 5 6 2 3 2" xfId="31831" xr:uid="{A07C11E5-5A85-4D0A-AECF-6470519463E6}"/>
    <cellStyle name="Entrada 7 5 6 2 4" xfId="21846" xr:uid="{DB49E598-A5B7-4E4F-88B6-99F9D4EB2C8F}"/>
    <cellStyle name="Entrada 7 5 6 3" xfId="10483" xr:uid="{133AFD0A-4280-482A-82DB-DFD6C104B58D}"/>
    <cellStyle name="Entrada 7 5 6 3 2" xfId="25591" xr:uid="{8C5D9311-37AE-4D2A-8F6C-D53D80C2316C}"/>
    <cellStyle name="Entrada 7 5 6 4" xfId="15526" xr:uid="{90B900F7-24A4-4241-988B-D656EC84648C}"/>
    <cellStyle name="Entrada 7 5 6 4 2" xfId="30634" xr:uid="{8C0DFFFA-418F-4CF8-A2F2-5AE3D47DD8BC}"/>
    <cellStyle name="Entrada 7 5 6 5" xfId="19209" xr:uid="{5EB472E6-F74B-4C00-BDC0-181F073B8BAA}"/>
    <cellStyle name="Entrada 7 5 7" xfId="4666" xr:uid="{3D3BD934-3B52-42FC-BB10-B8C498682542}"/>
    <cellStyle name="Entrada 7 5 7 2" xfId="11048" xr:uid="{BF772401-56F2-4BF9-9A57-A5B0B6DFED33}"/>
    <cellStyle name="Entrada 7 5 7 2 2" xfId="26156" xr:uid="{F8C899F8-D17B-491B-9C95-D21C7F0165D5}"/>
    <cellStyle name="Entrada 7 5 7 3" xfId="15337" xr:uid="{9AC70316-6DD5-466D-BFEC-69ACD38C0F59}"/>
    <cellStyle name="Entrada 7 5 7 3 2" xfId="30445" xr:uid="{6B8D4795-D896-4888-9459-8F765823CBCC}"/>
    <cellStyle name="Entrada 7 5 7 4" xfId="19774" xr:uid="{695937A0-7072-4F96-AB3F-30FC7090D406}"/>
    <cellStyle name="Entrada 7 5 8" xfId="8527" xr:uid="{2715EEB5-C106-4258-8F7A-42A1535E9B14}"/>
    <cellStyle name="Entrada 7 5 8 2" xfId="23635" xr:uid="{4450B8AB-3649-4D61-9507-695642A3CCB3}"/>
    <cellStyle name="Entrada 7 5 9" xfId="13638" xr:uid="{BBBA4B1F-7F71-421A-A52F-9C3EAAF9CCC6}"/>
    <cellStyle name="Entrada 7 5 9 2" xfId="28746" xr:uid="{D5F7607B-0627-4F1E-9754-439E0574907D}"/>
    <cellStyle name="Entrada 8" xfId="1157" xr:uid="{00000000-0005-0000-0000-000087040000}"/>
    <cellStyle name="Entrada 8 2" xfId="1873" xr:uid="{5D654CC9-3541-4D13-B756-66E7527E73BF}"/>
    <cellStyle name="Entrada 8 2 10" xfId="8374" xr:uid="{206ECA69-AF5E-4ADE-AFD2-D7DBDB189879}"/>
    <cellStyle name="Entrada 8 2 10 2" xfId="23482" xr:uid="{E7660BC5-FE01-4066-8CF3-68308139C3AE}"/>
    <cellStyle name="Entrada 8 2 11" xfId="14928" xr:uid="{7F7B9EF1-1806-4B0A-BCF3-24A5CEBE5F78}"/>
    <cellStyle name="Entrada 8 2 11 2" xfId="30036" xr:uid="{288ED7F9-12A4-4D65-8C50-C6218512E506}"/>
    <cellStyle name="Entrada 8 2 12" xfId="15763" xr:uid="{178EFE6A-9927-43A3-A476-D7B021D7B5FC}"/>
    <cellStyle name="Entrada 8 2 12 2" xfId="30871" xr:uid="{EE47C189-4E53-4787-8556-5B5BACAC327C}"/>
    <cellStyle name="Entrada 8 2 13" xfId="17098" xr:uid="{4AED919E-3ADB-44BE-BFF3-5471F1F997E4}"/>
    <cellStyle name="Entrada 8 2 2" xfId="2433" xr:uid="{DE8651C1-150F-478F-9BF5-2447097AADD9}"/>
    <cellStyle name="Entrada 8 2 2 2" xfId="5070" xr:uid="{E9CED60E-D427-4246-B596-AAD5509FF5FC}"/>
    <cellStyle name="Entrada 8 2 2 2 2" xfId="11434" xr:uid="{3EEB4B3F-87CC-4DE8-960F-DE514A724D26}"/>
    <cellStyle name="Entrada 8 2 2 2 2 2" xfId="26542" xr:uid="{5E4D370B-0A48-4D6C-B4EF-0F74049C827C}"/>
    <cellStyle name="Entrada 8 2 2 2 3" xfId="11767" xr:uid="{03FE530A-8CF6-483B-BC7F-27B7EDE3783E}"/>
    <cellStyle name="Entrada 8 2 2 2 3 2" xfId="26875" xr:uid="{FB44D1C5-68FE-4DBE-9167-2816C27FF762}"/>
    <cellStyle name="Entrada 8 2 2 2 4" xfId="20178" xr:uid="{7AA12068-F470-4C10-8297-A3922EF4A25E}"/>
    <cellStyle name="Entrada 8 2 2 3" xfId="8900" xr:uid="{D7744347-E4E6-4FEC-A163-92888A566F01}"/>
    <cellStyle name="Entrada 8 2 2 3 2" xfId="24008" xr:uid="{41CD2095-8C1C-4880-AF36-854FD63D1A4E}"/>
    <cellStyle name="Entrada 8 2 3" xfId="2663" xr:uid="{7D1643A3-9A9B-48C7-B140-67428298906A}"/>
    <cellStyle name="Entrada 8 2 3 2" xfId="5300" xr:uid="{137D82BE-4AED-4D96-B746-BCD6BEFD1A1B}"/>
    <cellStyle name="Entrada 8 2 3 2 2" xfId="8062" xr:uid="{8779E205-E81C-4666-9790-B9EC1D93380B}"/>
    <cellStyle name="Entrada 8 2 3 2 2 2" xfId="23170" xr:uid="{280E724A-8453-4DA9-928E-B29ACD35289B}"/>
    <cellStyle name="Entrada 8 2 3 2 3" xfId="20408" xr:uid="{7E175BC6-940F-48CE-967A-28C79E55D54A}"/>
    <cellStyle name="Entrada 8 2 3 3" xfId="11797" xr:uid="{D040AC56-DFF3-4ABE-A70D-FF7AE684341D}"/>
    <cellStyle name="Entrada 8 2 3 3 2" xfId="26905" xr:uid="{2E2CFEAF-F5D0-4B8B-AC32-6799DD235899}"/>
    <cellStyle name="Entrada 8 2 3 4" xfId="17771" xr:uid="{B221C741-9773-4E80-8428-CEBD23CFD667}"/>
    <cellStyle name="Entrada 8 2 4" xfId="2967" xr:uid="{0BC6F242-7067-4D77-9E6A-EBB46300F641}"/>
    <cellStyle name="Entrada 8 2 4 2" xfId="5604" xr:uid="{5E15FE98-46BA-4C92-8812-A6ED840E8B1B}"/>
    <cellStyle name="Entrada 8 2 4 2 2" xfId="11915" xr:uid="{F25D2210-33E8-4DFC-BEDF-61BB13D45E22}"/>
    <cellStyle name="Entrada 8 2 4 2 2 2" xfId="27023" xr:uid="{46EBC3C7-B552-46BC-88D1-F54F8BE11C0E}"/>
    <cellStyle name="Entrada 8 2 4 2 3" xfId="13688" xr:uid="{9F309644-D51A-4852-BA03-49C8862D71AC}"/>
    <cellStyle name="Entrada 8 2 4 2 3 2" xfId="28796" xr:uid="{DD58C821-3E85-444A-AA1D-C71BD5CFC5B5}"/>
    <cellStyle name="Entrada 8 2 4 2 4" xfId="20712" xr:uid="{379EC44D-4EAA-4BA9-BC4D-793E02D4094B}"/>
    <cellStyle name="Entrada 8 2 4 3" xfId="9349" xr:uid="{BB8D733B-E550-4FDF-AE90-C242A54672AB}"/>
    <cellStyle name="Entrada 8 2 4 3 2" xfId="24457" xr:uid="{FD24C31D-6120-41B2-8EFB-D2A0EBB5A517}"/>
    <cellStyle name="Entrada 8 2 4 4" xfId="8165" xr:uid="{BD4EC892-CE64-40FC-A340-BF0C21F0530C}"/>
    <cellStyle name="Entrada 8 2 4 4 2" xfId="23273" xr:uid="{D92C0EA2-350E-4B9E-9559-98CB27685CE4}"/>
    <cellStyle name="Entrada 8 2 4 5" xfId="18075" xr:uid="{20F20A64-14A0-4C53-9B22-5B9BC6B54E19}"/>
    <cellStyle name="Entrada 8 2 5" xfId="3293" xr:uid="{341592B9-37AB-4769-AB6F-8C7D3BD5F073}"/>
    <cellStyle name="Entrada 8 2 5 2" xfId="5930" xr:uid="{47CE1A50-B7A3-4655-8A86-04034AAD6B80}"/>
    <cellStyle name="Entrada 8 2 5 2 2" xfId="12241" xr:uid="{E767895B-CDC8-4FC6-AE0D-EA3471C4646D}"/>
    <cellStyle name="Entrada 8 2 5 2 2 2" xfId="27349" xr:uid="{1556DDAC-5EFC-4797-8331-847C8F0F6815}"/>
    <cellStyle name="Entrada 8 2 5 2 3" xfId="14637" xr:uid="{11073665-BC63-4FAB-A460-B253036CC918}"/>
    <cellStyle name="Entrada 8 2 5 2 3 2" xfId="29745" xr:uid="{C30C949F-2F48-4185-B8B9-3285676FD1BE}"/>
    <cellStyle name="Entrada 8 2 5 2 4" xfId="21038" xr:uid="{EE8EA6CC-2DC6-48D3-AFDA-8B88C408A561}"/>
    <cellStyle name="Entrada 8 2 5 3" xfId="9675" xr:uid="{07B94388-6F06-4C5B-8B55-114F59EBB5C4}"/>
    <cellStyle name="Entrada 8 2 5 3 2" xfId="24783" xr:uid="{D4CE9FDB-5B1B-4748-8C10-46272CE3A940}"/>
    <cellStyle name="Entrada 8 2 5 4" xfId="14863" xr:uid="{D6EE560B-3C15-419F-A62D-3C6B0393860D}"/>
    <cellStyle name="Entrada 8 2 5 4 2" xfId="29971" xr:uid="{F25B4541-1E25-4AEF-8743-064804315F02}"/>
    <cellStyle name="Entrada 8 2 5 5" xfId="18401" xr:uid="{340A8DAB-187F-4C99-9CCE-855900550395}"/>
    <cellStyle name="Entrada 8 2 6" xfId="3599" xr:uid="{7D563A67-882B-4BE9-A332-2EACC028A359}"/>
    <cellStyle name="Entrada 8 2 6 2" xfId="6236" xr:uid="{E44D4C95-93D6-4370-BAED-752832A1E31A}"/>
    <cellStyle name="Entrada 8 2 6 2 2" xfId="12547" xr:uid="{39C1564A-916F-46B9-8C43-97F83E1F77E4}"/>
    <cellStyle name="Entrada 8 2 6 2 2 2" xfId="27655" xr:uid="{2BC2B66E-A7BD-484B-A435-52CC671FA626}"/>
    <cellStyle name="Entrada 8 2 6 2 3" xfId="16405" xr:uid="{9EADEE3B-B6C4-4727-9B4F-89AACACE103E}"/>
    <cellStyle name="Entrada 8 2 6 2 3 2" xfId="31513" xr:uid="{068EBAF0-4EF4-4ED0-A0F2-8BB5F9399732}"/>
    <cellStyle name="Entrada 8 2 6 2 4" xfId="21344" xr:uid="{C34FB597-D65D-4EA1-8224-78D57CF58455}"/>
    <cellStyle name="Entrada 8 2 6 3" xfId="9981" xr:uid="{3E0E0CD3-C50E-4D14-B8A9-040B8B21524C}"/>
    <cellStyle name="Entrada 8 2 6 3 2" xfId="25089" xr:uid="{12961495-63B4-4BE5-813E-03256C1C7C5F}"/>
    <cellStyle name="Entrada 8 2 6 4" xfId="15164" xr:uid="{8166A561-CAEB-4DC5-8257-43A5C169277F}"/>
    <cellStyle name="Entrada 8 2 6 4 2" xfId="30272" xr:uid="{3FCB0AAF-89ED-46D9-8784-44440640EC44}"/>
    <cellStyle name="Entrada 8 2 6 5" xfId="18707" xr:uid="{1E0CF969-51E8-4F3B-A1FF-AC8B7AE65D21}"/>
    <cellStyle name="Entrada 8 2 7" xfId="3945" xr:uid="{3F0E1C70-748D-4F96-AD03-DCB712A70FB3}"/>
    <cellStyle name="Entrada 8 2 7 2" xfId="6582" xr:uid="{F14D1C37-B9DF-4241-BC45-6765EDC6595B}"/>
    <cellStyle name="Entrada 8 2 7 2 2" xfId="12893" xr:uid="{7A756188-3DF8-4602-9594-B605C3FC87B0}"/>
    <cellStyle name="Entrada 8 2 7 2 2 2" xfId="28001" xr:uid="{69F39518-A66B-41E0-BA8A-B7BA0D8BEE6B}"/>
    <cellStyle name="Entrada 8 2 7 2 3" xfId="16598" xr:uid="{164F1141-B772-443E-B09B-D4753BCFCD62}"/>
    <cellStyle name="Entrada 8 2 7 2 3 2" xfId="31706" xr:uid="{6A3D98EB-CAE1-4AA2-A42E-054F493A38A8}"/>
    <cellStyle name="Entrada 8 2 7 2 4" xfId="21690" xr:uid="{B56DF1E4-74F3-4B3A-9CB6-5B325FA6044B}"/>
    <cellStyle name="Entrada 8 2 7 3" xfId="10327" xr:uid="{F25F81EB-7078-4861-B4DC-9328A0B75104}"/>
    <cellStyle name="Entrada 8 2 7 3 2" xfId="25435" xr:uid="{5ABB3862-0613-46D2-9B07-C7DC4F024AD6}"/>
    <cellStyle name="Entrada 8 2 7 4" xfId="14699" xr:uid="{9BA0B1FE-8900-4620-953C-01BDEB654E88}"/>
    <cellStyle name="Entrada 8 2 7 4 2" xfId="29807" xr:uid="{5D28668E-315B-4C2F-B7BE-3BBFA8B7E11A}"/>
    <cellStyle name="Entrada 8 2 7 5" xfId="19053" xr:uid="{8A52F20D-6FBA-4AF1-A7EA-DBE46662AE7E}"/>
    <cellStyle name="Entrada 8 2 8" xfId="4292" xr:uid="{A0E9E40E-F254-46C0-9DA9-4B3C6DEAB78E}"/>
    <cellStyle name="Entrada 8 2 8 2" xfId="6929" xr:uid="{E534B5AA-50B3-4D1E-A41E-E9418B8FFFA5}"/>
    <cellStyle name="Entrada 8 2 8 2 2" xfId="13240" xr:uid="{71C49261-1D35-4126-82CE-FB17BF412DE4}"/>
    <cellStyle name="Entrada 8 2 8 2 2 2" xfId="28348" xr:uid="{CEA387DC-E4D0-4DD9-B8DA-CF569536D46E}"/>
    <cellStyle name="Entrada 8 2 8 2 3" xfId="16904" xr:uid="{0107EBCB-4FB5-4975-897D-A9E940146349}"/>
    <cellStyle name="Entrada 8 2 8 2 3 2" xfId="32012" xr:uid="{87ABE200-627B-4712-A672-EC891924426E}"/>
    <cellStyle name="Entrada 8 2 8 2 4" xfId="22037" xr:uid="{ACF8BC5E-42BC-45A9-B928-D2B321E1F7DF}"/>
    <cellStyle name="Entrada 8 2 8 3" xfId="10674" xr:uid="{A70C411A-A306-4E91-8761-50F1124CCD4F}"/>
    <cellStyle name="Entrada 8 2 8 3 2" xfId="25782" xr:uid="{9280A800-D5B3-4AA2-8CEA-D21E0E7418CA}"/>
    <cellStyle name="Entrada 8 2 8 4" xfId="14512" xr:uid="{AD471B06-BF55-4F84-9609-D718F5CC43B7}"/>
    <cellStyle name="Entrada 8 2 8 4 2" xfId="29620" xr:uid="{FA20EB80-9BC5-444D-850C-484DFB4CB217}"/>
    <cellStyle name="Entrada 8 2 8 5" xfId="19400" xr:uid="{E03B5CAE-D5FF-4A44-BE2E-1014420CEF15}"/>
    <cellStyle name="Entrada 8 2 9" xfId="4510" xr:uid="{240E5D36-7CBC-48DC-B80B-E68911575D50}"/>
    <cellStyle name="Entrada 8 2 9 2" xfId="10892" xr:uid="{45145767-1CC9-4636-958E-FE0FFAB4C432}"/>
    <cellStyle name="Entrada 8 2 9 2 2" xfId="26000" xr:uid="{95F1FCA2-91B7-4028-9BD7-D92462D103F4}"/>
    <cellStyle name="Entrada 8 2 9 3" xfId="15827" xr:uid="{B3384828-FD9B-4F5A-A088-48E10AFCCCAB}"/>
    <cellStyle name="Entrada 8 2 9 3 2" xfId="30935" xr:uid="{E09DA403-79F2-4AAA-9296-5800DA292546}"/>
    <cellStyle name="Entrada 8 2 9 4" xfId="19618" xr:uid="{4F8D180C-0376-43D2-B403-A8BE9D8788A2}"/>
    <cellStyle name="Entrada 8 3" xfId="1856" xr:uid="{7F31658D-FAAE-4673-993F-63C45921B29B}"/>
    <cellStyle name="Entrada 8 3 10" xfId="15503" xr:uid="{0A3B4FB0-5F9A-4A35-8FCA-32193347432F}"/>
    <cellStyle name="Entrada 8 3 10 2" xfId="30611" xr:uid="{07AB4206-319B-47AC-A4B7-6B08BF475B91}"/>
    <cellStyle name="Entrada 8 3 11" xfId="13532" xr:uid="{50B887CB-0BCD-4EB8-9E88-117B398A54EA}"/>
    <cellStyle name="Entrada 8 3 11 2" xfId="28640" xr:uid="{6850C82B-D12C-4B4E-8C9F-0ABE61A15F43}"/>
    <cellStyle name="Entrada 8 3 12" xfId="17081" xr:uid="{B77531ED-2D29-4B90-865A-9E5F32E2644C}"/>
    <cellStyle name="Entrada 8 3 2" xfId="2416" xr:uid="{203C5462-2CAF-466B-818E-B8B9EB91E0CA}"/>
    <cellStyle name="Entrada 8 3 2 2" xfId="5053" xr:uid="{65885E5D-AEA9-404E-9583-8BE434540413}"/>
    <cellStyle name="Entrada 8 3 2 2 2" xfId="11417" xr:uid="{297C465F-2E30-42EF-91E6-D114C12047F1}"/>
    <cellStyle name="Entrada 8 3 2 2 2 2" xfId="26525" xr:uid="{D9E0A05F-0D73-4188-9E16-5E1F23564838}"/>
    <cellStyle name="Entrada 8 3 2 2 3" xfId="14856" xr:uid="{91D3948D-3423-4969-A960-979588CFC685}"/>
    <cellStyle name="Entrada 8 3 2 2 3 2" xfId="29964" xr:uid="{83AB9AF9-601E-423D-833C-DBC1670D62E4}"/>
    <cellStyle name="Entrada 8 3 2 2 4" xfId="20161" xr:uid="{83BD1BF7-9E3C-47D6-AB7A-33BB9FBB45A2}"/>
    <cellStyle name="Entrada 8 3 2 3" xfId="8883" xr:uid="{142B0748-5ADB-422E-9C80-EADFE04EB16C}"/>
    <cellStyle name="Entrada 8 3 2 3 2" xfId="23991" xr:uid="{DE2344B1-577A-4F17-8380-02F990AAA62E}"/>
    <cellStyle name="Entrada 8 3 2 4" xfId="13614" xr:uid="{FAABD1AF-0615-4A82-9865-FBEB7801B68A}"/>
    <cellStyle name="Entrada 8 3 2 4 2" xfId="28722" xr:uid="{E394F143-FBCF-4AEB-BE02-975CDB544DAB}"/>
    <cellStyle name="Entrada 8 3 2 5" xfId="15541" xr:uid="{AC9E87FD-9B86-4A6A-91E0-EF3C2BEF7C1C}"/>
    <cellStyle name="Entrada 8 3 2 5 2" xfId="30649" xr:uid="{AC5D4ACF-AA89-4E91-918D-B3A5E29A59B4}"/>
    <cellStyle name="Entrada 8 3 2 6" xfId="17607" xr:uid="{AC3EED93-4B9D-4E05-842D-80B9D993EA2A}"/>
    <cellStyle name="Entrada 8 3 3" xfId="2204" xr:uid="{0696174E-F5FD-43BF-8C37-3E4F31DB1195}"/>
    <cellStyle name="Entrada 8 3 3 2" xfId="4841" xr:uid="{6FFE647B-1A9C-4414-AB2A-F4C4A5AC2C9D}"/>
    <cellStyle name="Entrada 8 3 3 2 2" xfId="14032" xr:uid="{0C327427-A9E0-4BCD-8CD6-AC7C427A51F5}"/>
    <cellStyle name="Entrada 8 3 3 2 2 2" xfId="29140" xr:uid="{368E4116-FACD-4829-8918-8FB76D1FC833}"/>
    <cellStyle name="Entrada 8 3 3 2 3" xfId="19949" xr:uid="{85CFF137-1AAE-4838-87D2-3B3C712A36EA}"/>
    <cellStyle name="Entrada 8 3 3 3" xfId="14943" xr:uid="{13121DE5-2C87-4A53-86CA-ABD0613F243E}"/>
    <cellStyle name="Entrada 8 3 3 3 2" xfId="30051" xr:uid="{D25EBD46-EAE3-4AA7-88BF-0387CFA46B4A}"/>
    <cellStyle name="Entrada 8 3 3 4" xfId="17429" xr:uid="{26CAAD4F-B982-46B4-B58A-462DE71E672D}"/>
    <cellStyle name="Entrada 8 3 4" xfId="2950" xr:uid="{47239F01-8E85-4A89-9374-0A092DA43679}"/>
    <cellStyle name="Entrada 8 3 4 2" xfId="5587" xr:uid="{97CD5D1C-2DC4-4926-BC78-97F24E5F96A1}"/>
    <cellStyle name="Entrada 8 3 4 2 2" xfId="11898" xr:uid="{54E0033D-429A-4DF5-A873-FF6BA83AF187}"/>
    <cellStyle name="Entrada 8 3 4 2 2 2" xfId="27006" xr:uid="{4C9A17FD-5908-4BB2-AB55-8B92B4EFC494}"/>
    <cellStyle name="Entrada 8 3 4 2 3" xfId="14721" xr:uid="{65C2E144-4DCD-479F-9F11-90E2280BDEB6}"/>
    <cellStyle name="Entrada 8 3 4 2 3 2" xfId="29829" xr:uid="{149D157E-67D4-426E-9449-B1A592C988DF}"/>
    <cellStyle name="Entrada 8 3 4 2 4" xfId="20695" xr:uid="{8272A2B6-BA0B-4464-B783-63BC8BBE01F7}"/>
    <cellStyle name="Entrada 8 3 4 3" xfId="9332" xr:uid="{F51A704D-8E42-464D-BD7A-78B543830E7A}"/>
    <cellStyle name="Entrada 8 3 4 3 2" xfId="24440" xr:uid="{6F117744-D183-4D6A-843B-23EEAAC996B2}"/>
    <cellStyle name="Entrada 8 3 4 4" xfId="13657" xr:uid="{77511D6D-70F8-4B8C-BCFA-DD50F7400B2C}"/>
    <cellStyle name="Entrada 8 3 4 4 2" xfId="28765" xr:uid="{4D274C78-574F-4D1D-A23D-E64F11ED550B}"/>
    <cellStyle name="Entrada 8 3 4 5" xfId="18058" xr:uid="{BDD34B80-02D1-4753-A950-52BB7E75F138}"/>
    <cellStyle name="Entrada 8 3 5" xfId="3276" xr:uid="{6461E7DF-5870-46BE-808A-29D0573CA392}"/>
    <cellStyle name="Entrada 8 3 5 2" xfId="5913" xr:uid="{F98EF5AE-E3FF-406F-804F-6DE02D376C53}"/>
    <cellStyle name="Entrada 8 3 5 2 2" xfId="12224" xr:uid="{57DB95AC-FA34-468F-8FA4-C6F8C49F4655}"/>
    <cellStyle name="Entrada 8 3 5 2 2 2" xfId="27332" xr:uid="{7CDE7615-84E9-4C08-A979-265F18318E6C}"/>
    <cellStyle name="Entrada 8 3 5 2 3" xfId="14386" xr:uid="{570CC720-3FBB-4947-B8E1-55B65BDBEBAF}"/>
    <cellStyle name="Entrada 8 3 5 2 3 2" xfId="29494" xr:uid="{E5773FAF-2321-481E-89A3-1B1910050066}"/>
    <cellStyle name="Entrada 8 3 5 2 4" xfId="21021" xr:uid="{F3591366-935B-4773-9BD7-9C24FA650D4A}"/>
    <cellStyle name="Entrada 8 3 5 3" xfId="9658" xr:uid="{155DE8AE-8DC5-436C-B299-1C308A15DABC}"/>
    <cellStyle name="Entrada 8 3 5 3 2" xfId="24766" xr:uid="{56098350-894A-4459-989E-01917FE23B23}"/>
    <cellStyle name="Entrada 8 3 5 4" xfId="14485" xr:uid="{848DFFF0-AC2F-449C-8C04-C067B8CD1817}"/>
    <cellStyle name="Entrada 8 3 5 4 2" xfId="29593" xr:uid="{7F7C32FE-46B5-43F2-91E2-231A2E525A9D}"/>
    <cellStyle name="Entrada 8 3 5 5" xfId="18384" xr:uid="{C3968F1C-96D5-45CC-BEE4-7BAE39CB57B1}"/>
    <cellStyle name="Entrada 8 3 6" xfId="3582" xr:uid="{F50A7C41-AF0C-4D3A-B5E7-B297501DFED9}"/>
    <cellStyle name="Entrada 8 3 6 2" xfId="6219" xr:uid="{0F7EC968-D17C-4FBD-9779-8278349D84F4}"/>
    <cellStyle name="Entrada 8 3 6 2 2" xfId="12530" xr:uid="{8D02D363-C8F5-4BC8-8C76-722B10663174}"/>
    <cellStyle name="Entrada 8 3 6 2 2 2" xfId="27638" xr:uid="{58C1859C-ED20-46AD-BDB1-EBD2DFC814C9}"/>
    <cellStyle name="Entrada 8 3 6 2 3" xfId="15688" xr:uid="{A2F27B00-9BDC-498B-86BD-1DF66567C572}"/>
    <cellStyle name="Entrada 8 3 6 2 3 2" xfId="30796" xr:uid="{68964023-7F18-4709-9215-BD1F03F0E7CE}"/>
    <cellStyle name="Entrada 8 3 6 2 4" xfId="21327" xr:uid="{04F8CC62-C8FE-456C-BA55-65F9979ECBF2}"/>
    <cellStyle name="Entrada 8 3 6 3" xfId="9964" xr:uid="{0ABC0D94-A422-4137-A323-3EA00868F7CA}"/>
    <cellStyle name="Entrada 8 3 6 3 2" xfId="25072" xr:uid="{F7D64242-8340-4D04-8867-53449244352D}"/>
    <cellStyle name="Entrada 8 3 6 4" xfId="13963" xr:uid="{935E876E-CCBA-42D5-9FA7-3773887984CB}"/>
    <cellStyle name="Entrada 8 3 6 4 2" xfId="29071" xr:uid="{67C6E34D-4E9B-4C9B-BCBC-CB2E6BB147C8}"/>
    <cellStyle name="Entrada 8 3 6 5" xfId="18690" xr:uid="{B9B768C6-E809-40CD-BC4D-A8331824AA2A}"/>
    <cellStyle name="Entrada 8 3 7" xfId="3928" xr:uid="{ECFF5D90-578C-4E62-8C11-446D428668FF}"/>
    <cellStyle name="Entrada 8 3 7 2" xfId="6565" xr:uid="{4942F8B0-A92C-4524-94BE-DB549AAA2FFF}"/>
    <cellStyle name="Entrada 8 3 7 2 2" xfId="12876" xr:uid="{65FAD9A4-9C49-41D3-80DA-63E05A8F2BC8}"/>
    <cellStyle name="Entrada 8 3 7 2 2 2" xfId="27984" xr:uid="{AE22CC6D-3012-4CAB-89E8-59EB7ACF0BAC}"/>
    <cellStyle name="Entrada 8 3 7 2 3" xfId="16581" xr:uid="{C40D3329-1B10-4608-9C91-687728A354B9}"/>
    <cellStyle name="Entrada 8 3 7 2 3 2" xfId="31689" xr:uid="{31222FA6-D4EF-4E33-A3C5-BF9317FC27AF}"/>
    <cellStyle name="Entrada 8 3 7 2 4" xfId="21673" xr:uid="{E8F4D9C4-63EE-43F6-A5F3-3191B9A75C51}"/>
    <cellStyle name="Entrada 8 3 7 3" xfId="10310" xr:uid="{56868DA7-DE55-46F8-A170-BE1D45F38F1C}"/>
    <cellStyle name="Entrada 8 3 7 3 2" xfId="25418" xr:uid="{C56D2989-3BD4-4A8E-8991-675EC8223CCC}"/>
    <cellStyle name="Entrada 8 3 7 4" xfId="7089" xr:uid="{1A25C5F9-B6B8-4CA2-8224-0FB777D2C7AD}"/>
    <cellStyle name="Entrada 8 3 7 4 2" xfId="22197" xr:uid="{A4104F26-4020-43A3-99EE-F3985378772D}"/>
    <cellStyle name="Entrada 8 3 7 5" xfId="19036" xr:uid="{E02FD9CE-23E2-40BE-BF6D-F8B069D4D6AE}"/>
    <cellStyle name="Entrada 8 3 8" xfId="4493" xr:uid="{8BDAA5D2-1129-46E5-9F89-2F907C001DB7}"/>
    <cellStyle name="Entrada 8 3 8 2" xfId="10875" xr:uid="{1023AFF4-350B-4AB2-B585-1188FC52B05E}"/>
    <cellStyle name="Entrada 8 3 8 2 2" xfId="25983" xr:uid="{01EB18C4-5621-41BF-901C-321DAE7E76F9}"/>
    <cellStyle name="Entrada 8 3 8 3" xfId="16521" xr:uid="{76DC0859-10AF-40A0-A6B3-825EEE36DED8}"/>
    <cellStyle name="Entrada 8 3 8 3 2" xfId="31629" xr:uid="{D3F5D557-84FF-44E5-8B6B-2F26AD14F515}"/>
    <cellStyle name="Entrada 8 3 8 4" xfId="19601" xr:uid="{960E4DC8-3821-41A2-A2C4-FB1ACFEC6227}"/>
    <cellStyle name="Entrada 8 3 9" xfId="8357" xr:uid="{1D3D7C3A-7DD1-4879-BC4E-32D72F8928FA}"/>
    <cellStyle name="Entrada 8 3 9 2" xfId="23465" xr:uid="{1E92D661-78A9-4022-9905-2E04157870AD}"/>
    <cellStyle name="Entrada 8 4" xfId="2093" xr:uid="{9A5537A9-26B5-491B-99A9-E1BA89C25F31}"/>
    <cellStyle name="Entrada 8 4 10" xfId="15716" xr:uid="{C9DB0864-94EF-46C3-8189-5EC5861895AF}"/>
    <cellStyle name="Entrada 8 4 10 2" xfId="30824" xr:uid="{305CAA9A-A1D7-4220-8F4E-B327D6FA0F0F}"/>
    <cellStyle name="Entrada 8 4 11" xfId="14947" xr:uid="{4942C5C4-E89B-4293-B0A6-A998A68EBE0D}"/>
    <cellStyle name="Entrada 8 4 11 2" xfId="30055" xr:uid="{EA474BF5-9835-46CD-9D54-D469F99637AD}"/>
    <cellStyle name="Entrada 8 4 12" xfId="17318" xr:uid="{BAEE7946-A05E-4AFF-8250-9511D28C5588}"/>
    <cellStyle name="Entrada 8 4 2" xfId="2583" xr:uid="{005F95AD-67C9-4F44-993B-04DCA1205163}"/>
    <cellStyle name="Entrada 8 4 2 2" xfId="5220" xr:uid="{3AD857BD-C870-4577-949A-188E1B4143EB}"/>
    <cellStyle name="Entrada 8 4 2 2 2" xfId="11584" xr:uid="{B1498E36-D99D-4F53-A6CC-3F1521FE1BE8}"/>
    <cellStyle name="Entrada 8 4 2 2 2 2" xfId="26692" xr:uid="{1DBE28B2-CD38-4683-A12A-9EAADC55F435}"/>
    <cellStyle name="Entrada 8 4 2 2 3" xfId="7737" xr:uid="{39C5C6CD-EC67-4C03-AB58-E7EE346F22BA}"/>
    <cellStyle name="Entrada 8 4 2 2 3 2" xfId="22845" xr:uid="{FD327A6F-731D-4A3F-A0A1-52CFE34C5754}"/>
    <cellStyle name="Entrada 8 4 2 2 4" xfId="20328" xr:uid="{B7E5B105-6E53-4853-B7C4-D630F7F2FCF8}"/>
    <cellStyle name="Entrada 8 4 2 3" xfId="9050" xr:uid="{DA83C0D0-1687-463E-92DF-AB501BC2B86E}"/>
    <cellStyle name="Entrada 8 4 2 3 2" xfId="24158" xr:uid="{28759D9F-5ECE-48D0-A8D9-E8318A0AF0B2}"/>
    <cellStyle name="Entrada 8 4 2 4" xfId="15557" xr:uid="{6C2432F0-705A-4E07-945E-2C0F65BF6274}"/>
    <cellStyle name="Entrada 8 4 2 4 2" xfId="30665" xr:uid="{4423380B-D1E7-4593-9711-98589659D9FC}"/>
    <cellStyle name="Entrada 8 4 2 5" xfId="13996" xr:uid="{01063E86-B949-4155-BBD5-245AE7348624}"/>
    <cellStyle name="Entrada 8 4 2 5 2" xfId="29104" xr:uid="{00124CBC-C247-43DF-A9C5-F8F946371588}"/>
    <cellStyle name="Entrada 8 4 2 6" xfId="17691" xr:uid="{DC0E91D9-A3F0-4B61-BB57-BB80818889FF}"/>
    <cellStyle name="Entrada 8 4 3" xfId="2853" xr:uid="{CAEA0261-1785-4E09-AEFD-BD94F6372B08}"/>
    <cellStyle name="Entrada 8 4 3 2" xfId="5490" xr:uid="{2C8EF7CC-D33B-4537-8810-8E4990F7262B}"/>
    <cellStyle name="Entrada 8 4 3 2 2" xfId="15141" xr:uid="{6DABEEB8-12A0-4C93-8357-10B8376BCE34}"/>
    <cellStyle name="Entrada 8 4 3 2 2 2" xfId="30249" xr:uid="{A3DCA87F-F996-479F-ACED-410D66CAD36F}"/>
    <cellStyle name="Entrada 8 4 3 2 3" xfId="20598" xr:uid="{1B02BBBB-6DA7-402B-832B-EFC871444BC8}"/>
    <cellStyle name="Entrada 8 4 3 3" xfId="14539" xr:uid="{22A6DF73-1FA1-4407-B0BB-B9F16B5D7325}"/>
    <cellStyle name="Entrada 8 4 3 3 2" xfId="29647" xr:uid="{EEEB1BFC-3F0B-47E9-AB47-A16A1C552D77}"/>
    <cellStyle name="Entrada 8 4 3 4" xfId="17961" xr:uid="{381F8A32-2C24-4839-8EC6-A9BAE99D7680}"/>
    <cellStyle name="Entrada 8 4 4" xfId="3156" xr:uid="{38E4A3C2-1A4D-4ED0-8DAF-1FB0EABD1AE0}"/>
    <cellStyle name="Entrada 8 4 4 2" xfId="5793" xr:uid="{27A80829-95AA-49C6-8352-7DBD23A98056}"/>
    <cellStyle name="Entrada 8 4 4 2 2" xfId="12104" xr:uid="{73B80936-317A-4AF8-B477-B5709D3DD5FF}"/>
    <cellStyle name="Entrada 8 4 4 2 2 2" xfId="27212" xr:uid="{C58F6BDA-81D8-4034-BD8D-89F1D6CA243F}"/>
    <cellStyle name="Entrada 8 4 4 2 3" xfId="15361" xr:uid="{B299E156-5C1C-4D01-B195-979EA68FF96B}"/>
    <cellStyle name="Entrada 8 4 4 2 3 2" xfId="30469" xr:uid="{B91F6024-A2BE-48CE-ACEF-314B9DFD0104}"/>
    <cellStyle name="Entrada 8 4 4 2 4" xfId="20901" xr:uid="{5474187A-052E-4A53-8036-55F5C684B74A}"/>
    <cellStyle name="Entrada 8 4 4 3" xfId="9538" xr:uid="{DE38258B-EA90-457B-8C3A-780C79BAA889}"/>
    <cellStyle name="Entrada 8 4 4 3 2" xfId="24646" xr:uid="{CE060E98-EA7E-43BE-8D55-6F6DD8D0229C}"/>
    <cellStyle name="Entrada 8 4 4 4" xfId="14677" xr:uid="{BCD6AE20-4D4E-4B91-A657-CF2463CF96B5}"/>
    <cellStyle name="Entrada 8 4 4 4 2" xfId="29785" xr:uid="{A5C0C5A8-EDBF-4741-B767-31E1DC299C8B}"/>
    <cellStyle name="Entrada 8 4 4 5" xfId="18264" xr:uid="{746B3E8C-B8E2-42F8-BEA9-74CA0A186788}"/>
    <cellStyle name="Entrada 8 4 5" xfId="3482" xr:uid="{C4775022-C456-45F7-B4C4-EB755A8197F3}"/>
    <cellStyle name="Entrada 8 4 5 2" xfId="6119" xr:uid="{ADB026E2-43EE-481C-B4CB-2E4FB9C5C566}"/>
    <cellStyle name="Entrada 8 4 5 2 2" xfId="12430" xr:uid="{C7ED2899-7D6B-4404-BF2A-25853857C8BE}"/>
    <cellStyle name="Entrada 8 4 5 2 2 2" xfId="27538" xr:uid="{74FC3618-30AD-44BB-B38E-00FB18410BE6}"/>
    <cellStyle name="Entrada 8 4 5 2 3" xfId="15537" xr:uid="{E00263D9-F707-463A-A51D-06BC9EF080F8}"/>
    <cellStyle name="Entrada 8 4 5 2 3 2" xfId="30645" xr:uid="{BAC396E0-04FB-4452-987F-24018C2DDE65}"/>
    <cellStyle name="Entrada 8 4 5 2 4" xfId="21227" xr:uid="{40ABB63B-9054-46B1-9F78-ACADAB21335E}"/>
    <cellStyle name="Entrada 8 4 5 3" xfId="9864" xr:uid="{34EE28BD-46FF-46AA-AA5B-7D21BD9C7B36}"/>
    <cellStyle name="Entrada 8 4 5 3 2" xfId="24972" xr:uid="{E1B42D52-2F26-49C8-BE40-342B7EA8A38F}"/>
    <cellStyle name="Entrada 8 4 5 4" xfId="14916" xr:uid="{C1F11DCF-8A12-43ED-B9F0-B9B869CA0DB0}"/>
    <cellStyle name="Entrada 8 4 5 4 2" xfId="30024" xr:uid="{25A3AFDB-8417-4145-9022-6BF5D97486C6}"/>
    <cellStyle name="Entrada 8 4 5 5" xfId="18590" xr:uid="{775E79E7-0957-4907-91BF-428C9178D435}"/>
    <cellStyle name="Entrada 8 4 6" xfId="3788" xr:uid="{DBA44B83-A257-41CE-BB85-D329255EF1BC}"/>
    <cellStyle name="Entrada 8 4 6 2" xfId="6425" xr:uid="{7A28BB7E-A267-4AE2-9CDD-78DF62855B52}"/>
    <cellStyle name="Entrada 8 4 6 2 2" xfId="12736" xr:uid="{06F6DAD7-7E6B-4C21-913D-F546A3DB2D6E}"/>
    <cellStyle name="Entrada 8 4 6 2 2 2" xfId="27844" xr:uid="{289015E0-E4B3-4CCD-9344-D28FDCBEE7F3}"/>
    <cellStyle name="Entrada 8 4 6 2 3" xfId="16380" xr:uid="{BDE4565E-EE00-416B-95CE-8B64EC15F0DA}"/>
    <cellStyle name="Entrada 8 4 6 2 3 2" xfId="31488" xr:uid="{6953CE58-05CE-4C4B-B370-6C8B89276EC2}"/>
    <cellStyle name="Entrada 8 4 6 2 4" xfId="21533" xr:uid="{CD29268F-8E1F-4599-BD66-0F07D073A592}"/>
    <cellStyle name="Entrada 8 4 6 3" xfId="10170" xr:uid="{EBA206B6-9A72-49D4-B5C1-AF39741769E1}"/>
    <cellStyle name="Entrada 8 4 6 3 2" xfId="25278" xr:uid="{9E4560A7-3836-47A3-B78B-0A75B9DE6118}"/>
    <cellStyle name="Entrada 8 4 6 4" xfId="14580" xr:uid="{37C977FC-5CAC-4DE2-A93E-F068C59999B0}"/>
    <cellStyle name="Entrada 8 4 6 4 2" xfId="29688" xr:uid="{4236D328-7CA0-4603-8FCC-FB822BC18C26}"/>
    <cellStyle name="Entrada 8 4 6 5" xfId="18896" xr:uid="{D2CB300F-BF87-4151-90EE-A2297B2A0740}"/>
    <cellStyle name="Entrada 8 4 7" xfId="4165" xr:uid="{F9379EBB-E34C-4A28-ACC6-ADC63DFC0C6B}"/>
    <cellStyle name="Entrada 8 4 7 2" xfId="6802" xr:uid="{6AE2DB9E-CEEB-4981-BB70-435CEE70CBC3}"/>
    <cellStyle name="Entrada 8 4 7 2 2" xfId="13113" xr:uid="{FE97B988-7314-43E8-9FE6-ECF0F21B3B08}"/>
    <cellStyle name="Entrada 8 4 7 2 2 2" xfId="28221" xr:uid="{F040C140-8028-4514-A460-8A47A4FC8C46}"/>
    <cellStyle name="Entrada 8 4 7 2 3" xfId="16787" xr:uid="{42B01FC6-777D-42CB-B7F2-23D054D20738}"/>
    <cellStyle name="Entrada 8 4 7 2 3 2" xfId="31895" xr:uid="{8CA5F533-0B3F-4C66-8E79-6846F8C0FD40}"/>
    <cellStyle name="Entrada 8 4 7 2 4" xfId="21910" xr:uid="{497D0ED1-5B33-48D9-99CD-E6A9B685FF98}"/>
    <cellStyle name="Entrada 8 4 7 3" xfId="10547" xr:uid="{2A950F23-1404-4069-9819-4AB68B832D87}"/>
    <cellStyle name="Entrada 8 4 7 3 2" xfId="25655" xr:uid="{3BA66BB2-D38B-419B-97A0-E079F08A4B62}"/>
    <cellStyle name="Entrada 8 4 7 4" xfId="14054" xr:uid="{71472055-9563-4004-AB85-61608C9327FA}"/>
    <cellStyle name="Entrada 8 4 7 4 2" xfId="29162" xr:uid="{5DFC7D16-B10F-4F44-8D61-981EE28850A4}"/>
    <cellStyle name="Entrada 8 4 7 5" xfId="19273" xr:uid="{273B096A-6677-4523-BFE2-514A2E05620E}"/>
    <cellStyle name="Entrada 8 4 8" xfId="4730" xr:uid="{14F01D3C-D91B-4E21-8550-50C4F9BCB28C}"/>
    <cellStyle name="Entrada 8 4 8 2" xfId="11112" xr:uid="{61226589-9859-49C7-8F77-CF7C8CFB5DAD}"/>
    <cellStyle name="Entrada 8 4 8 2 2" xfId="26220" xr:uid="{C438B720-93E3-4DBA-BFED-25E21CDA2BA1}"/>
    <cellStyle name="Entrada 8 4 8 3" xfId="15216" xr:uid="{47A220A6-32B5-4162-A859-E39803B49F68}"/>
    <cellStyle name="Entrada 8 4 8 3 2" xfId="30324" xr:uid="{3DA2D699-9494-4C5C-86DB-184DC031C795}"/>
    <cellStyle name="Entrada 8 4 8 4" xfId="19838" xr:uid="{51B360E3-3A0E-44C5-85B0-05AFF5D2D0FA}"/>
    <cellStyle name="Entrada 8 4 9" xfId="8591" xr:uid="{B4046A29-4F99-4A86-A439-935FDC89E5AB}"/>
    <cellStyle name="Entrada 8 4 9 2" xfId="23699" xr:uid="{EA08ACBF-0420-4DE4-BD7D-F9169A56AA50}"/>
    <cellStyle name="Entrada 8 5" xfId="2028" xr:uid="{4F06BAAE-2885-41C9-8333-42D6E6E8DE42}"/>
    <cellStyle name="Entrada 8 5 10" xfId="15830" xr:uid="{97263F64-2712-463F-A09B-F06F92C73422}"/>
    <cellStyle name="Entrada 8 5 10 2" xfId="30938" xr:uid="{53D6A6B1-D9F0-4BA9-9A05-3404C770DC69}"/>
    <cellStyle name="Entrada 8 5 11" xfId="17253" xr:uid="{1D4BCA0D-D411-41AE-B990-B4B60AE537B7}"/>
    <cellStyle name="Entrada 8 5 2" xfId="2788" xr:uid="{69FAB71A-559B-489E-A2BB-4FE893DD75C3}"/>
    <cellStyle name="Entrada 8 5 2 2" xfId="5425" xr:uid="{027179D0-C5AF-4DEF-988B-47E1349C4C15}"/>
    <cellStyle name="Entrada 8 5 2 2 2" xfId="16434" xr:uid="{FCA03DB9-CBD7-4985-81E3-4D0F121ACD9E}"/>
    <cellStyle name="Entrada 8 5 2 2 2 2" xfId="31542" xr:uid="{19989CCC-1006-4DC0-B540-D6AE74F7F97C}"/>
    <cellStyle name="Entrada 8 5 2 2 3" xfId="20533" xr:uid="{30F99EB0-6037-40C2-A76A-135F27118714}"/>
    <cellStyle name="Entrada 8 5 2 3" xfId="16180" xr:uid="{42F0F5F1-A09A-4350-8A3B-75B18BF6C625}"/>
    <cellStyle name="Entrada 8 5 2 3 2" xfId="31288" xr:uid="{DFD1B02A-80B9-434E-B7CD-E215EAA1928F}"/>
    <cellStyle name="Entrada 8 5 2 4" xfId="17896" xr:uid="{26F97E16-2DAE-4968-BF3F-435DFE8AF46D}"/>
    <cellStyle name="Entrada 8 5 3" xfId="3091" xr:uid="{548E5132-D9C2-41F1-A633-33F8BDB7E286}"/>
    <cellStyle name="Entrada 8 5 3 2" xfId="5728" xr:uid="{849C5293-F841-41C1-AE29-A6711DEFB9C9}"/>
    <cellStyle name="Entrada 8 5 3 2 2" xfId="12039" xr:uid="{8B046941-2066-4304-A942-EF93354DF83E}"/>
    <cellStyle name="Entrada 8 5 3 2 2 2" xfId="27147" xr:uid="{30EB8CA0-0ABF-47FD-8F36-F9A15CD791E7}"/>
    <cellStyle name="Entrada 8 5 3 2 3" xfId="7568" xr:uid="{107051D5-9473-4376-AAA2-2BA94D9E508C}"/>
    <cellStyle name="Entrada 8 5 3 2 3 2" xfId="22676" xr:uid="{0ED0877B-A53C-4AB3-86C4-B10DA5861EE8}"/>
    <cellStyle name="Entrada 8 5 3 2 4" xfId="20836" xr:uid="{9C7E1DB3-7AA0-4CC5-9BBD-C940C2E134D2}"/>
    <cellStyle name="Entrada 8 5 3 3" xfId="9473" xr:uid="{CB328380-0553-4E03-A043-26E2A0B77E91}"/>
    <cellStyle name="Entrada 8 5 3 3 2" xfId="24581" xr:uid="{75AA1576-D35F-43E1-9A8A-69D034B72271}"/>
    <cellStyle name="Entrada 8 5 3 4" xfId="15945" xr:uid="{E1B37D88-AB86-4F07-A673-C5E4218DF106}"/>
    <cellStyle name="Entrada 8 5 3 4 2" xfId="31053" xr:uid="{6C2DF5C4-8829-41B7-A145-8DD52BA972FC}"/>
    <cellStyle name="Entrada 8 5 3 5" xfId="18199" xr:uid="{8523E730-3276-4CE5-8ABC-7856A30F12A4}"/>
    <cellStyle name="Entrada 8 5 4" xfId="3417" xr:uid="{D4E36561-D3DB-49C6-90AD-06E1EA9DD021}"/>
    <cellStyle name="Entrada 8 5 4 2" xfId="6054" xr:uid="{F0A9C9F4-3258-4A80-AF30-FA6917673DF3}"/>
    <cellStyle name="Entrada 8 5 4 2 2" xfId="12365" xr:uid="{76154D00-FAE6-46C2-9220-11FB8E9076C0}"/>
    <cellStyle name="Entrada 8 5 4 2 2 2" xfId="27473" xr:uid="{11AF926F-2231-4695-891A-E85305A666BD}"/>
    <cellStyle name="Entrada 8 5 4 2 3" xfId="15364" xr:uid="{FCFBC826-4293-488A-AE0A-E9B6DC1AA9A5}"/>
    <cellStyle name="Entrada 8 5 4 2 3 2" xfId="30472" xr:uid="{BEB1FE7D-5D03-4004-8DFA-2FBB52E53C77}"/>
    <cellStyle name="Entrada 8 5 4 2 4" xfId="21162" xr:uid="{C86CB85D-80FC-456A-B2F7-1E703BCB9CD2}"/>
    <cellStyle name="Entrada 8 5 4 3" xfId="9799" xr:uid="{4AB07F44-98CA-4F3A-BC26-A068331A0434}"/>
    <cellStyle name="Entrada 8 5 4 3 2" xfId="24907" xr:uid="{A7C81ACA-191F-4D51-94E7-55E9D70A21D3}"/>
    <cellStyle name="Entrada 8 5 4 4" xfId="9131" xr:uid="{40FA38F2-41E7-4701-B051-AECE52FAF8EE}"/>
    <cellStyle name="Entrada 8 5 4 4 2" xfId="24239" xr:uid="{CA0D349A-161C-4B96-A7E0-7660E1B27313}"/>
    <cellStyle name="Entrada 8 5 4 5" xfId="18525" xr:uid="{F2354596-D796-4095-92F0-29FC94AA4C82}"/>
    <cellStyle name="Entrada 8 5 5" xfId="3723" xr:uid="{77207EA6-64AF-47E5-8097-0638E39FDF53}"/>
    <cellStyle name="Entrada 8 5 5 2" xfId="6360" xr:uid="{08089BC2-9239-45B8-827E-D6C81754D511}"/>
    <cellStyle name="Entrada 8 5 5 2 2" xfId="12671" xr:uid="{9CF283D1-1F4A-41AF-8612-F613DD1CEADA}"/>
    <cellStyle name="Entrada 8 5 5 2 2 2" xfId="27779" xr:uid="{37B8AF45-8FE2-43F6-B26D-B788B5D1C74C}"/>
    <cellStyle name="Entrada 8 5 5 2 3" xfId="14573" xr:uid="{C3C6A98E-8D66-4977-8AF7-9DFB381B1F95}"/>
    <cellStyle name="Entrada 8 5 5 2 3 2" xfId="29681" xr:uid="{7BAF354E-52A0-4ADF-851F-9BBCDD9B3047}"/>
    <cellStyle name="Entrada 8 5 5 2 4" xfId="21468" xr:uid="{F454157B-C6C9-4AEE-89B5-DB758EC2B720}"/>
    <cellStyle name="Entrada 8 5 5 3" xfId="10105" xr:uid="{30AC02CB-C22F-4669-8257-23AE94B6EFC8}"/>
    <cellStyle name="Entrada 8 5 5 3 2" xfId="25213" xr:uid="{E5A5CDCC-E664-4E75-9682-1480CB9FF5C6}"/>
    <cellStyle name="Entrada 8 5 5 4" xfId="15898" xr:uid="{CE4EA703-5601-4FD6-A5BC-081598C28A56}"/>
    <cellStyle name="Entrada 8 5 5 4 2" xfId="31006" xr:uid="{C79284CC-8777-43A9-94E4-66A3A8FE6F14}"/>
    <cellStyle name="Entrada 8 5 5 5" xfId="18831" xr:uid="{612582CA-EC26-4FAF-A7BD-028514FD352B}"/>
    <cellStyle name="Entrada 8 5 6" xfId="4100" xr:uid="{524F65B3-4B65-4956-9799-45AB0896B452}"/>
    <cellStyle name="Entrada 8 5 6 2" xfId="6737" xr:uid="{70FA122E-D201-4189-9C5E-924BB7C97802}"/>
    <cellStyle name="Entrada 8 5 6 2 2" xfId="13048" xr:uid="{6DB4A5B3-896F-4AE6-8394-4D8CABC0F5C2}"/>
    <cellStyle name="Entrada 8 5 6 2 2 2" xfId="28156" xr:uid="{1CA87B0A-A28B-49E9-A3C2-E539285123AA}"/>
    <cellStyle name="Entrada 8 5 6 2 3" xfId="16722" xr:uid="{142128D2-6F22-4571-AF4F-3C8AA935B995}"/>
    <cellStyle name="Entrada 8 5 6 2 3 2" xfId="31830" xr:uid="{37A44EC2-5DEE-47CF-ADDF-6A39BC5C14BD}"/>
    <cellStyle name="Entrada 8 5 6 2 4" xfId="21845" xr:uid="{4318D6CC-6442-4F04-9080-F60CBE6A7E28}"/>
    <cellStyle name="Entrada 8 5 6 3" xfId="10482" xr:uid="{2AB38547-0335-4500-8768-238EC12913E5}"/>
    <cellStyle name="Entrada 8 5 6 3 2" xfId="25590" xr:uid="{2BA8CDB7-5D2D-469F-AF97-92FA875A213B}"/>
    <cellStyle name="Entrada 8 5 6 4" xfId="7504" xr:uid="{C1982BE3-CFC7-4B5E-9EFE-60F0137A2689}"/>
    <cellStyle name="Entrada 8 5 6 4 2" xfId="22612" xr:uid="{66B00CC1-C012-4632-9B0E-5BE7E10F5C3A}"/>
    <cellStyle name="Entrada 8 5 6 5" xfId="19208" xr:uid="{CC9E83A5-31FE-4E4D-81C7-F3B137D4C226}"/>
    <cellStyle name="Entrada 8 5 7" xfId="4665" xr:uid="{5AA2C974-313A-47AC-AD63-DAF0FB8CABDA}"/>
    <cellStyle name="Entrada 8 5 7 2" xfId="11047" xr:uid="{D8BFE71F-6483-466D-AA31-195BF6D2B499}"/>
    <cellStyle name="Entrada 8 5 7 2 2" xfId="26155" xr:uid="{DAE940D3-9FB3-4CE6-A09E-67DBEA25DB45}"/>
    <cellStyle name="Entrada 8 5 7 3" xfId="13608" xr:uid="{2233C751-EC14-4469-956F-CCDFE1EF9133}"/>
    <cellStyle name="Entrada 8 5 7 3 2" xfId="28716" xr:uid="{628D0E32-10D8-4FD3-9519-75C68DF67024}"/>
    <cellStyle name="Entrada 8 5 7 4" xfId="19773" xr:uid="{AC3074FD-C0B9-4D5A-91A6-7775DB75EC90}"/>
    <cellStyle name="Entrada 8 5 8" xfId="8526" xr:uid="{E7409FBA-5AB8-4AE5-B28C-2C637711B92C}"/>
    <cellStyle name="Entrada 8 5 8 2" xfId="23634" xr:uid="{A1FECC64-2F05-4CBD-A2AA-9630ED5BB5BB}"/>
    <cellStyle name="Entrada 8 5 9" xfId="14336" xr:uid="{519F850F-D5EE-42BA-BC82-388579977C6E}"/>
    <cellStyle name="Entrada 8 5 9 2" xfId="29444" xr:uid="{7AB311C3-8ABF-4F2E-83E9-ABB1CB688C97}"/>
    <cellStyle name="Entrada 9" xfId="1158" xr:uid="{00000000-0005-0000-0000-000088040000}"/>
    <cellStyle name="Entrada 9 10" xfId="1159" xr:uid="{00000000-0005-0000-0000-000089040000}"/>
    <cellStyle name="Entrada 9 11" xfId="1160" xr:uid="{00000000-0005-0000-0000-00008A040000}"/>
    <cellStyle name="Entrada 9 12" xfId="1161" xr:uid="{00000000-0005-0000-0000-00008B040000}"/>
    <cellStyle name="Entrada 9 13" xfId="1162" xr:uid="{00000000-0005-0000-0000-00008C040000}"/>
    <cellStyle name="Entrada 9 14" xfId="1163" xr:uid="{00000000-0005-0000-0000-00008D040000}"/>
    <cellStyle name="Entrada 9 15" xfId="1164" xr:uid="{00000000-0005-0000-0000-00008E040000}"/>
    <cellStyle name="Entrada 9 16" xfId="1165" xr:uid="{00000000-0005-0000-0000-00008F040000}"/>
    <cellStyle name="Entrada 9 17" xfId="1166" xr:uid="{00000000-0005-0000-0000-000090040000}"/>
    <cellStyle name="Entrada 9 18" xfId="1167" xr:uid="{00000000-0005-0000-0000-000091040000}"/>
    <cellStyle name="Entrada 9 19" xfId="1168" xr:uid="{00000000-0005-0000-0000-000092040000}"/>
    <cellStyle name="Entrada 9 2" xfId="1169" xr:uid="{00000000-0005-0000-0000-000093040000}"/>
    <cellStyle name="Entrada 9 20" xfId="1170" xr:uid="{00000000-0005-0000-0000-000094040000}"/>
    <cellStyle name="Entrada 9 21" xfId="1171" xr:uid="{00000000-0005-0000-0000-000095040000}"/>
    <cellStyle name="Entrada 9 22" xfId="1172" xr:uid="{00000000-0005-0000-0000-000096040000}"/>
    <cellStyle name="Entrada 9 23" xfId="1874" xr:uid="{5BAAD37A-8AEE-4A12-B4C0-253F2CDBE1B8}"/>
    <cellStyle name="Entrada 9 23 10" xfId="8375" xr:uid="{39570A95-1F38-4AEC-AC25-5D48F8D964CF}"/>
    <cellStyle name="Entrada 9 23 10 2" xfId="23483" xr:uid="{29B8DE64-B484-4A9E-8CE5-450E7F28C2F0}"/>
    <cellStyle name="Entrada 9 23 11" xfId="14504" xr:uid="{13D5AE14-AFFD-498F-9105-928863B7A13F}"/>
    <cellStyle name="Entrada 9 23 11 2" xfId="29612" xr:uid="{89C13ACA-24D7-442F-93A7-7D66FE9209E4}"/>
    <cellStyle name="Entrada 9 23 12" xfId="7790" xr:uid="{E2F74F04-6BBD-4B51-BB28-F7B3824E8947}"/>
    <cellStyle name="Entrada 9 23 12 2" xfId="22898" xr:uid="{92B00949-8553-4DF0-BA9A-FA31EBF3CE10}"/>
    <cellStyle name="Entrada 9 23 13" xfId="17099" xr:uid="{708E39A9-8587-4539-8CF3-281F588A4A4C}"/>
    <cellStyle name="Entrada 9 23 2" xfId="2434" xr:uid="{B5383839-E6A5-4D60-87EE-3CDD451E4692}"/>
    <cellStyle name="Entrada 9 23 2 2" xfId="5071" xr:uid="{1FA63654-DE23-4E24-8AFE-57AEBEAE3FCD}"/>
    <cellStyle name="Entrada 9 23 2 2 2" xfId="11435" xr:uid="{09B52CA5-6AAD-4383-82E3-3AF6DE3AB384}"/>
    <cellStyle name="Entrada 9 23 2 2 2 2" xfId="26543" xr:uid="{77DEA36E-9837-4A3B-9656-BDB89DD7C727}"/>
    <cellStyle name="Entrada 9 23 2 2 3" xfId="13523" xr:uid="{53BC079A-CD86-4C10-9AF7-A21DC3EB8264}"/>
    <cellStyle name="Entrada 9 23 2 2 3 2" xfId="28631" xr:uid="{D4A04B99-7EBD-417A-AB77-7C4D04D46F7B}"/>
    <cellStyle name="Entrada 9 23 2 2 4" xfId="20179" xr:uid="{88C451AD-B319-4259-B5DA-BF5A28E3C930}"/>
    <cellStyle name="Entrada 9 23 2 3" xfId="8901" xr:uid="{8CB249ED-C40B-4760-8C15-705A5FFB3545}"/>
    <cellStyle name="Entrada 9 23 2 3 2" xfId="24009" xr:uid="{23B75184-3A32-48B8-8B43-F1DE69372847}"/>
    <cellStyle name="Entrada 9 23 3" xfId="2664" xr:uid="{B2DAC50E-FB69-499E-8FB6-F2D9209280F2}"/>
    <cellStyle name="Entrada 9 23 3 2" xfId="5301" xr:uid="{16F41028-3B1F-40D0-941A-1661CF56A0A2}"/>
    <cellStyle name="Entrada 9 23 3 2 2" xfId="8079" xr:uid="{EB32A4A1-AC44-4F45-B8FD-128098DE1F00}"/>
    <cellStyle name="Entrada 9 23 3 2 2 2" xfId="23187" xr:uid="{39722913-24A7-4EFC-82FA-738AEC543869}"/>
    <cellStyle name="Entrada 9 23 3 2 3" xfId="20409" xr:uid="{12D65C08-5EDE-437D-A74E-20D5BE3B53D0}"/>
    <cellStyle name="Entrada 9 23 3 3" xfId="8145" xr:uid="{5B96A6AF-E65A-42D7-8CFE-B67074FD4156}"/>
    <cellStyle name="Entrada 9 23 3 3 2" xfId="23253" xr:uid="{172F9477-11EA-4005-9ED2-03B76BE4EBF1}"/>
    <cellStyle name="Entrada 9 23 3 4" xfId="17772" xr:uid="{53442CA4-85BF-4DA2-9D40-B691288B9908}"/>
    <cellStyle name="Entrada 9 23 4" xfId="2968" xr:uid="{1EDF60FC-2768-4569-9F2D-B9B269A06FD8}"/>
    <cellStyle name="Entrada 9 23 4 2" xfId="5605" xr:uid="{96EEC8F3-2BB8-4CF3-930A-661F05AA1C77}"/>
    <cellStyle name="Entrada 9 23 4 2 2" xfId="11916" xr:uid="{CEB0ECA5-B13A-4308-9CBA-DDE42BEF3951}"/>
    <cellStyle name="Entrada 9 23 4 2 2 2" xfId="27024" xr:uid="{0B8B584A-5DFE-488C-9ACC-C6F479E8E533}"/>
    <cellStyle name="Entrada 9 23 4 2 3" xfId="8090" xr:uid="{3CEE00AD-8C66-43C2-9AF1-3B7E57A9F789}"/>
    <cellStyle name="Entrada 9 23 4 2 3 2" xfId="23198" xr:uid="{4A8B2B7A-9EB8-46F0-A21C-0A001BA05B1A}"/>
    <cellStyle name="Entrada 9 23 4 2 4" xfId="20713" xr:uid="{292878FE-CE90-4D6A-B065-D1FF8D160B75}"/>
    <cellStyle name="Entrada 9 23 4 3" xfId="9350" xr:uid="{509B4BA0-4328-4A97-87B6-002D99666780}"/>
    <cellStyle name="Entrada 9 23 4 3 2" xfId="24458" xr:uid="{8C07D286-47D8-41E3-8402-7ADB6A07FB60}"/>
    <cellStyle name="Entrada 9 23 4 4" xfId="13393" xr:uid="{0015B178-E596-427D-839E-D88F6BCE83FB}"/>
    <cellStyle name="Entrada 9 23 4 4 2" xfId="28501" xr:uid="{8408B4B2-7352-414D-A5B4-BE7206BCD841}"/>
    <cellStyle name="Entrada 9 23 4 5" xfId="18076" xr:uid="{9781120D-36A8-4ECA-90C9-D88C999EE18C}"/>
    <cellStyle name="Entrada 9 23 5" xfId="3294" xr:uid="{99DB87DD-4736-4F1E-9853-49EBAC18BB23}"/>
    <cellStyle name="Entrada 9 23 5 2" xfId="5931" xr:uid="{2793078F-27A2-410D-91C1-CB37A4E45948}"/>
    <cellStyle name="Entrada 9 23 5 2 2" xfId="12242" xr:uid="{09BC4D22-D79C-453A-8395-BF2B967F9D5B}"/>
    <cellStyle name="Entrada 9 23 5 2 2 2" xfId="27350" xr:uid="{99155453-5755-4030-A984-C9ECC2D42909}"/>
    <cellStyle name="Entrada 9 23 5 2 3" xfId="15709" xr:uid="{81FFE256-E7A4-4DF7-9FFC-12E0B7FB20CE}"/>
    <cellStyle name="Entrada 9 23 5 2 3 2" xfId="30817" xr:uid="{AFCF0520-7F35-4344-8F10-A8BF047070F8}"/>
    <cellStyle name="Entrada 9 23 5 2 4" xfId="21039" xr:uid="{7D9443E7-E9ED-4161-A67E-C7AA47786ECC}"/>
    <cellStyle name="Entrada 9 23 5 3" xfId="9676" xr:uid="{568CD94E-C7AD-4D18-838A-344C9839B944}"/>
    <cellStyle name="Entrada 9 23 5 3 2" xfId="24784" xr:uid="{A899A601-C94E-4BBD-BF26-C5786FF6AD6B}"/>
    <cellStyle name="Entrada 9 23 5 4" xfId="14181" xr:uid="{8D5BD28C-DF8E-444C-B331-B9618D59B80D}"/>
    <cellStyle name="Entrada 9 23 5 4 2" xfId="29289" xr:uid="{154818B6-C9B1-497D-BA2F-DEA7F4369E39}"/>
    <cellStyle name="Entrada 9 23 5 5" xfId="18402" xr:uid="{FB90ACFB-31C5-4421-B4A9-ABD727064A5B}"/>
    <cellStyle name="Entrada 9 23 6" xfId="3600" xr:uid="{2EACB054-6056-4F89-8BAB-CBFC7A0133CD}"/>
    <cellStyle name="Entrada 9 23 6 2" xfId="6237" xr:uid="{E2D8360A-4299-4159-8E17-4E9BE6ED6EB2}"/>
    <cellStyle name="Entrada 9 23 6 2 2" xfId="12548" xr:uid="{79A9660F-2063-4C89-9084-D707A3D71FBA}"/>
    <cellStyle name="Entrada 9 23 6 2 2 2" xfId="27656" xr:uid="{FEE6D778-3E5E-49D8-A3BB-D2F49E028E03}"/>
    <cellStyle name="Entrada 9 23 6 2 3" xfId="15741" xr:uid="{C5C21AEA-460B-4D5D-8B2A-1A434DEEDC71}"/>
    <cellStyle name="Entrada 9 23 6 2 3 2" xfId="30849" xr:uid="{FD79C5ED-FE46-426C-855D-152DD22FC1FE}"/>
    <cellStyle name="Entrada 9 23 6 2 4" xfId="21345" xr:uid="{F2CD346C-FA68-4249-9D04-048598417BCD}"/>
    <cellStyle name="Entrada 9 23 6 3" xfId="9982" xr:uid="{2BD3ECDC-F4A6-4610-9832-BD3571C15C6F}"/>
    <cellStyle name="Entrada 9 23 6 3 2" xfId="25090" xr:uid="{78D8C128-3C7E-4874-932B-78EFC890EBC7}"/>
    <cellStyle name="Entrada 9 23 6 4" xfId="8054" xr:uid="{5DBD35E0-257B-4B89-9824-9C21905FDF20}"/>
    <cellStyle name="Entrada 9 23 6 4 2" xfId="23162" xr:uid="{D158A182-2573-4E50-8F87-D4AC5BB8895A}"/>
    <cellStyle name="Entrada 9 23 6 5" xfId="18708" xr:uid="{CB67A515-F2F8-4DAC-BD4C-89104C5B02ED}"/>
    <cellStyle name="Entrada 9 23 7" xfId="3946" xr:uid="{B8A3B952-5562-4E4B-9CDA-00A3333CA582}"/>
    <cellStyle name="Entrada 9 23 7 2" xfId="6583" xr:uid="{02298B8A-E556-4888-BB21-A69199F34971}"/>
    <cellStyle name="Entrada 9 23 7 2 2" xfId="12894" xr:uid="{66ABDF79-A568-4856-85C7-4C58D27AD767}"/>
    <cellStyle name="Entrada 9 23 7 2 2 2" xfId="28002" xr:uid="{AC5FDA1E-B241-4516-9384-2C05ED27C978}"/>
    <cellStyle name="Entrada 9 23 7 2 3" xfId="16599" xr:uid="{A94EE557-FC33-447D-A063-31AF14DD53DE}"/>
    <cellStyle name="Entrada 9 23 7 2 3 2" xfId="31707" xr:uid="{4FF486CA-57C8-43C0-A70F-2CF2C9685131}"/>
    <cellStyle name="Entrada 9 23 7 2 4" xfId="21691" xr:uid="{CFB538AC-27FD-4317-BCB5-FD91C30D1E3A}"/>
    <cellStyle name="Entrada 9 23 7 3" xfId="10328" xr:uid="{48DC13FD-3A2D-4168-A09E-814B8A0B7726}"/>
    <cellStyle name="Entrada 9 23 7 3 2" xfId="25436" xr:uid="{B8D79AF2-831F-4E57-BC4F-CE14C5B4EA6B}"/>
    <cellStyle name="Entrada 9 23 7 4" xfId="7961" xr:uid="{78437FA5-AE1E-45CA-92A6-B848C310022D}"/>
    <cellStyle name="Entrada 9 23 7 4 2" xfId="23069" xr:uid="{6F90674C-C7E3-4F0D-B4DE-45C2EE6C5CAF}"/>
    <cellStyle name="Entrada 9 23 7 5" xfId="19054" xr:uid="{78904F5C-F631-4523-8FD8-0E28282F2910}"/>
    <cellStyle name="Entrada 9 23 8" xfId="4293" xr:uid="{EBB83868-1934-4DB8-9A99-7B2F8AA578D0}"/>
    <cellStyle name="Entrada 9 23 8 2" xfId="6930" xr:uid="{ACB3262B-CC98-4498-B5F9-C2E50FB27ECC}"/>
    <cellStyle name="Entrada 9 23 8 2 2" xfId="13241" xr:uid="{4FAD6278-6CC3-44EA-BE76-5FB84E28BCC4}"/>
    <cellStyle name="Entrada 9 23 8 2 2 2" xfId="28349" xr:uid="{6E16A0A5-93E7-4F3A-9588-9687FCECB0FC}"/>
    <cellStyle name="Entrada 9 23 8 2 3" xfId="16905" xr:uid="{8E76D069-BFBD-463D-A207-25A4D3DAC147}"/>
    <cellStyle name="Entrada 9 23 8 2 3 2" xfId="32013" xr:uid="{0D751057-5B67-439E-943C-2C8803EB7CAA}"/>
    <cellStyle name="Entrada 9 23 8 2 4" xfId="22038" xr:uid="{9D7619DD-6E29-4A5B-B3CA-F9429B1E5B8F}"/>
    <cellStyle name="Entrada 9 23 8 3" xfId="10675" xr:uid="{9EC43953-3EC6-4403-A323-96DA26C0B436}"/>
    <cellStyle name="Entrada 9 23 8 3 2" xfId="25783" xr:uid="{1F581F16-6356-48FB-9DB8-2DB1916C8A1B}"/>
    <cellStyle name="Entrada 9 23 8 4" xfId="14688" xr:uid="{BA75E2F1-7053-45AB-8673-4BF2AB61C340}"/>
    <cellStyle name="Entrada 9 23 8 4 2" xfId="29796" xr:uid="{66176E89-885A-4CF1-9621-708F5F480726}"/>
    <cellStyle name="Entrada 9 23 8 5" xfId="19401" xr:uid="{E86C677E-CBC6-4859-AEFD-14892D88D4B5}"/>
    <cellStyle name="Entrada 9 23 9" xfId="4511" xr:uid="{9F75B85F-E134-444D-953F-5679561F4A7C}"/>
    <cellStyle name="Entrada 9 23 9 2" xfId="10893" xr:uid="{983852CD-1765-4DAF-9A83-49A935F4CD4E}"/>
    <cellStyle name="Entrada 9 23 9 2 2" xfId="26001" xr:uid="{2F72E83D-8F5A-49EA-976E-97883C7F244B}"/>
    <cellStyle name="Entrada 9 23 9 3" xfId="14105" xr:uid="{4A38FA83-6E78-409D-A75C-B5A9C0402AA7}"/>
    <cellStyle name="Entrada 9 23 9 3 2" xfId="29213" xr:uid="{260BE4A5-3E99-4BC8-AC04-2B40EABA9541}"/>
    <cellStyle name="Entrada 9 23 9 4" xfId="19619" xr:uid="{7D547C8F-9FEF-47E6-8D9A-5B7A2AC8CB39}"/>
    <cellStyle name="Entrada 9 24" xfId="1857" xr:uid="{C7010FC3-97FC-4329-94A4-287F3DF9CC4F}"/>
    <cellStyle name="Entrada 9 24 10" xfId="15393" xr:uid="{9BFB1B4A-3C99-4696-87A1-995E0CB9E549}"/>
    <cellStyle name="Entrada 9 24 10 2" xfId="30501" xr:uid="{39BF8303-76B3-4610-AAF6-14E7F5EE5BC7}"/>
    <cellStyle name="Entrada 9 24 11" xfId="13587" xr:uid="{96BAE587-A2D7-4B34-B3C4-98D71049F549}"/>
    <cellStyle name="Entrada 9 24 11 2" xfId="28695" xr:uid="{3F121208-CED8-4F86-A540-7C612C811CC7}"/>
    <cellStyle name="Entrada 9 24 12" xfId="17082" xr:uid="{25A6B92D-42CB-4BC2-A3EB-7044B97C253F}"/>
    <cellStyle name="Entrada 9 24 2" xfId="2417" xr:uid="{603B67D3-6D95-4CDF-9818-6A7D5D864EBF}"/>
    <cellStyle name="Entrada 9 24 2 2" xfId="5054" xr:uid="{6EE14F5B-E9CE-49C6-9F47-BF1F4BEDDFB5}"/>
    <cellStyle name="Entrada 9 24 2 2 2" xfId="11418" xr:uid="{4BEA69AD-BCD2-4074-AA78-7FA42FE5E35D}"/>
    <cellStyle name="Entrada 9 24 2 2 2 2" xfId="26526" xr:uid="{C92510E0-9DCF-45D0-A23C-653003D0E862}"/>
    <cellStyle name="Entrada 9 24 2 2 3" xfId="15942" xr:uid="{81771181-F60E-4D17-BDFB-5C7C6894E1E6}"/>
    <cellStyle name="Entrada 9 24 2 2 3 2" xfId="31050" xr:uid="{0A9B59DC-F6D9-4D65-9957-260236E85CAA}"/>
    <cellStyle name="Entrada 9 24 2 2 4" xfId="20162" xr:uid="{F7C71A7F-F3D2-47EA-A8C9-D48DA60C60AC}"/>
    <cellStyle name="Entrada 9 24 2 3" xfId="8884" xr:uid="{0874CA87-190F-446A-B4B9-CD94FB45C183}"/>
    <cellStyle name="Entrada 9 24 2 3 2" xfId="23992" xr:uid="{BE81C008-03C2-4FA7-9181-6FAFA018FE9D}"/>
    <cellStyle name="Entrada 9 24 2 4" xfId="13581" xr:uid="{2360528A-3A9D-445D-9E9E-31FC8D583C27}"/>
    <cellStyle name="Entrada 9 24 2 4 2" xfId="28689" xr:uid="{666E0D23-B05E-4778-A578-E6D6E2C9338C}"/>
    <cellStyle name="Entrada 9 24 2 5" xfId="8017" xr:uid="{8CD94FA8-30E0-48CC-A12B-61B0510C29A0}"/>
    <cellStyle name="Entrada 9 24 2 5 2" xfId="23125" xr:uid="{0A43D879-F28F-44D0-AF88-5F9BBB4102DA}"/>
    <cellStyle name="Entrada 9 24 2 6" xfId="17608" xr:uid="{5B6CB7A4-F3E9-41A5-9BE9-A3DAA72FE54C}"/>
    <cellStyle name="Entrada 9 24 3" xfId="2203" xr:uid="{B4B8437E-4F8D-4352-9A8B-B7C085B87D9B}"/>
    <cellStyle name="Entrada 9 24 3 2" xfId="4840" xr:uid="{79270AD1-04F6-4177-98B0-0DD914D9B493}"/>
    <cellStyle name="Entrada 9 24 3 2 2" xfId="16520" xr:uid="{1FFEC1BD-512D-450D-8FFB-AAFA3EA64F75}"/>
    <cellStyle name="Entrada 9 24 3 2 2 2" xfId="31628" xr:uid="{D2089F81-188B-45F8-B7A9-D842637B1A27}"/>
    <cellStyle name="Entrada 9 24 3 2 3" xfId="19948" xr:uid="{2A1F3B75-0E31-4C38-8F20-2B3398CF4F96}"/>
    <cellStyle name="Entrada 9 24 3 3" xfId="14156" xr:uid="{02A7AF92-842C-45FB-B6E7-854F65D7107A}"/>
    <cellStyle name="Entrada 9 24 3 3 2" xfId="29264" xr:uid="{F490EE5D-5020-4B27-A1C4-36DC2CD94D7D}"/>
    <cellStyle name="Entrada 9 24 3 4" xfId="17428" xr:uid="{ED555E39-6583-407C-A6DA-DCB0A64CB2B8}"/>
    <cellStyle name="Entrada 9 24 4" xfId="2951" xr:uid="{8D8C1D3A-2335-437C-A7C6-946B7F881C1D}"/>
    <cellStyle name="Entrada 9 24 4 2" xfId="5588" xr:uid="{A4268FF5-AB64-4C9D-8615-30FEE5DC1CE2}"/>
    <cellStyle name="Entrada 9 24 4 2 2" xfId="11899" xr:uid="{3599D29C-6F59-48AC-898E-B0BA1AE14E97}"/>
    <cellStyle name="Entrada 9 24 4 2 2 2" xfId="27007" xr:uid="{43AE45B1-3839-4E34-9191-C902BEEB5185}"/>
    <cellStyle name="Entrada 9 24 4 2 3" xfId="15373" xr:uid="{E8A2A359-D5E8-494B-B2F4-1FD156E40A0A}"/>
    <cellStyle name="Entrada 9 24 4 2 3 2" xfId="30481" xr:uid="{AC196AF8-AED2-4F19-A7A4-3E373675E28A}"/>
    <cellStyle name="Entrada 9 24 4 2 4" xfId="20696" xr:uid="{E51BBA65-EBC5-48BE-AF55-F8B8D4075438}"/>
    <cellStyle name="Entrada 9 24 4 3" xfId="9333" xr:uid="{0AB9CDB7-4144-4735-8BDC-A3F7A69E22E5}"/>
    <cellStyle name="Entrada 9 24 4 3 2" xfId="24441" xr:uid="{825ACB96-961F-46E8-AE9F-8D53D62FDC57}"/>
    <cellStyle name="Entrada 9 24 4 4" xfId="7539" xr:uid="{A749A60C-9A99-410A-8ED0-2E99F03491A0}"/>
    <cellStyle name="Entrada 9 24 4 4 2" xfId="22647" xr:uid="{9B472B3C-B805-4924-B821-46BEB963DCE3}"/>
    <cellStyle name="Entrada 9 24 4 5" xfId="18059" xr:uid="{F95E0B86-B349-49CB-8BDE-F2BB6E81F091}"/>
    <cellStyle name="Entrada 9 24 5" xfId="3277" xr:uid="{B7DFA8EA-00D9-457D-8046-BEED2C0E4B5F}"/>
    <cellStyle name="Entrada 9 24 5 2" xfId="5914" xr:uid="{6863253B-E5B6-4406-AB58-FB0AA75E3A37}"/>
    <cellStyle name="Entrada 9 24 5 2 2" xfId="12225" xr:uid="{46EF5DB6-5908-4406-BC69-750DCD5200CF}"/>
    <cellStyle name="Entrada 9 24 5 2 2 2" xfId="27333" xr:uid="{7EDD00DA-26CA-4A57-A8EE-5D75F45CFC1D}"/>
    <cellStyle name="Entrada 9 24 5 2 3" xfId="7100" xr:uid="{6DFD39F4-B883-48F3-B896-5344A47DFE2F}"/>
    <cellStyle name="Entrada 9 24 5 2 3 2" xfId="22208" xr:uid="{D1AEB50A-C866-4E81-8E5C-1394CB729881}"/>
    <cellStyle name="Entrada 9 24 5 2 4" xfId="21022" xr:uid="{53ACBA48-F625-4EAF-BAED-EE75AC647E9D}"/>
    <cellStyle name="Entrada 9 24 5 3" xfId="9659" xr:uid="{F0EE3A07-8F27-4443-980A-0BB4B27EFAA7}"/>
    <cellStyle name="Entrada 9 24 5 3 2" xfId="24767" xr:uid="{8FC12784-2B91-4024-B1D7-76CDA7A79875}"/>
    <cellStyle name="Entrada 9 24 5 4" xfId="8170" xr:uid="{89D56EFE-C262-448F-9F26-8E3C80805A5C}"/>
    <cellStyle name="Entrada 9 24 5 4 2" xfId="23278" xr:uid="{0D1C899E-0639-4F55-92FF-6349C9577E2B}"/>
    <cellStyle name="Entrada 9 24 5 5" xfId="18385" xr:uid="{09371B62-8E38-49F5-84DF-FB8DF69CE921}"/>
    <cellStyle name="Entrada 9 24 6" xfId="3583" xr:uid="{41B28D64-AED2-4A7A-A186-BC8562E9BC3F}"/>
    <cellStyle name="Entrada 9 24 6 2" xfId="6220" xr:uid="{73E9AC4E-A722-4429-AD49-E9836153BB17}"/>
    <cellStyle name="Entrada 9 24 6 2 2" xfId="12531" xr:uid="{9EAA80DE-85C5-42F3-A638-02423BCD97BC}"/>
    <cellStyle name="Entrada 9 24 6 2 2 2" xfId="27639" xr:uid="{37860DDA-D308-44D2-B1A8-8CFA17C352AA}"/>
    <cellStyle name="Entrada 9 24 6 2 3" xfId="8149" xr:uid="{CFFDA0F2-74AC-4761-A696-6F791C7FCC3E}"/>
    <cellStyle name="Entrada 9 24 6 2 3 2" xfId="23257" xr:uid="{AE15E440-F395-4BC0-9B8D-208606609B33}"/>
    <cellStyle name="Entrada 9 24 6 2 4" xfId="21328" xr:uid="{F6C55FBA-808D-45C5-A87C-F2D252E5261C}"/>
    <cellStyle name="Entrada 9 24 6 3" xfId="9965" xr:uid="{9A364586-1202-4420-9A98-4005091CD289}"/>
    <cellStyle name="Entrada 9 24 6 3 2" xfId="25073" xr:uid="{EC1A4A6F-8A0C-4C51-9DCD-370A3E9F1CA0}"/>
    <cellStyle name="Entrada 9 24 6 4" xfId="9191" xr:uid="{B1E0375A-1AE6-4D2B-8463-63E15A8AA6B5}"/>
    <cellStyle name="Entrada 9 24 6 4 2" xfId="24299" xr:uid="{4ACDE905-5DC8-4CAC-BE10-8EE1E219C87E}"/>
    <cellStyle name="Entrada 9 24 6 5" xfId="18691" xr:uid="{47D31CEB-4D3E-4F8E-9CC9-C4BC9971CBD4}"/>
    <cellStyle name="Entrada 9 24 7" xfId="3929" xr:uid="{E8F900DD-F74E-4DA1-BE40-7647C02C8D1C}"/>
    <cellStyle name="Entrada 9 24 7 2" xfId="6566" xr:uid="{B08A62B8-17BA-4887-A754-40E9E6F84CC5}"/>
    <cellStyle name="Entrada 9 24 7 2 2" xfId="12877" xr:uid="{E29E19B2-AF85-46E9-BE8A-0CC9E4F47A46}"/>
    <cellStyle name="Entrada 9 24 7 2 2 2" xfId="27985" xr:uid="{A977134E-7752-4520-9CF7-D64F986F555C}"/>
    <cellStyle name="Entrada 9 24 7 2 3" xfId="16582" xr:uid="{66855C05-6B3B-47BA-98FD-44DBEF4FA4C9}"/>
    <cellStyle name="Entrada 9 24 7 2 3 2" xfId="31690" xr:uid="{1F15DB4C-6767-4FE4-89E6-D9F961A27BB3}"/>
    <cellStyle name="Entrada 9 24 7 2 4" xfId="21674" xr:uid="{DB7AD394-A45E-4C8D-83F5-FC35A49570F5}"/>
    <cellStyle name="Entrada 9 24 7 3" xfId="10311" xr:uid="{920196B4-7CB9-498B-8445-966F48B72D5F}"/>
    <cellStyle name="Entrada 9 24 7 3 2" xfId="25419" xr:uid="{7A3EED38-63BD-496D-9672-D0604AAFDBAD}"/>
    <cellStyle name="Entrada 9 24 7 4" xfId="13609" xr:uid="{9A8E791E-EEFB-4CB2-B7B4-731E393A6C6E}"/>
    <cellStyle name="Entrada 9 24 7 4 2" xfId="28717" xr:uid="{E5BFC453-56D6-42AF-AC48-117A9FCE740A}"/>
    <cellStyle name="Entrada 9 24 7 5" xfId="19037" xr:uid="{E9520C45-AAD5-433D-8A31-7BA419A6BE29}"/>
    <cellStyle name="Entrada 9 24 8" xfId="4494" xr:uid="{37090819-3E65-484F-BB39-7CEDD22D6A52}"/>
    <cellStyle name="Entrada 9 24 8 2" xfId="10876" xr:uid="{07E5DC01-4D46-4672-B868-92688D890091}"/>
    <cellStyle name="Entrada 9 24 8 2 2" xfId="25984" xr:uid="{B64386E7-D977-4F67-BB8F-9FF076B586C3}"/>
    <cellStyle name="Entrada 9 24 8 3" xfId="15191" xr:uid="{50E99530-869E-488C-AB82-A571C657DA73}"/>
    <cellStyle name="Entrada 9 24 8 3 2" xfId="30299" xr:uid="{10525810-9C8E-46A1-94B0-EC7C2091EA54}"/>
    <cellStyle name="Entrada 9 24 8 4" xfId="19602" xr:uid="{D4178BE0-AB8E-40BD-AFFA-C24E65BDC23F}"/>
    <cellStyle name="Entrada 9 24 9" xfId="8358" xr:uid="{6B4118CA-34D3-408E-B2A1-8D730A1CD0D3}"/>
    <cellStyle name="Entrada 9 24 9 2" xfId="23466" xr:uid="{4E255337-8C45-4DC1-966C-14141E13BB91}"/>
    <cellStyle name="Entrada 9 25" xfId="2094" xr:uid="{8E7E21C6-1CC7-46D5-B375-3AABF3AA2251}"/>
    <cellStyle name="Entrada 9 25 10" xfId="15241" xr:uid="{87296AF6-BB61-48B8-BE23-899482DA7161}"/>
    <cellStyle name="Entrada 9 25 10 2" xfId="30349" xr:uid="{6FE7C804-1EAC-499E-B8C0-5FFBB4C45D6E}"/>
    <cellStyle name="Entrada 9 25 11" xfId="16398" xr:uid="{587B4472-9FCC-46D5-99FB-101AA64B0A30}"/>
    <cellStyle name="Entrada 9 25 11 2" xfId="31506" xr:uid="{82751160-5614-4EFF-98A3-75724DCC8B74}"/>
    <cellStyle name="Entrada 9 25 12" xfId="17319" xr:uid="{AA931BDF-35CB-4784-AFC1-E42B10B585FD}"/>
    <cellStyle name="Entrada 9 25 2" xfId="2584" xr:uid="{4618EE90-B122-4352-8AC0-42C7AE87DCBC}"/>
    <cellStyle name="Entrada 9 25 2 2" xfId="5221" xr:uid="{0C451716-3D77-4C34-B161-EEA4C10AC7F6}"/>
    <cellStyle name="Entrada 9 25 2 2 2" xfId="11585" xr:uid="{DA87FFD6-1884-450C-8D5F-9C558BBAC242}"/>
    <cellStyle name="Entrada 9 25 2 2 2 2" xfId="26693" xr:uid="{95CC07D7-1441-4163-889F-D69FC6121B3F}"/>
    <cellStyle name="Entrada 9 25 2 2 3" xfId="11236" xr:uid="{6C8C2F83-B4E9-4A07-BAF5-2A797A5F4A46}"/>
    <cellStyle name="Entrada 9 25 2 2 3 2" xfId="26344" xr:uid="{E905FEFE-896B-4481-A6CD-AF9496CE2514}"/>
    <cellStyle name="Entrada 9 25 2 2 4" xfId="20329" xr:uid="{ECF863D2-FDB2-4EED-A910-AFE36E7B3C22}"/>
    <cellStyle name="Entrada 9 25 2 3" xfId="9051" xr:uid="{3CD173CD-6241-42B0-95EB-D2B801CB00FA}"/>
    <cellStyle name="Entrada 9 25 2 3 2" xfId="24159" xr:uid="{7C596530-0298-498E-A245-7FA30A74D168}"/>
    <cellStyle name="Entrada 9 25 2 4" xfId="14102" xr:uid="{0107EB92-B5D2-4105-AECB-CE9E2D3E1A2A}"/>
    <cellStyle name="Entrada 9 25 2 4 2" xfId="29210" xr:uid="{7050D1A2-5870-4157-B074-01498DF1F441}"/>
    <cellStyle name="Entrada 9 25 2 5" xfId="14624" xr:uid="{D1B17370-A099-4CBF-B36E-8FF0ACD3408F}"/>
    <cellStyle name="Entrada 9 25 2 5 2" xfId="29732" xr:uid="{0B37B141-DF69-4A12-A70B-D00C7BAC3818}"/>
    <cellStyle name="Entrada 9 25 2 6" xfId="17692" xr:uid="{F7CDF22F-C1A5-4ED1-A37E-D3317D44CAED}"/>
    <cellStyle name="Entrada 9 25 3" xfId="2854" xr:uid="{07CA613C-0E62-42BF-92CC-9528A7DB1D7F}"/>
    <cellStyle name="Entrada 9 25 3 2" xfId="5491" xr:uid="{E94B05A2-D009-455E-BB33-03E74CDDCBB8}"/>
    <cellStyle name="Entrada 9 25 3 2 2" xfId="7576" xr:uid="{1117C3FC-A4B4-4016-A914-46F69069999C}"/>
    <cellStyle name="Entrada 9 25 3 2 2 2" xfId="22684" xr:uid="{3D7BAACB-A729-4F8F-A7C5-ADD55C076067}"/>
    <cellStyle name="Entrada 9 25 3 2 3" xfId="20599" xr:uid="{06E77C7B-F06E-4CA2-B2A2-F4EA5CB6EF33}"/>
    <cellStyle name="Entrada 9 25 3 3" xfId="8013" xr:uid="{9761AD08-192A-42CF-A69B-853EA0CCBB0D}"/>
    <cellStyle name="Entrada 9 25 3 3 2" xfId="23121" xr:uid="{FBE1CD82-647A-4566-802E-B33BF09E3118}"/>
    <cellStyle name="Entrada 9 25 3 4" xfId="17962" xr:uid="{E018E75E-1BAD-4102-9633-317B6871552D}"/>
    <cellStyle name="Entrada 9 25 4" xfId="3157" xr:uid="{C3536923-1F5A-4FDB-A7D2-70DE1AE7BC0C}"/>
    <cellStyle name="Entrada 9 25 4 2" xfId="5794" xr:uid="{B69484F2-49A3-4B02-A4CC-A08F6FF3D321}"/>
    <cellStyle name="Entrada 9 25 4 2 2" xfId="12105" xr:uid="{B7F00603-B50B-4988-AA07-60D68E52453A}"/>
    <cellStyle name="Entrada 9 25 4 2 2 2" xfId="27213" xr:uid="{B3C4D4EE-06B6-4656-AAFE-D6BE02A50814}"/>
    <cellStyle name="Entrada 9 25 4 2 3" xfId="14506" xr:uid="{6387F064-799E-41B3-8B5F-9E9170AEA8C3}"/>
    <cellStyle name="Entrada 9 25 4 2 3 2" xfId="29614" xr:uid="{3F0C2A43-EC16-4029-BD9C-2ECDCE235E16}"/>
    <cellStyle name="Entrada 9 25 4 2 4" xfId="20902" xr:uid="{0FD50EB5-A045-4C45-A5C9-30C4970B85BC}"/>
    <cellStyle name="Entrada 9 25 4 3" xfId="9539" xr:uid="{E40B91BB-CEFB-489D-800F-D7F724464946}"/>
    <cellStyle name="Entrada 9 25 4 3 2" xfId="24647" xr:uid="{C91D84C6-D5AA-49DD-BE51-A5AA8865C181}"/>
    <cellStyle name="Entrada 9 25 4 4" xfId="8713" xr:uid="{4E3AA82A-DE6D-4409-8290-9403E3384C56}"/>
    <cellStyle name="Entrada 9 25 4 4 2" xfId="23821" xr:uid="{78C97608-2F3D-4AEA-B617-522E6A1F3977}"/>
    <cellStyle name="Entrada 9 25 4 5" xfId="18265" xr:uid="{24D59EFC-86ED-41A1-A062-9C0C5589D380}"/>
    <cellStyle name="Entrada 9 25 5" xfId="3483" xr:uid="{EF4088DB-72A4-4C07-8873-53F963A484E8}"/>
    <cellStyle name="Entrada 9 25 5 2" xfId="6120" xr:uid="{07300058-3C8E-40D7-8676-FB2E53FF4254}"/>
    <cellStyle name="Entrada 9 25 5 2 2" xfId="12431" xr:uid="{C1B42E8F-70C7-49F0-BE71-81E10DEFCFFB}"/>
    <cellStyle name="Entrada 9 25 5 2 2 2" xfId="27539" xr:uid="{24CE0B46-3E56-4086-A9F5-B1BDCB5C24C1}"/>
    <cellStyle name="Entrada 9 25 5 2 3" xfId="13703" xr:uid="{0B8B580C-EBFA-44CE-BB83-C2191AE9DD0C}"/>
    <cellStyle name="Entrada 9 25 5 2 3 2" xfId="28811" xr:uid="{68070AB2-1CE0-4FD8-9F92-8EBFBE9DA6BC}"/>
    <cellStyle name="Entrada 9 25 5 2 4" xfId="21228" xr:uid="{2501DC42-F79A-4E15-AF30-DAC4DAB2ED2C}"/>
    <cellStyle name="Entrada 9 25 5 3" xfId="9865" xr:uid="{8A6D88AE-7D59-4405-8136-657F66D4DE11}"/>
    <cellStyle name="Entrada 9 25 5 3 2" xfId="24973" xr:uid="{99FD04AC-4FD7-4380-A035-4A5B8778443E}"/>
    <cellStyle name="Entrada 9 25 5 4" xfId="7717" xr:uid="{DD58273D-F3B5-46DE-9405-CB4777ABC5FF}"/>
    <cellStyle name="Entrada 9 25 5 4 2" xfId="22825" xr:uid="{A8C350FF-9539-437A-BBCC-CA31E42E9B44}"/>
    <cellStyle name="Entrada 9 25 5 5" xfId="18591" xr:uid="{B5B1A104-6729-46DA-BCCB-625210B08556}"/>
    <cellStyle name="Entrada 9 25 6" xfId="3789" xr:uid="{16562661-9381-488F-A4B0-23F5E7D48ABB}"/>
    <cellStyle name="Entrada 9 25 6 2" xfId="6426" xr:uid="{488F66B7-1687-4A1D-8DE3-A84DC11821D9}"/>
    <cellStyle name="Entrada 9 25 6 2 2" xfId="12737" xr:uid="{AD9706D2-0985-403A-91AA-B5A8A930E8C5}"/>
    <cellStyle name="Entrada 9 25 6 2 2 2" xfId="27845" xr:uid="{DEE81031-70A3-46B9-806A-1A069E5E8AC2}"/>
    <cellStyle name="Entrada 9 25 6 2 3" xfId="16099" xr:uid="{1E202988-51C6-4333-ADE8-7217DA17CB04}"/>
    <cellStyle name="Entrada 9 25 6 2 3 2" xfId="31207" xr:uid="{AC610EF2-A3AF-4B2F-B4A5-CC74096BA04A}"/>
    <cellStyle name="Entrada 9 25 6 2 4" xfId="21534" xr:uid="{DA00E65F-E833-46F4-9367-48C6DD67AEF2}"/>
    <cellStyle name="Entrada 9 25 6 3" xfId="10171" xr:uid="{D49EC1E7-E3A0-4602-93FA-2649DB06395F}"/>
    <cellStyle name="Entrada 9 25 6 3 2" xfId="25279" xr:uid="{FD8DCF63-39C0-440A-9E94-530DD2C084F9}"/>
    <cellStyle name="Entrada 9 25 6 4" xfId="9248" xr:uid="{5E8FA076-0404-420D-9E99-0603851B59BD}"/>
    <cellStyle name="Entrada 9 25 6 4 2" xfId="24356" xr:uid="{877587D3-662A-4F2B-BF64-6E15DF484C14}"/>
    <cellStyle name="Entrada 9 25 6 5" xfId="18897" xr:uid="{5F5EFBAE-BBB2-4074-87E3-F64938EEBB0E}"/>
    <cellStyle name="Entrada 9 25 7" xfId="4166" xr:uid="{519F47B2-B1FE-4865-9644-DEA2CF13EEA8}"/>
    <cellStyle name="Entrada 9 25 7 2" xfId="6803" xr:uid="{1732383E-6054-4A08-8093-E5A2341781F4}"/>
    <cellStyle name="Entrada 9 25 7 2 2" xfId="13114" xr:uid="{4B574DF7-FE47-4240-9B3C-A44020B1561A}"/>
    <cellStyle name="Entrada 9 25 7 2 2 2" xfId="28222" xr:uid="{0FFA9E97-11AD-4C25-9CE7-87BC30F0B4D7}"/>
    <cellStyle name="Entrada 9 25 7 2 3" xfId="16788" xr:uid="{C6002AD4-819E-41F4-9606-8CEC423E3D5E}"/>
    <cellStyle name="Entrada 9 25 7 2 3 2" xfId="31896" xr:uid="{39A44646-A2EB-4BD8-B0B9-864633576CB1}"/>
    <cellStyle name="Entrada 9 25 7 2 4" xfId="21911" xr:uid="{0408E45F-699F-4DA2-A5F1-8F597E4B210E}"/>
    <cellStyle name="Entrada 9 25 7 3" xfId="10548" xr:uid="{8F47F761-CF2C-4381-943A-FF9B2BC4D889}"/>
    <cellStyle name="Entrada 9 25 7 3 2" xfId="25656" xr:uid="{F977FFE7-A4CC-4E1B-9E01-E78167A1696C}"/>
    <cellStyle name="Entrada 9 25 7 4" xfId="7545" xr:uid="{1346158A-EBA3-4164-A12A-F7B0AD86622E}"/>
    <cellStyle name="Entrada 9 25 7 4 2" xfId="22653" xr:uid="{96861523-1143-49FC-B3D9-EA0E9BB567E8}"/>
    <cellStyle name="Entrada 9 25 7 5" xfId="19274" xr:uid="{49A44475-1C35-4A83-A949-FA6A53CFC2B8}"/>
    <cellStyle name="Entrada 9 25 8" xfId="4731" xr:uid="{E50A84BE-25C0-4C45-86F3-9CFB8DFCC950}"/>
    <cellStyle name="Entrada 9 25 8 2" xfId="11113" xr:uid="{C2A12E20-B7FE-41AF-9B57-4ED96E27497C}"/>
    <cellStyle name="Entrada 9 25 8 2 2" xfId="26221" xr:uid="{31E22BD7-51C2-4E99-9F28-D628202591DF}"/>
    <cellStyle name="Entrada 9 25 8 3" xfId="15123" xr:uid="{E4A218F6-AD48-4820-A7CA-92A50C577510}"/>
    <cellStyle name="Entrada 9 25 8 3 2" xfId="30231" xr:uid="{0EAF643C-05CC-46D6-AC13-6536AA13F5B8}"/>
    <cellStyle name="Entrada 9 25 8 4" xfId="19839" xr:uid="{737C0D0C-03D2-4012-9FF1-86FED38C9222}"/>
    <cellStyle name="Entrada 9 25 9" xfId="8592" xr:uid="{562214CD-6586-4269-8857-79D01B04C82B}"/>
    <cellStyle name="Entrada 9 25 9 2" xfId="23700" xr:uid="{CC70E4F5-291C-4638-B5DF-872E02C5DEA6}"/>
    <cellStyle name="Entrada 9 26" xfId="2027" xr:uid="{78D0BF08-5EA0-43E9-9CC3-53F4E40E07F5}"/>
    <cellStyle name="Entrada 9 26 10" xfId="14053" xr:uid="{CD481E49-0E2A-4BA4-B510-89A4180D54D2}"/>
    <cellStyle name="Entrada 9 26 10 2" xfId="29161" xr:uid="{66C20080-62CF-4376-958C-811BE8AD9583}"/>
    <cellStyle name="Entrada 9 26 11" xfId="17252" xr:uid="{EF077806-3231-4592-9B54-6E860078F8B9}"/>
    <cellStyle name="Entrada 9 26 2" xfId="2787" xr:uid="{42C53400-27FD-431D-AD33-03064CAF3CA9}"/>
    <cellStyle name="Entrada 9 26 2 2" xfId="5424" xr:uid="{597829D4-28DE-4104-90F1-53240517F62C}"/>
    <cellStyle name="Entrada 9 26 2 2 2" xfId="15695" xr:uid="{C9E814EC-C012-454A-BF2C-26FA8CD9FE5A}"/>
    <cellStyle name="Entrada 9 26 2 2 2 2" xfId="30803" xr:uid="{88994962-D5FF-4072-9964-BCF5B792732E}"/>
    <cellStyle name="Entrada 9 26 2 2 3" xfId="20532" xr:uid="{819C3295-8ACD-4B21-85B1-4A936ECCA11F}"/>
    <cellStyle name="Entrada 9 26 2 3" xfId="13701" xr:uid="{A745D207-55A0-470D-A914-EF842D8DCC1C}"/>
    <cellStyle name="Entrada 9 26 2 3 2" xfId="28809" xr:uid="{BCD705AD-C33B-41C6-AC9A-7D3410B0481B}"/>
    <cellStyle name="Entrada 9 26 2 4" xfId="17895" xr:uid="{8C1BB8B2-55CE-4FFB-BD0D-DCB35DB48135}"/>
    <cellStyle name="Entrada 9 26 3" xfId="3090" xr:uid="{B7F5C839-03D2-4853-BD92-7E900F3481CE}"/>
    <cellStyle name="Entrada 9 26 3 2" xfId="5727" xr:uid="{55B4B8A0-977D-47DD-98AF-1C3C5E7FB86F}"/>
    <cellStyle name="Entrada 9 26 3 2 2" xfId="12038" xr:uid="{3B44426D-44CC-4FE9-915C-84EABD4FA8A0}"/>
    <cellStyle name="Entrada 9 26 3 2 2 2" xfId="27146" xr:uid="{6E1AF048-F99B-4541-A655-8A3E384D1446}"/>
    <cellStyle name="Entrada 9 26 3 2 3" xfId="13460" xr:uid="{3DFB5940-4A20-4816-BA85-74C28BE313E5}"/>
    <cellStyle name="Entrada 9 26 3 2 3 2" xfId="28568" xr:uid="{EFEEC2C7-3DDF-4269-82DE-116854B3EC0E}"/>
    <cellStyle name="Entrada 9 26 3 2 4" xfId="20835" xr:uid="{63ED17D4-7F91-4DE4-8219-03F0E38F222B}"/>
    <cellStyle name="Entrada 9 26 3 3" xfId="9472" xr:uid="{B8ADD585-83B2-4D08-BD6B-B1A7389888D8}"/>
    <cellStyle name="Entrada 9 26 3 3 2" xfId="24580" xr:uid="{7173C28F-E8B5-43BE-84EA-B4529E9B212D}"/>
    <cellStyle name="Entrada 9 26 3 4" xfId="14255" xr:uid="{81C43C29-058E-4234-9B9F-81A9D18BD53E}"/>
    <cellStyle name="Entrada 9 26 3 4 2" xfId="29363" xr:uid="{5A26B1C1-64F8-41D5-8BED-61FD1863FD08}"/>
    <cellStyle name="Entrada 9 26 3 5" xfId="18198" xr:uid="{CA818402-48A1-4810-A8D3-131F7B3B5251}"/>
    <cellStyle name="Entrada 9 26 4" xfId="3416" xr:uid="{A516FD75-ADC7-4C2E-A8AA-7F81758D5823}"/>
    <cellStyle name="Entrada 9 26 4 2" xfId="6053" xr:uid="{BCE0D96B-D3DF-4055-A1CF-28C811752FE8}"/>
    <cellStyle name="Entrada 9 26 4 2 2" xfId="12364" xr:uid="{9CFEE740-1669-4369-AABC-1EE543FA560E}"/>
    <cellStyle name="Entrada 9 26 4 2 2 2" xfId="27472" xr:uid="{D3A6BD14-A3FC-4863-8DFF-C4F2C925EB3C}"/>
    <cellStyle name="Entrada 9 26 4 2 3" xfId="13671" xr:uid="{CA4DC615-1F36-4AF7-BF72-C7526380827C}"/>
    <cellStyle name="Entrada 9 26 4 2 3 2" xfId="28779" xr:uid="{51957278-D803-489E-B647-97A590AAB515}"/>
    <cellStyle name="Entrada 9 26 4 2 4" xfId="21161" xr:uid="{34E03DC5-368D-4025-916D-301200A0043B}"/>
    <cellStyle name="Entrada 9 26 4 3" xfId="9798" xr:uid="{D7F07B6E-A09F-4AA8-A5EB-1B880FF76AD2}"/>
    <cellStyle name="Entrada 9 26 4 3 2" xfId="24906" xr:uid="{972D4A75-6048-4FBC-8EB1-3335F17A0339}"/>
    <cellStyle name="Entrada 9 26 4 4" xfId="8102" xr:uid="{DC9B88C8-9F8B-45B8-8A9B-68B7964163FF}"/>
    <cellStyle name="Entrada 9 26 4 4 2" xfId="23210" xr:uid="{242936C6-86D1-43D8-A331-7220D10E7159}"/>
    <cellStyle name="Entrada 9 26 4 5" xfId="18524" xr:uid="{F138F312-D385-4FB3-A57B-05C84B1B4CAB}"/>
    <cellStyle name="Entrada 9 26 5" xfId="3722" xr:uid="{6459B944-9790-402B-BD4B-C7D01D162987}"/>
    <cellStyle name="Entrada 9 26 5 2" xfId="6359" xr:uid="{EA195C46-BE24-47B7-A8AE-DCA84C4CB099}"/>
    <cellStyle name="Entrada 9 26 5 2 2" xfId="12670" xr:uid="{6F59EC81-6090-49D9-8A90-E774658258DD}"/>
    <cellStyle name="Entrada 9 26 5 2 2 2" xfId="27778" xr:uid="{97022B56-2D3B-4903-B70A-16AC83697A3D}"/>
    <cellStyle name="Entrada 9 26 5 2 3" xfId="15634" xr:uid="{049FAD88-1E27-4E04-8539-3362FDB8567F}"/>
    <cellStyle name="Entrada 9 26 5 2 3 2" xfId="30742" xr:uid="{B89CADBF-67A2-42F5-8FAE-A4D657C2535F}"/>
    <cellStyle name="Entrada 9 26 5 2 4" xfId="21467" xr:uid="{3F94A9AF-1E28-418C-8642-808AA6690102}"/>
    <cellStyle name="Entrada 9 26 5 3" xfId="10104" xr:uid="{A07D3BB4-EE8E-4ECA-AE0C-4BA9DD379BF2}"/>
    <cellStyle name="Entrada 9 26 5 3 2" xfId="25212" xr:uid="{CBF49C1B-E9FC-4B24-8A0F-92E0219B0CB5}"/>
    <cellStyle name="Entrada 9 26 5 4" xfId="11253" xr:uid="{1737B98D-15FC-481E-A3B1-EA5246399DFA}"/>
    <cellStyle name="Entrada 9 26 5 4 2" xfId="26361" xr:uid="{4B83CAEE-1BC0-40A3-8663-A3CF5D0FDBBB}"/>
    <cellStyle name="Entrada 9 26 5 5" xfId="18830" xr:uid="{AE410B43-B286-4328-982E-8E5AE4645E0C}"/>
    <cellStyle name="Entrada 9 26 6" xfId="4099" xr:uid="{BB9A5F86-5262-49E7-A17E-91B95D9FC5C9}"/>
    <cellStyle name="Entrada 9 26 6 2" xfId="6736" xr:uid="{EC331033-249D-45CC-BFF2-4FF7A2769C8B}"/>
    <cellStyle name="Entrada 9 26 6 2 2" xfId="13047" xr:uid="{B77F6CB4-2536-4795-9D2C-D7806028B8D5}"/>
    <cellStyle name="Entrada 9 26 6 2 2 2" xfId="28155" xr:uid="{72E65555-6376-44E6-8F80-9BB8568011FF}"/>
    <cellStyle name="Entrada 9 26 6 2 3" xfId="16721" xr:uid="{E6301EB4-C0B2-476F-AC75-FCF170E0C816}"/>
    <cellStyle name="Entrada 9 26 6 2 3 2" xfId="31829" xr:uid="{CDF5036B-2C26-43AE-9F48-F17B1BD39C53}"/>
    <cellStyle name="Entrada 9 26 6 2 4" xfId="21844" xr:uid="{5C85F3F0-EEA8-4705-AA11-A03543F2FD46}"/>
    <cellStyle name="Entrada 9 26 6 3" xfId="10481" xr:uid="{00D70977-AAC5-4F6B-A1FD-74AB1EC32DEA}"/>
    <cellStyle name="Entrada 9 26 6 3 2" xfId="25589" xr:uid="{417EF373-230F-4129-B58C-7DC385EFC186}"/>
    <cellStyle name="Entrada 9 26 6 4" xfId="9202" xr:uid="{FC489BB0-B652-461C-8544-2B686453DEE3}"/>
    <cellStyle name="Entrada 9 26 6 4 2" xfId="24310" xr:uid="{75300B7E-6147-4653-B5C8-B49B1166E0A4}"/>
    <cellStyle name="Entrada 9 26 6 5" xfId="19207" xr:uid="{1DDBC73A-336F-46BC-9B25-40A12C1CD000}"/>
    <cellStyle name="Entrada 9 26 7" xfId="4664" xr:uid="{102A47BA-0652-4F77-8BC8-C58D3A5811A8}"/>
    <cellStyle name="Entrada 9 26 7 2" xfId="11046" xr:uid="{9588C85A-1D68-4957-AC64-89E57EA2420C}"/>
    <cellStyle name="Entrada 9 26 7 2 2" xfId="26154" xr:uid="{AB00769B-C081-4D3E-8A39-D6A69E62F230}"/>
    <cellStyle name="Entrada 9 26 7 3" xfId="15237" xr:uid="{2D80893A-FE1F-4D96-8EAB-F11D968584D0}"/>
    <cellStyle name="Entrada 9 26 7 3 2" xfId="30345" xr:uid="{410CF497-3A71-4C90-9755-1B2377F1A725}"/>
    <cellStyle name="Entrada 9 26 7 4" xfId="19772" xr:uid="{74E751E7-E694-411F-97E6-E008AB2D0CEB}"/>
    <cellStyle name="Entrada 9 26 8" xfId="8525" xr:uid="{3F69DFA7-1DD4-408C-BAA5-A0838B3C63A2}"/>
    <cellStyle name="Entrada 9 26 8 2" xfId="23633" xr:uid="{0A755D3E-E5C1-41FE-B4C2-A5EF19CC69C5}"/>
    <cellStyle name="Entrada 9 26 9" xfId="14232" xr:uid="{52B8012C-896B-427C-9184-4CEF2A0D18E2}"/>
    <cellStyle name="Entrada 9 26 9 2" xfId="29340" xr:uid="{8D3FAF67-A12B-4494-8324-7061CC67F914}"/>
    <cellStyle name="Entrada 9 3" xfId="1173" xr:uid="{00000000-0005-0000-0000-000097040000}"/>
    <cellStyle name="Entrada 9 4" xfId="1174" xr:uid="{00000000-0005-0000-0000-000098040000}"/>
    <cellStyle name="Entrada 9 5" xfId="1175" xr:uid="{00000000-0005-0000-0000-000099040000}"/>
    <cellStyle name="Entrada 9 6" xfId="1176" xr:uid="{00000000-0005-0000-0000-00009A040000}"/>
    <cellStyle name="Entrada 9 7" xfId="1177" xr:uid="{00000000-0005-0000-0000-00009B040000}"/>
    <cellStyle name="Entrada 9 8" xfId="1178" xr:uid="{00000000-0005-0000-0000-00009C040000}"/>
    <cellStyle name="Entrada 9 9" xfId="1179" xr:uid="{00000000-0005-0000-0000-00009D040000}"/>
    <cellStyle name="Euro" xfId="1180" xr:uid="{00000000-0005-0000-0000-00009E040000}"/>
    <cellStyle name="Euro 10" xfId="1181" xr:uid="{00000000-0005-0000-0000-00009F040000}"/>
    <cellStyle name="Euro 11" xfId="1182" xr:uid="{00000000-0005-0000-0000-0000A0040000}"/>
    <cellStyle name="Euro 12" xfId="1183" xr:uid="{00000000-0005-0000-0000-0000A1040000}"/>
    <cellStyle name="Euro 13" xfId="1184" xr:uid="{00000000-0005-0000-0000-0000A2040000}"/>
    <cellStyle name="Euro 14" xfId="1185" xr:uid="{00000000-0005-0000-0000-0000A3040000}"/>
    <cellStyle name="Euro 15" xfId="1186" xr:uid="{00000000-0005-0000-0000-0000A4040000}"/>
    <cellStyle name="Euro 16" xfId="1187" xr:uid="{00000000-0005-0000-0000-0000A5040000}"/>
    <cellStyle name="Euro 17" xfId="1188" xr:uid="{00000000-0005-0000-0000-0000A6040000}"/>
    <cellStyle name="Euro 18" xfId="1189" xr:uid="{00000000-0005-0000-0000-0000A7040000}"/>
    <cellStyle name="Euro 19" xfId="1190" xr:uid="{00000000-0005-0000-0000-0000A8040000}"/>
    <cellStyle name="Euro 2" xfId="1191" xr:uid="{00000000-0005-0000-0000-0000A9040000}"/>
    <cellStyle name="Euro 20" xfId="1192" xr:uid="{00000000-0005-0000-0000-0000AA040000}"/>
    <cellStyle name="Euro 21" xfId="1193" xr:uid="{00000000-0005-0000-0000-0000AB040000}"/>
    <cellStyle name="Euro 22" xfId="1194" xr:uid="{00000000-0005-0000-0000-0000AC040000}"/>
    <cellStyle name="Euro 23" xfId="1195" xr:uid="{00000000-0005-0000-0000-0000AD040000}"/>
    <cellStyle name="Euro 24" xfId="1196" xr:uid="{00000000-0005-0000-0000-0000AE040000}"/>
    <cellStyle name="Euro 25" xfId="1197" xr:uid="{00000000-0005-0000-0000-0000AF040000}"/>
    <cellStyle name="Euro 26" xfId="1198" xr:uid="{00000000-0005-0000-0000-0000B0040000}"/>
    <cellStyle name="Euro 27" xfId="1199" xr:uid="{00000000-0005-0000-0000-0000B1040000}"/>
    <cellStyle name="Euro 28" xfId="1200" xr:uid="{00000000-0005-0000-0000-0000B2040000}"/>
    <cellStyle name="Euro 29" xfId="1201" xr:uid="{00000000-0005-0000-0000-0000B3040000}"/>
    <cellStyle name="Euro 3" xfId="1202" xr:uid="{00000000-0005-0000-0000-0000B4040000}"/>
    <cellStyle name="Euro 4" xfId="1203" xr:uid="{00000000-0005-0000-0000-0000B5040000}"/>
    <cellStyle name="Euro 5" xfId="1204" xr:uid="{00000000-0005-0000-0000-0000B6040000}"/>
    <cellStyle name="Euro 6" xfId="1205" xr:uid="{00000000-0005-0000-0000-0000B7040000}"/>
    <cellStyle name="Euro 7" xfId="1206" xr:uid="{00000000-0005-0000-0000-0000B8040000}"/>
    <cellStyle name="Euro 8" xfId="1207" xr:uid="{00000000-0005-0000-0000-0000B9040000}"/>
    <cellStyle name="Euro 9" xfId="1208" xr:uid="{00000000-0005-0000-0000-0000BA040000}"/>
    <cellStyle name="Hipervínculo 2" xfId="1209" xr:uid="{00000000-0005-0000-0000-0000BC040000}"/>
    <cellStyle name="Hipervínculo 31" xfId="1210" xr:uid="{00000000-0005-0000-0000-0000BD040000}"/>
    <cellStyle name="Incorrecto" xfId="1211" builtinId="27" customBuiltin="1"/>
    <cellStyle name="Incorrecto 10" xfId="1212" xr:uid="{00000000-0005-0000-0000-0000BF040000}"/>
    <cellStyle name="Incorrecto 11" xfId="1213" xr:uid="{00000000-0005-0000-0000-0000C0040000}"/>
    <cellStyle name="Incorrecto 12" xfId="1214" xr:uid="{00000000-0005-0000-0000-0000C1040000}"/>
    <cellStyle name="Incorrecto 13" xfId="1215" xr:uid="{00000000-0005-0000-0000-0000C2040000}"/>
    <cellStyle name="Incorrecto 14" xfId="1216" xr:uid="{00000000-0005-0000-0000-0000C3040000}"/>
    <cellStyle name="Incorrecto 15" xfId="1217" xr:uid="{00000000-0005-0000-0000-0000C4040000}"/>
    <cellStyle name="Incorrecto 16" xfId="1218" xr:uid="{00000000-0005-0000-0000-0000C5040000}"/>
    <cellStyle name="Incorrecto 17" xfId="1219" xr:uid="{00000000-0005-0000-0000-0000C6040000}"/>
    <cellStyle name="Incorrecto 18" xfId="1220" xr:uid="{00000000-0005-0000-0000-0000C7040000}"/>
    <cellStyle name="Incorrecto 2" xfId="1221" xr:uid="{00000000-0005-0000-0000-0000C8040000}"/>
    <cellStyle name="Incorrecto 3" xfId="1222" xr:uid="{00000000-0005-0000-0000-0000C9040000}"/>
    <cellStyle name="Incorrecto 4" xfId="1223" xr:uid="{00000000-0005-0000-0000-0000CA040000}"/>
    <cellStyle name="Incorrecto 5" xfId="1224" xr:uid="{00000000-0005-0000-0000-0000CB040000}"/>
    <cellStyle name="Incorrecto 6" xfId="1225" xr:uid="{00000000-0005-0000-0000-0000CC040000}"/>
    <cellStyle name="Incorrecto 7" xfId="1226" xr:uid="{00000000-0005-0000-0000-0000CD040000}"/>
    <cellStyle name="Incorrecto 8" xfId="1227" xr:uid="{00000000-0005-0000-0000-0000CE040000}"/>
    <cellStyle name="Incorrecto 9" xfId="1228" xr:uid="{00000000-0005-0000-0000-0000CF040000}"/>
    <cellStyle name="Incorrecto 9 10" xfId="1229" xr:uid="{00000000-0005-0000-0000-0000D0040000}"/>
    <cellStyle name="Incorrecto 9 11" xfId="1230" xr:uid="{00000000-0005-0000-0000-0000D1040000}"/>
    <cellStyle name="Incorrecto 9 12" xfId="1231" xr:uid="{00000000-0005-0000-0000-0000D2040000}"/>
    <cellStyle name="Incorrecto 9 13" xfId="1232" xr:uid="{00000000-0005-0000-0000-0000D3040000}"/>
    <cellStyle name="Incorrecto 9 14" xfId="1233" xr:uid="{00000000-0005-0000-0000-0000D4040000}"/>
    <cellStyle name="Incorrecto 9 15" xfId="1234" xr:uid="{00000000-0005-0000-0000-0000D5040000}"/>
    <cellStyle name="Incorrecto 9 16" xfId="1235" xr:uid="{00000000-0005-0000-0000-0000D6040000}"/>
    <cellStyle name="Incorrecto 9 17" xfId="1236" xr:uid="{00000000-0005-0000-0000-0000D7040000}"/>
    <cellStyle name="Incorrecto 9 18" xfId="1237" xr:uid="{00000000-0005-0000-0000-0000D8040000}"/>
    <cellStyle name="Incorrecto 9 19" xfId="1238" xr:uid="{00000000-0005-0000-0000-0000D9040000}"/>
    <cellStyle name="Incorrecto 9 2" xfId="1239" xr:uid="{00000000-0005-0000-0000-0000DA040000}"/>
    <cellStyle name="Incorrecto 9 20" xfId="1240" xr:uid="{00000000-0005-0000-0000-0000DB040000}"/>
    <cellStyle name="Incorrecto 9 21" xfId="1241" xr:uid="{00000000-0005-0000-0000-0000DC040000}"/>
    <cellStyle name="Incorrecto 9 22" xfId="1242" xr:uid="{00000000-0005-0000-0000-0000DD040000}"/>
    <cellStyle name="Incorrecto 9 3" xfId="1243" xr:uid="{00000000-0005-0000-0000-0000DE040000}"/>
    <cellStyle name="Incorrecto 9 4" xfId="1244" xr:uid="{00000000-0005-0000-0000-0000DF040000}"/>
    <cellStyle name="Incorrecto 9 5" xfId="1245" xr:uid="{00000000-0005-0000-0000-0000E0040000}"/>
    <cellStyle name="Incorrecto 9 6" xfId="1246" xr:uid="{00000000-0005-0000-0000-0000E1040000}"/>
    <cellStyle name="Incorrecto 9 7" xfId="1247" xr:uid="{00000000-0005-0000-0000-0000E2040000}"/>
    <cellStyle name="Incorrecto 9 8" xfId="1248" xr:uid="{00000000-0005-0000-0000-0000E3040000}"/>
    <cellStyle name="Incorrecto 9 9" xfId="1249" xr:uid="{00000000-0005-0000-0000-0000E4040000}"/>
    <cellStyle name="Millares" xfId="1250" builtinId="3"/>
    <cellStyle name="Millares [0]" xfId="1251" builtinId="6"/>
    <cellStyle name="Millares [0] 2" xfId="1252" xr:uid="{00000000-0005-0000-0000-0000E7040000}"/>
    <cellStyle name="Millares [0] 2 10" xfId="4405" xr:uid="{4792B06B-C341-4D2E-95D5-1A4784EF7D87}"/>
    <cellStyle name="Millares [0] 2 10 2" xfId="10787" xr:uid="{158D408F-92DD-4564-A952-7AA424FD6359}"/>
    <cellStyle name="Millares [0] 2 10 2 2" xfId="25895" xr:uid="{28C2266D-561A-4136-8328-1493D6FB863F}"/>
    <cellStyle name="Millares [0] 2 10 3" xfId="19513" xr:uid="{26E1D88D-EEE2-4F6F-826B-85FC9BEC25AE}"/>
    <cellStyle name="Millares [0] 2 11" xfId="4423" xr:uid="{F6CBDE32-6A0A-4E30-93BC-91A801C872FE}"/>
    <cellStyle name="Millares [0] 2 11 2" xfId="10805" xr:uid="{5A5C4020-F987-4D16-BAB1-966F18882482}"/>
    <cellStyle name="Millares [0] 2 11 2 2" xfId="25913" xr:uid="{2D0CA61A-3A99-4757-AA15-6A05F0D94BE0}"/>
    <cellStyle name="Millares [0] 2 11 3" xfId="19531" xr:uid="{445F54D2-E6F3-4FEF-889F-8C9029D1DFB5}"/>
    <cellStyle name="Millares [0] 2 12" xfId="7915" xr:uid="{8DB6EBBD-F90E-44AC-87F2-AF9709FBD119}"/>
    <cellStyle name="Millares [0] 2 12 2" xfId="23023" xr:uid="{4209DAD4-4B6D-4377-B960-61E2A22F8EAB}"/>
    <cellStyle name="Millares [0] 2 13" xfId="17011" xr:uid="{0C2E32AE-A28D-4215-A8E2-1B7412D40E95}"/>
    <cellStyle name="Millares [0] 2 2" xfId="1961" xr:uid="{B47853F5-7A7D-43BF-8D99-157B951EBAD7}"/>
    <cellStyle name="Millares [0] 2 2 2" xfId="2178" xr:uid="{73B66F1A-2E9C-4584-943F-E14691840725}"/>
    <cellStyle name="Millares [0] 2 2 2 2" xfId="4815" xr:uid="{53F3114E-B7EA-4DC6-A801-AB35DA58D0CB}"/>
    <cellStyle name="Millares [0] 2 2 2 2 2" xfId="11197" xr:uid="{CF201C6C-E32E-4322-A226-A34A8BC9FE96}"/>
    <cellStyle name="Millares [0] 2 2 2 2 2 2" xfId="26305" xr:uid="{B9016C03-8B68-4C7E-8A9D-91AA48917FDB}"/>
    <cellStyle name="Millares [0] 2 2 2 2 3" xfId="19923" xr:uid="{0EB82B9D-0C5F-4634-A592-2AC427FDB0DF}"/>
    <cellStyle name="Millares [0] 2 2 2 3" xfId="8676" xr:uid="{46B07900-6A1E-4C35-9213-394332FFF070}"/>
    <cellStyle name="Millares [0] 2 2 2 3 2" xfId="23784" xr:uid="{B23EF953-3771-47D6-A13C-19E682A775A9}"/>
    <cellStyle name="Millares [0] 2 2 2 4" xfId="17403" xr:uid="{3611CD39-BA43-4095-BD2F-AAD1998E4F4B}"/>
    <cellStyle name="Millares [0] 2 2 3" xfId="2521" xr:uid="{21F494D9-D535-420C-9888-EA0D7CCC233F}"/>
    <cellStyle name="Millares [0] 2 2 3 2" xfId="5158" xr:uid="{164E4245-DBFA-4DA1-9356-2A6A9E1063B7}"/>
    <cellStyle name="Millares [0] 2 2 3 2 2" xfId="11522" xr:uid="{67CB4173-A4B0-458A-83F1-222FC456E289}"/>
    <cellStyle name="Millares [0] 2 2 3 2 2 2" xfId="26630" xr:uid="{BAF91176-C6F4-44B2-A577-86AD8365FF25}"/>
    <cellStyle name="Millares [0] 2 2 3 2 3" xfId="20266" xr:uid="{2AEB992C-E186-40E7-BD6C-E90759F4B99D}"/>
    <cellStyle name="Millares [0] 2 2 3 3" xfId="8988" xr:uid="{DACDD099-AAB1-471C-979F-F5B7EF943CE3}"/>
    <cellStyle name="Millares [0] 2 2 3 3 2" xfId="24096" xr:uid="{6E042B95-628C-49B4-B6FD-347B7A3F1201}"/>
    <cellStyle name="Millares [0] 2 2 3 4" xfId="17644" xr:uid="{A72F4721-CA9C-4838-9610-407282B6BF45}"/>
    <cellStyle name="Millares [0] 2 2 4" xfId="4033" xr:uid="{A73B1B68-17D3-4E65-B2D4-20E58A14A079}"/>
    <cellStyle name="Millares [0] 2 2 4 2" xfId="6670" xr:uid="{F8DEA4D2-F300-4BA5-8567-6A4D940D1809}"/>
    <cellStyle name="Millares [0] 2 2 4 2 2" xfId="12981" xr:uid="{8FE07C33-9382-4605-B5F9-2C6A09BB97B0}"/>
    <cellStyle name="Millares [0] 2 2 4 2 2 2" xfId="28089" xr:uid="{A98C9A67-769B-4B28-AE1C-EAE5527D6857}"/>
    <cellStyle name="Millares [0] 2 2 4 2 3" xfId="21778" xr:uid="{5A02CBBC-5EC1-4D07-8104-5705093842AD}"/>
    <cellStyle name="Millares [0] 2 2 4 3" xfId="10415" xr:uid="{5A8283F6-50C5-41D6-A0E6-99095A9886BD}"/>
    <cellStyle name="Millares [0] 2 2 4 3 2" xfId="25523" xr:uid="{43A37262-2725-4E64-9CC2-8F6FDB671060}"/>
    <cellStyle name="Millares [0] 2 2 4 4" xfId="19141" xr:uid="{F7BE6CC1-BF01-488B-B8F3-E88099D391E5}"/>
    <cellStyle name="Millares [0] 2 2 5" xfId="4409" xr:uid="{8B1F33BB-19EC-4D9C-97FC-E44E0A3FBA5A}"/>
    <cellStyle name="Millares [0] 2 2 5 2" xfId="10791" xr:uid="{E3646412-06DA-4957-8909-6EE9647FB220}"/>
    <cellStyle name="Millares [0] 2 2 5 2 2" xfId="25899" xr:uid="{40670A00-D0F5-4F2A-A331-11EF4F22A325}"/>
    <cellStyle name="Millares [0] 2 2 5 3" xfId="19517" xr:uid="{3C4117E1-F5EE-4F0D-92DE-9FA8C02A5894}"/>
    <cellStyle name="Millares [0] 2 2 6" xfId="4598" xr:uid="{4445DC17-E0C9-4C22-AC34-50601BBA8474}"/>
    <cellStyle name="Millares [0] 2 2 6 2" xfId="10980" xr:uid="{FBAF3EE5-1532-489F-81E0-8E8742F8F733}"/>
    <cellStyle name="Millares [0] 2 2 6 2 2" xfId="26088" xr:uid="{F94F4E55-BD3A-4412-8145-6E61437CB44F}"/>
    <cellStyle name="Millares [0] 2 2 6 3" xfId="19706" xr:uid="{2555FEB3-A7B2-4A7F-B5C3-187838E0FC9B}"/>
    <cellStyle name="Millares [0] 2 2 7" xfId="8275" xr:uid="{BA12FFDD-162F-484A-955A-0627924BE220}"/>
    <cellStyle name="Millares [0] 2 2 7 2" xfId="23383" xr:uid="{97E83E8E-B77F-4DC3-8CD1-22D5722E7C88}"/>
    <cellStyle name="Millares [0] 2 2 8" xfId="17186" xr:uid="{4C1C9640-A69C-42F8-9B19-666547141AB3}"/>
    <cellStyle name="Millares [0] 2 3" xfId="1877" xr:uid="{63F81E90-897B-4400-AB9D-C7A6D018506B}"/>
    <cellStyle name="Millares [0] 2 3 2" xfId="2437" xr:uid="{BF8BE3C6-35EC-49EC-86DD-873847AFDFB9}"/>
    <cellStyle name="Millares [0] 2 3 2 2" xfId="5074" xr:uid="{2BF383E2-4335-45F7-B3EC-662A86228346}"/>
    <cellStyle name="Millares [0] 2 3 2 2 2" xfId="11438" xr:uid="{696FC185-221D-430E-BCE4-8C52F1D1F139}"/>
    <cellStyle name="Millares [0] 2 3 2 2 2 2" xfId="26546" xr:uid="{886A18E2-AA27-40BB-B3DA-67016911C8EB}"/>
    <cellStyle name="Millares [0] 2 3 2 2 3" xfId="20182" xr:uid="{5F64672F-B768-4C9D-A99F-9814BFABA3E6}"/>
    <cellStyle name="Millares [0] 2 3 2 3" xfId="8904" xr:uid="{20D9FB85-3AF3-4C4A-A2C3-71F4BCA7E13C}"/>
    <cellStyle name="Millares [0] 2 3 2 3 2" xfId="24012" xr:uid="{7C4BEFF2-AE2D-4A3A-AF70-4D4C38296940}"/>
    <cellStyle name="Millares [0] 2 3 2 4" xfId="17611" xr:uid="{A6F7E9AB-C97D-4D0C-85C2-7A9C0CE2AE70}"/>
    <cellStyle name="Millares [0] 2 3 3" xfId="3949" xr:uid="{FB64FD4B-BB38-41CF-B490-E032463C6449}"/>
    <cellStyle name="Millares [0] 2 3 3 2" xfId="6586" xr:uid="{759DF4E6-9C29-4741-BB2A-BDCB7B24DE47}"/>
    <cellStyle name="Millares [0] 2 3 3 2 2" xfId="12897" xr:uid="{B18AB88D-C341-4E5B-AEBC-432EAD821DB8}"/>
    <cellStyle name="Millares [0] 2 3 3 2 2 2" xfId="28005" xr:uid="{E334AB97-4385-498E-8640-7EA147577AF9}"/>
    <cellStyle name="Millares [0] 2 3 3 2 3" xfId="21694" xr:uid="{B06B2B81-ADD6-4A2F-8A84-D9E164005926}"/>
    <cellStyle name="Millares [0] 2 3 3 3" xfId="10331" xr:uid="{90DC8480-64EB-4386-827B-4539CB030769}"/>
    <cellStyle name="Millares [0] 2 3 3 3 2" xfId="25439" xr:uid="{2E88B758-6510-45EB-920C-5569F142CDDC}"/>
    <cellStyle name="Millares [0] 2 3 3 4" xfId="19057" xr:uid="{6F73B8F6-DA1B-41F6-AA71-E44BD799F910}"/>
    <cellStyle name="Millares [0] 2 3 4" xfId="4514" xr:uid="{D236A526-B60F-4591-A067-D16285B152BB}"/>
    <cellStyle name="Millares [0] 2 3 4 2" xfId="10896" xr:uid="{A5806EE8-0858-40AB-9D4F-4DEEEC004BFF}"/>
    <cellStyle name="Millares [0] 2 3 4 2 2" xfId="26004" xr:uid="{1D295D0D-B6E3-46B3-8B52-D0DF8B081524}"/>
    <cellStyle name="Millares [0] 2 3 4 3" xfId="19622" xr:uid="{CA54781B-7AAF-4284-9318-BB155AD6B067}"/>
    <cellStyle name="Millares [0] 2 3 5" xfId="8378" xr:uid="{17517168-1FCD-4E3E-BC18-86F2A39B77CB}"/>
    <cellStyle name="Millares [0] 2 3 5 2" xfId="23486" xr:uid="{F7FD91EC-E9C5-48C4-AC0F-FCBD265DE244}"/>
    <cellStyle name="Millares [0] 2 3 6" xfId="17102" xr:uid="{62F1953F-AAD1-472C-9A19-59CEE7628A5A}"/>
    <cellStyle name="Millares [0] 2 4" xfId="2097" xr:uid="{9F81908A-46CA-4ABC-BC1B-D704D738F4D8}"/>
    <cellStyle name="Millares [0] 2 4 2" xfId="2587" xr:uid="{48DB9E07-BCF6-48E6-B34D-DB82D4DF94D7}"/>
    <cellStyle name="Millares [0] 2 4 2 2" xfId="5224" xr:uid="{D9056BF9-E1A1-40E5-8406-44AD6ED74575}"/>
    <cellStyle name="Millares [0] 2 4 2 2 2" xfId="11588" xr:uid="{DDB3FB22-4CD0-4746-974A-2F1E68187437}"/>
    <cellStyle name="Millares [0] 2 4 2 2 2 2" xfId="26696" xr:uid="{77CE4310-B709-4150-9EF6-F9336E4541EF}"/>
    <cellStyle name="Millares [0] 2 4 2 2 3" xfId="20332" xr:uid="{9831F4A2-9478-4273-BD7F-D738CF03DC9D}"/>
    <cellStyle name="Millares [0] 2 4 2 3" xfId="9054" xr:uid="{593E2D45-F228-4CCC-A4D2-32B372039925}"/>
    <cellStyle name="Millares [0] 2 4 2 3 2" xfId="24162" xr:uid="{E012FB22-3765-41B9-A09A-5D8E58AB246A}"/>
    <cellStyle name="Millares [0] 2 4 2 4" xfId="17695" xr:uid="{34BA98C2-63D7-4357-923E-DFB6E6F64243}"/>
    <cellStyle name="Millares [0] 2 4 3" xfId="4169" xr:uid="{716AD151-C022-4469-BCAE-392E030DD069}"/>
    <cellStyle name="Millares [0] 2 4 3 2" xfId="6806" xr:uid="{C246D859-38D5-4A7F-A38B-732EEE382BD8}"/>
    <cellStyle name="Millares [0] 2 4 3 2 2" xfId="13117" xr:uid="{6513C3D0-F24A-4440-9BCB-B2E3BCD2AD99}"/>
    <cellStyle name="Millares [0] 2 4 3 2 2 2" xfId="28225" xr:uid="{ACF253F2-F816-479E-B570-8226CD222257}"/>
    <cellStyle name="Millares [0] 2 4 3 2 3" xfId="21914" xr:uid="{FF9CDF18-E7A4-4862-B7A3-56EC9C859FF9}"/>
    <cellStyle name="Millares [0] 2 4 3 3" xfId="10551" xr:uid="{76D2EA09-F016-48DE-AC83-9081D83B7ADF}"/>
    <cellStyle name="Millares [0] 2 4 3 3 2" xfId="25659" xr:uid="{0E2943A0-68C3-45E9-98E1-A9EC7FA78D2F}"/>
    <cellStyle name="Millares [0] 2 4 3 4" xfId="19277" xr:uid="{F2184A62-998B-4708-9837-4D25D0B76044}"/>
    <cellStyle name="Millares [0] 2 4 4" xfId="4734" xr:uid="{3D04FA00-F339-4EB3-85AC-AE321253B2F2}"/>
    <cellStyle name="Millares [0] 2 4 4 2" xfId="11116" xr:uid="{F01E1DC0-4C73-4748-9689-2A2174C5369F}"/>
    <cellStyle name="Millares [0] 2 4 4 2 2" xfId="26224" xr:uid="{2570FF68-0E7F-41CC-A3D9-5E92CF31C5EC}"/>
    <cellStyle name="Millares [0] 2 4 4 3" xfId="19842" xr:uid="{42286391-1B47-4499-9CC5-F9567B8FF114}"/>
    <cellStyle name="Millares [0] 2 4 5" xfId="8595" xr:uid="{ED113BFA-6EAC-42BA-801E-437B11E0DA43}"/>
    <cellStyle name="Millares [0] 2 4 5 2" xfId="23703" xr:uid="{38E11655-AAE2-4A48-A8C2-871E30F0F2B9}"/>
    <cellStyle name="Millares [0] 2 4 6" xfId="17322" xr:uid="{F88357CD-AB7A-4A62-B8B2-8D6768E31CF4}"/>
    <cellStyle name="Millares [0] 2 5" xfId="2168" xr:uid="{57F2851A-9145-44EC-A220-FA1F74AAF8AD}"/>
    <cellStyle name="Millares [0] 2 5 2" xfId="2657" xr:uid="{CB22C794-2283-4B9A-9B0C-4AB4D1834D0A}"/>
    <cellStyle name="Millares [0] 2 5 2 2" xfId="5294" xr:uid="{35FDEAE7-C8BE-4240-A80B-09EDE1AA0635}"/>
    <cellStyle name="Millares [0] 2 5 2 2 2" xfId="11658" xr:uid="{9A0682C6-6FCF-42F5-B00E-675F0A471CA2}"/>
    <cellStyle name="Millares [0] 2 5 2 2 2 2" xfId="26766" xr:uid="{8865323F-A2C1-4C17-8B8D-53E31433B567}"/>
    <cellStyle name="Millares [0] 2 5 2 2 3" xfId="20402" xr:uid="{07F291A9-EE46-471D-9999-FFDDE3BE6EBC}"/>
    <cellStyle name="Millares [0] 2 5 2 3" xfId="9124" xr:uid="{DFF2F2F5-DCE0-4179-AC63-A085822C8D17}"/>
    <cellStyle name="Millares [0] 2 5 2 3 2" xfId="24232" xr:uid="{9E34FC4A-8339-47E7-A30C-330BA9DF24EC}"/>
    <cellStyle name="Millares [0] 2 5 2 4" xfId="17765" xr:uid="{7C4F4426-677E-4DF3-AB96-1B224AAF3578}"/>
    <cellStyle name="Millares [0] 2 5 3" xfId="4240" xr:uid="{E40E18FE-0083-441D-9984-9FBD7CB79E60}"/>
    <cellStyle name="Millares [0] 2 5 3 2" xfId="6877" xr:uid="{50F7E7D8-0F2C-4A25-B06C-FBA9E529FD3E}"/>
    <cellStyle name="Millares [0] 2 5 3 2 2" xfId="13188" xr:uid="{61900C1E-1EA8-49CD-BC69-EBEBE193A773}"/>
    <cellStyle name="Millares [0] 2 5 3 2 2 2" xfId="28296" xr:uid="{8DF4BF2F-4AA7-4AA3-A25B-1183BDF40F67}"/>
    <cellStyle name="Millares [0] 2 5 3 2 3" xfId="21985" xr:uid="{C18ACD1F-4079-466E-9892-238346E97DFF}"/>
    <cellStyle name="Millares [0] 2 5 3 3" xfId="10622" xr:uid="{4AFA2265-4E47-4B45-B732-1C8493561A40}"/>
    <cellStyle name="Millares [0] 2 5 3 3 2" xfId="25730" xr:uid="{0BF647C9-F4C9-434D-BE46-C27D8221D03D}"/>
    <cellStyle name="Millares [0] 2 5 3 4" xfId="19348" xr:uid="{09D0BB43-DFB9-40E8-9ED7-541CD0E60EFD}"/>
    <cellStyle name="Millares [0] 2 5 4" xfId="4805" xr:uid="{59ABB430-D882-40D5-B04D-34CF94918084}"/>
    <cellStyle name="Millares [0] 2 5 4 2" xfId="11187" xr:uid="{69CC2501-ED39-4A01-8902-13B53BDF5176}"/>
    <cellStyle name="Millares [0] 2 5 4 2 2" xfId="26295" xr:uid="{757E48C4-F6F9-4EE8-AC19-F0244E349C9D}"/>
    <cellStyle name="Millares [0] 2 5 4 3" xfId="19913" xr:uid="{C9EDBA85-DD93-4EC2-9145-BF7EA94B1A0A}"/>
    <cellStyle name="Millares [0] 2 5 5" xfId="8666" xr:uid="{EF7703FA-8088-4562-A1D6-D584F94D2F7A}"/>
    <cellStyle name="Millares [0] 2 5 5 2" xfId="23774" xr:uid="{AA5EBA0E-3926-4967-A386-BBCBDE1BBA90}"/>
    <cellStyle name="Millares [0] 2 5 6" xfId="17393" xr:uid="{93052264-6DD2-43D2-9450-22B99EF3E2B4}"/>
    <cellStyle name="Millares [0] 2 6" xfId="2174" xr:uid="{1A02E099-F3E0-4B04-BCE9-6A27A5E4234D}"/>
    <cellStyle name="Millares [0] 2 6 2" xfId="4811" xr:uid="{6035C93E-E293-471A-BAE0-D506FF08B761}"/>
    <cellStyle name="Millares [0] 2 6 2 2" xfId="11193" xr:uid="{B2865793-A49C-49D3-A829-C4208BB228C5}"/>
    <cellStyle name="Millares [0] 2 6 2 2 2" xfId="26301" xr:uid="{B5F73B8B-E6DD-4754-8E9C-73A68CD91CD5}"/>
    <cellStyle name="Millares [0] 2 6 2 3" xfId="19919" xr:uid="{6059D2D1-3A67-4D4A-8650-4C1FCDA09EF9}"/>
    <cellStyle name="Millares [0] 2 6 3" xfId="8672" xr:uid="{8109A4F7-C0C0-4518-A9B3-65C441B620B2}"/>
    <cellStyle name="Millares [0] 2 6 3 2" xfId="23780" xr:uid="{5305601D-4B46-49A6-904F-1F7DB5CB3BD3}"/>
    <cellStyle name="Millares [0] 2 6 4" xfId="17399" xr:uid="{A2665C17-0FF9-4302-A9D8-D4277CBD2088}"/>
    <cellStyle name="Millares [0] 2 7" xfId="2288" xr:uid="{F61487B7-E7B8-4556-94D8-5307BC9E15C3}"/>
    <cellStyle name="Millares [0] 2 7 2" xfId="4925" xr:uid="{8EC5D159-1727-4E6E-9E00-850FDEDE8E35}"/>
    <cellStyle name="Millares [0] 2 7 2 2" xfId="11289" xr:uid="{21607BFD-8031-4C2B-BBE9-D236C31E2CB9}"/>
    <cellStyle name="Millares [0] 2 7 2 2 2" xfId="26397" xr:uid="{C14643E8-6954-4121-96CF-347FD043C2D8}"/>
    <cellStyle name="Millares [0] 2 7 2 3" xfId="20033" xr:uid="{31D74B0D-D0F3-40B6-BBCE-AE625A892E1A}"/>
    <cellStyle name="Millares [0] 2 7 3" xfId="8755" xr:uid="{94ED9C64-26B7-462C-83EC-CA24A03594FF}"/>
    <cellStyle name="Millares [0] 2 7 3 2" xfId="23863" xr:uid="{8EC2A7E3-BD2E-458B-B0D8-2AD04A6E75A7}"/>
    <cellStyle name="Millares [0] 2 7 4" xfId="17513" xr:uid="{D3575AC7-C88F-40B7-9073-819121B1EE8B}"/>
    <cellStyle name="Millares [0] 2 8" xfId="3858" xr:uid="{76D861B7-1B01-4DC4-9D7F-DA7463FF8581}"/>
    <cellStyle name="Millares [0] 2 8 2" xfId="6495" xr:uid="{C8AD342F-7F0C-4909-B0E7-6FE8970A1B53}"/>
    <cellStyle name="Millares [0] 2 8 2 2" xfId="12806" xr:uid="{9F68D742-F861-4E1F-882A-3788B21225C7}"/>
    <cellStyle name="Millares [0] 2 8 2 2 2" xfId="27914" xr:uid="{5838A871-8EB8-450B-82CC-25758C9DF7DA}"/>
    <cellStyle name="Millares [0] 2 8 2 3" xfId="21603" xr:uid="{161701F9-8909-4026-AAB9-3BA763E32CC1}"/>
    <cellStyle name="Millares [0] 2 8 3" xfId="10240" xr:uid="{7965C907-BB21-47DC-9903-16949815C86D}"/>
    <cellStyle name="Millares [0] 2 8 3 2" xfId="25348" xr:uid="{801C43AB-13F5-47C7-8451-2ABEA1F1633A}"/>
    <cellStyle name="Millares [0] 2 8 4" xfId="18966" xr:uid="{4A5FF86E-60A3-440C-A554-7F4F6B90CFBF}"/>
    <cellStyle name="Millares [0] 2 9" xfId="4399" xr:uid="{45A92A14-CD6B-41DF-AB7E-268511126C74}"/>
    <cellStyle name="Millares [0] 2 9 2" xfId="7036" xr:uid="{4E686D9F-0A7C-4801-9F00-E0C84D5E3E34}"/>
    <cellStyle name="Millares [0] 2 9 2 2" xfId="13347" xr:uid="{0882B61F-D2FD-4CCC-B9F5-B820FB499778}"/>
    <cellStyle name="Millares [0] 2 9 2 2 2" xfId="28455" xr:uid="{9FE710AE-E3AB-48FF-8F65-D92D8EA64693}"/>
    <cellStyle name="Millares [0] 2 9 2 3" xfId="22144" xr:uid="{83A4CA5D-4C66-4B8E-81C2-E88273B827DE}"/>
    <cellStyle name="Millares [0] 2 9 3" xfId="10781" xr:uid="{03FAC423-8B76-454F-A7C2-1C02884A340E}"/>
    <cellStyle name="Millares [0] 2 9 3 2" xfId="25889" xr:uid="{E75240C6-5316-40BA-8F2B-2C56A846BBAE}"/>
    <cellStyle name="Millares [0] 2 9 4" xfId="19507" xr:uid="{067ACD7C-5062-4F80-97D1-87E3423F09D1}"/>
    <cellStyle name="Millares 10" xfId="1876" xr:uid="{4306D1E3-7857-4F5B-935C-8085FDF1BC1F}"/>
    <cellStyle name="Millares 10 2" xfId="2436" xr:uid="{C83738F0-6EAE-48AE-B6E4-9014CEF8F9FE}"/>
    <cellStyle name="Millares 10 2 2" xfId="5073" xr:uid="{47085269-1102-4AA6-AE5C-2DB08B1C8319}"/>
    <cellStyle name="Millares 10 2 2 2" xfId="11437" xr:uid="{96F03E35-DBEB-4394-A7C2-882C4EE79C43}"/>
    <cellStyle name="Millares 10 2 2 2 2" xfId="26545" xr:uid="{2EC6CD62-7FDA-4488-9DD5-58990F33141B}"/>
    <cellStyle name="Millares 10 2 2 3" xfId="20181" xr:uid="{72B68015-55A3-4133-88AE-FD1F3C5BAC9F}"/>
    <cellStyle name="Millares 10 2 3" xfId="8903" xr:uid="{AC2AF604-446A-4590-B607-A033BB20B17C}"/>
    <cellStyle name="Millares 10 2 3 2" xfId="24011" xr:uid="{2D614BCF-CA18-47B3-AC65-B07038C3F459}"/>
    <cellStyle name="Millares 10 2 4" xfId="17610" xr:uid="{48172A02-5966-4442-BB16-F6FF2FD1E834}"/>
    <cellStyle name="Millares 10 3" xfId="3948" xr:uid="{C6ACBC1B-E492-4713-9DBD-7208FFCD9A73}"/>
    <cellStyle name="Millares 10 3 2" xfId="6585" xr:uid="{86DA9015-07B7-4485-B433-4B9B96D586A9}"/>
    <cellStyle name="Millares 10 3 2 2" xfId="12896" xr:uid="{452933F1-C0D7-4A5A-B984-C82A582B4832}"/>
    <cellStyle name="Millares 10 3 2 2 2" xfId="28004" xr:uid="{7FD0CCAC-27E0-4EC3-A4ED-93170A2F0345}"/>
    <cellStyle name="Millares 10 3 2 3" xfId="21693" xr:uid="{0385848F-9690-46A0-A5CC-C7E46EDE0A35}"/>
    <cellStyle name="Millares 10 3 3" xfId="10330" xr:uid="{DBE8164C-82B4-4EDF-A4F4-D01583F23393}"/>
    <cellStyle name="Millares 10 3 3 2" xfId="25438" xr:uid="{019C3629-E8BB-4765-8826-098C7449AAEC}"/>
    <cellStyle name="Millares 10 3 4" xfId="19056" xr:uid="{F416D232-D3D4-4187-9F53-DFE835EC102A}"/>
    <cellStyle name="Millares 10 4" xfId="4513" xr:uid="{B7264FA9-2359-46C4-B89A-6341545401BE}"/>
    <cellStyle name="Millares 10 4 2" xfId="10895" xr:uid="{29BA6E69-9FAA-495B-B333-BD303F452113}"/>
    <cellStyle name="Millares 10 4 2 2" xfId="26003" xr:uid="{29C85A8D-B01B-4763-AA86-224EF6535182}"/>
    <cellStyle name="Millares 10 4 3" xfId="19621" xr:uid="{DE10A052-EB01-4777-B2D4-7F4FC9379848}"/>
    <cellStyle name="Millares 10 5" xfId="8377" xr:uid="{0847C2A6-B6EB-4E0D-AF53-52B385D01BC7}"/>
    <cellStyle name="Millares 10 5 2" xfId="23485" xr:uid="{53C5984F-C071-4A83-9F3F-8AD2797F1959}"/>
    <cellStyle name="Millares 10 6" xfId="17101" xr:uid="{C8B556F0-0F28-4A74-B5BF-C1508717DFB4}"/>
    <cellStyle name="Millares 11" xfId="1806" xr:uid="{4EC1FB4E-76E9-43C2-B85B-8A204145DA5B}"/>
    <cellStyle name="Millares 11 2" xfId="2366" xr:uid="{326837A8-71B0-45FE-8341-567A84EEBB7D}"/>
    <cellStyle name="Millares 11 2 2" xfId="5003" xr:uid="{1E124C93-D871-43C5-BC94-5B47491F2719}"/>
    <cellStyle name="Millares 11 2 2 2" xfId="11367" xr:uid="{3731A591-7A39-47BA-AA4E-A6E82D30CC3A}"/>
    <cellStyle name="Millares 11 2 2 2 2" xfId="26475" xr:uid="{5289BEBD-771C-4CCA-8211-28AF4EB34F72}"/>
    <cellStyle name="Millares 11 2 2 3" xfId="20111" xr:uid="{E95D107B-3206-48F3-8432-A4F0A5DC0449}"/>
    <cellStyle name="Millares 11 2 3" xfId="8833" xr:uid="{EE9FAF82-9185-4531-8267-9003987AD4BB}"/>
    <cellStyle name="Millares 11 2 3 2" xfId="23941" xr:uid="{B02D1CBD-21BC-4E0E-B8B3-A5551F16A28F}"/>
    <cellStyle name="Millares 11 2 4" xfId="17574" xr:uid="{21882951-1F33-472E-B254-823E9EE96358}"/>
    <cellStyle name="Millares 11 3" xfId="3878" xr:uid="{DC0D9A2A-21FE-47E4-A647-01CCD79BDA23}"/>
    <cellStyle name="Millares 11 3 2" xfId="6515" xr:uid="{73EA535E-A1D8-449E-970D-9C4C14686C4A}"/>
    <cellStyle name="Millares 11 3 2 2" xfId="12826" xr:uid="{3E8FCF12-FFB2-4B91-ACF7-E4FCD893BA2C}"/>
    <cellStyle name="Millares 11 3 2 2 2" xfId="27934" xr:uid="{9E4C871A-1DC8-40E5-8002-90381BB368BA}"/>
    <cellStyle name="Millares 11 3 2 3" xfId="21623" xr:uid="{ECB494A2-86E9-4514-8929-4E823DF53083}"/>
    <cellStyle name="Millares 11 3 3" xfId="10260" xr:uid="{B254D5EB-87C0-4E3C-AA47-48B16FA9AB3C}"/>
    <cellStyle name="Millares 11 3 3 2" xfId="25368" xr:uid="{2A7503A3-359A-411F-AD6A-45846804F8DA}"/>
    <cellStyle name="Millares 11 3 4" xfId="18986" xr:uid="{DE237D3B-0888-4F21-A1DF-F1A020100552}"/>
    <cellStyle name="Millares 11 4" xfId="4443" xr:uid="{C4659650-F2DA-4888-8A62-4008E387C67A}"/>
    <cellStyle name="Millares 11 4 2" xfId="10825" xr:uid="{E86BD208-7F1D-4D1E-B4BD-D91E24A23F86}"/>
    <cellStyle name="Millares 11 4 2 2" xfId="25933" xr:uid="{9CD3BBC2-1678-43C3-948D-7BEED0CF3C13}"/>
    <cellStyle name="Millares 11 4 3" xfId="19551" xr:uid="{1DD2108B-8E3D-44DC-8B4E-E3AEB4C540EF}"/>
    <cellStyle name="Millares 11 5" xfId="8307" xr:uid="{CD50F281-6920-433D-B8F3-39C045AFEA98}"/>
    <cellStyle name="Millares 11 5 2" xfId="23415" xr:uid="{B068B334-447A-441E-A461-6941385D51E0}"/>
    <cellStyle name="Millares 11 6" xfId="17031" xr:uid="{0791BCFA-AD7A-4E75-9F91-222350CD3CE6}"/>
    <cellStyle name="Millares 12" xfId="1875" xr:uid="{04A79E91-42BB-406F-8B04-B66C23F441D7}"/>
    <cellStyle name="Millares 12 2" xfId="2435" xr:uid="{08CD7A51-3459-4576-A421-45E652E875A1}"/>
    <cellStyle name="Millares 12 2 2" xfId="5072" xr:uid="{225E98AA-A723-462F-AA10-1E2FA4590989}"/>
    <cellStyle name="Millares 12 2 2 2" xfId="11436" xr:uid="{0DC80863-9EA6-426E-BD33-6E9030864816}"/>
    <cellStyle name="Millares 12 2 2 2 2" xfId="26544" xr:uid="{A84D971B-4F08-49E1-A044-20F392A4E4DE}"/>
    <cellStyle name="Millares 12 2 2 3" xfId="20180" xr:uid="{2F8C9070-04F1-4BF8-B851-AE35B913C396}"/>
    <cellStyle name="Millares 12 2 3" xfId="8902" xr:uid="{134F00A1-86F1-4C13-AFF9-2AD0B2B32F0E}"/>
    <cellStyle name="Millares 12 2 3 2" xfId="24010" xr:uid="{F087CB16-5E97-4397-A192-D83A59DE3BC8}"/>
    <cellStyle name="Millares 12 2 4" xfId="17609" xr:uid="{82706285-B4A0-4A96-B13E-32981FE3FE2F}"/>
    <cellStyle name="Millares 12 3" xfId="3947" xr:uid="{C3417521-8A90-4015-9EDD-FF4C6D1F8479}"/>
    <cellStyle name="Millares 12 3 2" xfId="6584" xr:uid="{1EA37747-5763-43C0-A043-41E27F47EFB9}"/>
    <cellStyle name="Millares 12 3 2 2" xfId="12895" xr:uid="{8C4EADED-184D-452C-BB8D-33300D75348C}"/>
    <cellStyle name="Millares 12 3 2 2 2" xfId="28003" xr:uid="{76594715-90C0-43C9-8C0C-82C130A4B851}"/>
    <cellStyle name="Millares 12 3 2 3" xfId="21692" xr:uid="{DDDB8CA1-1E09-404A-A0EA-DEA792F47CFF}"/>
    <cellStyle name="Millares 12 3 3" xfId="10329" xr:uid="{AB8A7B2B-32E5-4988-ACFE-257DDF4A8A3E}"/>
    <cellStyle name="Millares 12 3 3 2" xfId="25437" xr:uid="{151D5061-2FB7-4AC4-A407-5CB5A512BC22}"/>
    <cellStyle name="Millares 12 3 4" xfId="19055" xr:uid="{32E8375B-4A61-4BAF-981B-43CD2F17BFEB}"/>
    <cellStyle name="Millares 12 4" xfId="4512" xr:uid="{65731389-2957-41D6-80D5-6D22937C1442}"/>
    <cellStyle name="Millares 12 4 2" xfId="10894" xr:uid="{B04C9AE9-24D1-431F-8218-36A046A48CBC}"/>
    <cellStyle name="Millares 12 4 2 2" xfId="26002" xr:uid="{5D7379BD-5C56-4391-9C05-C2DE021424D6}"/>
    <cellStyle name="Millares 12 4 3" xfId="19620" xr:uid="{80CC163F-412D-44AC-B1C7-C9765AB81C7C}"/>
    <cellStyle name="Millares 12 5" xfId="8376" xr:uid="{CE0AFD78-E8AA-43C2-88DF-D6CC9054758D}"/>
    <cellStyle name="Millares 12 5 2" xfId="23484" xr:uid="{37AA6384-624A-4139-94BE-91B2AF7C8E1C}"/>
    <cellStyle name="Millares 12 6" xfId="17100" xr:uid="{9FA232A6-80EE-4749-88FE-2D7FADB3D0E0}"/>
    <cellStyle name="Millares 13" xfId="2096" xr:uid="{6E1E7162-6A60-4675-90B9-84842682C10E}"/>
    <cellStyle name="Millares 13 2" xfId="2586" xr:uid="{49128C42-DF17-46A8-975C-984872C0874E}"/>
    <cellStyle name="Millares 13 2 2" xfId="5223" xr:uid="{84F53C84-AE88-45FC-90D1-305D108C83B7}"/>
    <cellStyle name="Millares 13 2 2 2" xfId="11587" xr:uid="{56E2785C-1997-4097-80BB-75DA3C62F7CD}"/>
    <cellStyle name="Millares 13 2 2 2 2" xfId="26695" xr:uid="{CABE391B-7AE0-4AB9-871F-D1D5AC8D4E31}"/>
    <cellStyle name="Millares 13 2 2 3" xfId="20331" xr:uid="{25BF1E26-443F-4446-99A9-927B0A76D5CB}"/>
    <cellStyle name="Millares 13 2 3" xfId="9053" xr:uid="{4167D4DD-4691-4DC3-AE83-5FEDDE986538}"/>
    <cellStyle name="Millares 13 2 3 2" xfId="24161" xr:uid="{8B9378CE-D852-4159-974F-6D31484A754A}"/>
    <cellStyle name="Millares 13 2 4" xfId="17694" xr:uid="{41FE4AF4-69BE-4F9E-8410-6580FDE87815}"/>
    <cellStyle name="Millares 13 3" xfId="4168" xr:uid="{32E0BF30-C733-48B8-A595-84BA40388F38}"/>
    <cellStyle name="Millares 13 3 2" xfId="6805" xr:uid="{03E4ADD3-96C5-4271-9B79-EFEA22826C7D}"/>
    <cellStyle name="Millares 13 3 2 2" xfId="13116" xr:uid="{8942A87B-B78D-4149-A6D5-D8276D6123ED}"/>
    <cellStyle name="Millares 13 3 2 2 2" xfId="28224" xr:uid="{8DE3CF21-EDA9-47AB-BF8E-10EADC5BC72E}"/>
    <cellStyle name="Millares 13 3 2 3" xfId="21913" xr:uid="{FAC4D0A3-7362-4AA5-BECE-FA392ADE4EDC}"/>
    <cellStyle name="Millares 13 3 3" xfId="10550" xr:uid="{E7778149-2227-4D66-B3B1-7E7FE15956B9}"/>
    <cellStyle name="Millares 13 3 3 2" xfId="25658" xr:uid="{877208E5-D320-44D0-B0DC-91E959750B69}"/>
    <cellStyle name="Millares 13 3 4" xfId="19276" xr:uid="{41F26CC0-A70A-4249-BEC1-8C7A0A99C980}"/>
    <cellStyle name="Millares 13 4" xfId="4733" xr:uid="{4500B606-F8E2-4F60-9866-819011C998A1}"/>
    <cellStyle name="Millares 13 4 2" xfId="11115" xr:uid="{2F91B435-8799-42AE-8606-5FACCDB46D1D}"/>
    <cellStyle name="Millares 13 4 2 2" xfId="26223" xr:uid="{AC512BD1-15B5-404E-8ECF-913D0C967B21}"/>
    <cellStyle name="Millares 13 4 3" xfId="19841" xr:uid="{6D8A0539-C490-40BF-8571-18C38EF2453D}"/>
    <cellStyle name="Millares 13 5" xfId="8594" xr:uid="{8F95E200-9999-4E95-A99B-1B6DDA72CA82}"/>
    <cellStyle name="Millares 13 5 2" xfId="23702" xr:uid="{8C9B5CEF-6187-410F-9541-4149BBA028BE}"/>
    <cellStyle name="Millares 13 6" xfId="17321" xr:uid="{1C0737AB-A929-42D4-812E-E3D8FC3B8514}"/>
    <cellStyle name="Millares 14" xfId="2026" xr:uid="{4876762E-2311-47CF-B85D-3C5DE9DC38DB}"/>
    <cellStyle name="Millares 14 2" xfId="2550" xr:uid="{6256FE9F-8C80-45E5-925B-9253E3FD364F}"/>
    <cellStyle name="Millares 14 2 2" xfId="5187" xr:uid="{97893890-996B-432B-A99B-35C326F26D62}"/>
    <cellStyle name="Millares 14 2 2 2" xfId="11551" xr:uid="{A84A50AA-C80E-4E1D-94E4-33EBC957F74D}"/>
    <cellStyle name="Millares 14 2 2 2 2" xfId="26659" xr:uid="{259587AE-0876-4074-91E5-DB28D3CE6846}"/>
    <cellStyle name="Millares 14 2 2 3" xfId="20295" xr:uid="{EF6B338D-7601-4E56-A9FC-C05DE2E14738}"/>
    <cellStyle name="Millares 14 2 3" xfId="9017" xr:uid="{EBDAAAB4-61ED-4035-B87D-D47D9F248EBB}"/>
    <cellStyle name="Millares 14 2 3 2" xfId="24125" xr:uid="{8F7C4A49-731B-4983-8154-C51569C9BA0F}"/>
    <cellStyle name="Millares 14 2 4" xfId="17658" xr:uid="{C6873166-0003-4FD3-847A-A1B01AA2B050}"/>
    <cellStyle name="Millares 14 3" xfId="4098" xr:uid="{7F91B246-C15C-48CC-B219-666AFE764B59}"/>
    <cellStyle name="Millares 14 3 2" xfId="6735" xr:uid="{7A9D44A5-8330-438F-9220-CCB3CFD8625C}"/>
    <cellStyle name="Millares 14 3 2 2" xfId="13046" xr:uid="{0117DA0E-A916-4779-A874-16B10A62B2EF}"/>
    <cellStyle name="Millares 14 3 2 2 2" xfId="28154" xr:uid="{5DB9EC1A-D812-420D-B6D2-B6AE6EB5642E}"/>
    <cellStyle name="Millares 14 3 2 3" xfId="21843" xr:uid="{33540EAF-E49E-4E3D-80F4-855C8999D225}"/>
    <cellStyle name="Millares 14 3 3" xfId="10480" xr:uid="{1EA00DA0-62E9-4239-B098-AA629518BC5C}"/>
    <cellStyle name="Millares 14 3 3 2" xfId="25588" xr:uid="{1AE0647C-F06D-480B-BDFB-65EE9892CB35}"/>
    <cellStyle name="Millares 14 3 4" xfId="19206" xr:uid="{46AAE62D-DC61-4647-9328-5AEF5920137C}"/>
    <cellStyle name="Millares 14 4" xfId="4663" xr:uid="{F718E059-606D-48D3-AEAB-837C023C401F}"/>
    <cellStyle name="Millares 14 4 2" xfId="11045" xr:uid="{B5356B52-C9CE-4A60-BB13-A2F9ABD25132}"/>
    <cellStyle name="Millares 14 4 2 2" xfId="26153" xr:uid="{64F000CC-BEC5-4DA6-9509-AC963507E52D}"/>
    <cellStyle name="Millares 14 4 3" xfId="19771" xr:uid="{5A588B1D-5BA5-40FF-B8F6-3AEE3CE281BA}"/>
    <cellStyle name="Millares 14 5" xfId="8524" xr:uid="{F6CF1FD6-4CBB-4A9D-A03C-58E750DB7F2E}"/>
    <cellStyle name="Millares 14 5 2" xfId="23632" xr:uid="{99A2A5ED-06D4-494A-B107-B87C70B3BA1C}"/>
    <cellStyle name="Millares 14 6" xfId="17251" xr:uid="{18A1EA02-D6A5-4944-B6CF-81247B44B58A}"/>
    <cellStyle name="Millares 15" xfId="2095" xr:uid="{6BAF4E14-4767-4B6B-AF95-24F2D448B830}"/>
    <cellStyle name="Millares 15 2" xfId="2585" xr:uid="{2C623EF8-EE26-48E8-9B2D-AAAE312B0FCA}"/>
    <cellStyle name="Millares 15 2 2" xfId="5222" xr:uid="{96A05F0B-DCB2-493B-B04B-CDB615525B34}"/>
    <cellStyle name="Millares 15 2 2 2" xfId="11586" xr:uid="{70E6E925-5C65-452F-9FC8-DD56A694DEA0}"/>
    <cellStyle name="Millares 15 2 2 2 2" xfId="26694" xr:uid="{7544683C-10A7-4E7E-B3D6-F9A54C8AA0AF}"/>
    <cellStyle name="Millares 15 2 2 3" xfId="20330" xr:uid="{D60A4988-3B80-4CD2-A93F-3C93B409D7C4}"/>
    <cellStyle name="Millares 15 2 3" xfId="9052" xr:uid="{6AF5D99B-D6A9-443C-9747-A5014B63B803}"/>
    <cellStyle name="Millares 15 2 3 2" xfId="24160" xr:uid="{65BD3D89-5C0A-42E5-B9FC-705F5CCEBC3B}"/>
    <cellStyle name="Millares 15 2 4" xfId="17693" xr:uid="{708672E5-CF57-495C-9DDA-4533950C17F8}"/>
    <cellStyle name="Millares 15 3" xfId="4167" xr:uid="{21348ACA-434B-4546-9FE5-2A886FDC3818}"/>
    <cellStyle name="Millares 15 3 2" xfId="6804" xr:uid="{A6419938-DDBB-4406-B4CF-D18E7974087E}"/>
    <cellStyle name="Millares 15 3 2 2" xfId="13115" xr:uid="{1766A779-F8FA-413B-BA1D-510EA2BF3818}"/>
    <cellStyle name="Millares 15 3 2 2 2" xfId="28223" xr:uid="{B94CD192-92CB-46FA-8BA3-D4B596FC309E}"/>
    <cellStyle name="Millares 15 3 2 3" xfId="21912" xr:uid="{BBC64CC9-B1B2-4395-BF12-057FB0EF365D}"/>
    <cellStyle name="Millares 15 3 3" xfId="10549" xr:uid="{0F537311-6DBE-4A38-89A3-BFBAE33AD8AA}"/>
    <cellStyle name="Millares 15 3 3 2" xfId="25657" xr:uid="{22C60FD5-88EB-42B7-824A-7660350DBCF1}"/>
    <cellStyle name="Millares 15 3 4" xfId="19275" xr:uid="{5CA88D1C-9728-40D6-8D2E-C422440EB8FA}"/>
    <cellStyle name="Millares 15 4" xfId="4732" xr:uid="{9B896F62-C152-4862-A1FA-2690767D8104}"/>
    <cellStyle name="Millares 15 4 2" xfId="11114" xr:uid="{B360769B-F402-4A5F-BE16-997991C9496F}"/>
    <cellStyle name="Millares 15 4 2 2" xfId="26222" xr:uid="{61D4FCD4-8488-4564-88BC-254637A88073}"/>
    <cellStyle name="Millares 15 4 3" xfId="19840" xr:uid="{55D9116A-DB4A-434E-AAA3-F2CFF86CA4A0}"/>
    <cellStyle name="Millares 15 5" xfId="8593" xr:uid="{DDC385B1-AD59-42CF-B5A2-27D056499F6C}"/>
    <cellStyle name="Millares 15 5 2" xfId="23701" xr:uid="{5738D7DA-4E1A-4FF2-89E1-3F73559883E7}"/>
    <cellStyle name="Millares 15 6" xfId="17320" xr:uid="{F8D03BC5-4209-40DF-8F98-75DAAC125B11}"/>
    <cellStyle name="Millares 16" xfId="2025" xr:uid="{41C5E3F3-1A29-421F-9A1F-A1E4588D136B}"/>
    <cellStyle name="Millares 16 2" xfId="2549" xr:uid="{4DE0B0FD-2472-4933-A2B1-77B985F18A62}"/>
    <cellStyle name="Millares 16 2 2" xfId="5186" xr:uid="{CB005667-FA4F-4D98-8D61-A9A39254495F}"/>
    <cellStyle name="Millares 16 2 2 2" xfId="11550" xr:uid="{88881547-243E-4B14-8E6F-A89BFFCC3C7E}"/>
    <cellStyle name="Millares 16 2 2 2 2" xfId="26658" xr:uid="{811D3603-B1F2-4000-8B90-EA6DC7B5E8CA}"/>
    <cellStyle name="Millares 16 2 2 3" xfId="20294" xr:uid="{44B2B045-3DE3-4048-881F-A73C32542694}"/>
    <cellStyle name="Millares 16 2 3" xfId="9016" xr:uid="{85200F7A-E178-492E-983B-6631356DD1C9}"/>
    <cellStyle name="Millares 16 2 3 2" xfId="24124" xr:uid="{702CD5DD-78E6-4BD3-900B-8AEA1B015A9C}"/>
    <cellStyle name="Millares 16 2 4" xfId="17657" xr:uid="{BF68E0F3-59D2-45AB-83E0-144976D7D6F6}"/>
    <cellStyle name="Millares 16 3" xfId="4097" xr:uid="{EAFD7023-CD63-482C-B34D-D91E55B93A8B}"/>
    <cellStyle name="Millares 16 3 2" xfId="6734" xr:uid="{45F60A1D-404C-405C-B6D4-5600D63D18F4}"/>
    <cellStyle name="Millares 16 3 2 2" xfId="13045" xr:uid="{B896D8DE-0B4F-4857-90F0-DC7E123356F8}"/>
    <cellStyle name="Millares 16 3 2 2 2" xfId="28153" xr:uid="{1F2E6961-ED4D-40D1-8689-3FE49CA9372C}"/>
    <cellStyle name="Millares 16 3 2 3" xfId="21842" xr:uid="{E17E62FB-AB37-4BA6-B90A-AC153703317C}"/>
    <cellStyle name="Millares 16 3 3" xfId="10479" xr:uid="{643B5720-7C57-4B2F-9E28-CAF934D553C8}"/>
    <cellStyle name="Millares 16 3 3 2" xfId="25587" xr:uid="{7193CAB0-CFD6-451F-882F-A02F808C49AD}"/>
    <cellStyle name="Millares 16 3 4" xfId="19205" xr:uid="{59015D70-1AAC-4E81-8839-591C50F01237}"/>
    <cellStyle name="Millares 16 4" xfId="4662" xr:uid="{7E6213A6-3BD6-41BD-8D2A-EC1BCA351D6D}"/>
    <cellStyle name="Millares 16 4 2" xfId="11044" xr:uid="{3B3D5A41-83ED-4AE6-A56F-133BDE41EF9A}"/>
    <cellStyle name="Millares 16 4 2 2" xfId="26152" xr:uid="{5331A166-C2C7-4464-97A2-D3D82B8E1BE0}"/>
    <cellStyle name="Millares 16 4 3" xfId="19770" xr:uid="{7D27BA1E-2082-4AE5-BC4B-0580C3DF0BEB}"/>
    <cellStyle name="Millares 16 5" xfId="8523" xr:uid="{E3B3E752-61E8-431D-B7E8-426670BE3113}"/>
    <cellStyle name="Millares 16 5 2" xfId="23631" xr:uid="{6141B6A6-96A8-4D76-A159-43543A66ED91}"/>
    <cellStyle name="Millares 16 6" xfId="17250" xr:uid="{50C4F76A-C9F5-43C4-9829-E4CF02710254}"/>
    <cellStyle name="Millares 17" xfId="2167" xr:uid="{8FA3820C-A42A-48CA-A09B-036D39336462}"/>
    <cellStyle name="Millares 17 2" xfId="2656" xr:uid="{EEB942CA-F972-4023-B9C5-42278CBD1FC4}"/>
    <cellStyle name="Millares 17 2 2" xfId="5293" xr:uid="{96B03FD4-882C-4702-8396-070EC6CB546D}"/>
    <cellStyle name="Millares 17 2 2 2" xfId="11657" xr:uid="{BB354194-8695-47CC-9553-9C091765DCA4}"/>
    <cellStyle name="Millares 17 2 2 2 2" xfId="26765" xr:uid="{A56AD597-200D-444E-AB60-7956F1273DE3}"/>
    <cellStyle name="Millares 17 2 2 3" xfId="20401" xr:uid="{97BD069C-02A2-4860-B6A8-43FE65567795}"/>
    <cellStyle name="Millares 17 2 3" xfId="9123" xr:uid="{DA0B919F-87CA-4ED3-960B-EF385C42EFA0}"/>
    <cellStyle name="Millares 17 2 3 2" xfId="24231" xr:uid="{5DF5CFDC-2D72-4CF9-8207-7D049CA5A37C}"/>
    <cellStyle name="Millares 17 2 4" xfId="17764" xr:uid="{2237957E-102B-4B6C-803E-D70B8990A7E5}"/>
    <cellStyle name="Millares 17 3" xfId="4239" xr:uid="{EFEB44E4-5223-4644-B5EF-E51C3F80ECE2}"/>
    <cellStyle name="Millares 17 3 2" xfId="6876" xr:uid="{0B818C6C-C939-4468-809B-9EEFBC58141B}"/>
    <cellStyle name="Millares 17 3 2 2" xfId="13187" xr:uid="{3CC3A510-092B-44DA-893C-D7D85C4F612B}"/>
    <cellStyle name="Millares 17 3 2 2 2" xfId="28295" xr:uid="{6EFD25D9-0630-4B83-B555-20A76541DB16}"/>
    <cellStyle name="Millares 17 3 2 3" xfId="21984" xr:uid="{9A377A6F-9B57-4970-904F-6DAB9F54C364}"/>
    <cellStyle name="Millares 17 3 3" xfId="10621" xr:uid="{95E3D185-E5B2-4D56-BE2F-85561221C716}"/>
    <cellStyle name="Millares 17 3 3 2" xfId="25729" xr:uid="{0C949A99-0AF5-42A5-BE61-8BF8E4453608}"/>
    <cellStyle name="Millares 17 3 4" xfId="19347" xr:uid="{5FBD74C0-E399-443B-AC82-A71C78ABF359}"/>
    <cellStyle name="Millares 17 4" xfId="4804" xr:uid="{D6D02059-B7F2-4614-B3BF-38D7489C44EF}"/>
    <cellStyle name="Millares 17 4 2" xfId="11186" xr:uid="{B72AAA5C-34CD-474F-9E82-E5D36B2CB41B}"/>
    <cellStyle name="Millares 17 4 2 2" xfId="26294" xr:uid="{B3AC8E68-A2EC-40C3-9883-EAA5C485823A}"/>
    <cellStyle name="Millares 17 4 3" xfId="19912" xr:uid="{FF29A0AB-DDB8-4755-AF46-8140052E27FE}"/>
    <cellStyle name="Millares 17 5" xfId="8665" xr:uid="{FDBDE244-65C3-463F-8D59-2CEFF2AEF0E9}"/>
    <cellStyle name="Millares 17 5 2" xfId="23773" xr:uid="{8FF087BC-602F-4DCF-9A70-C639CD46D97A}"/>
    <cellStyle name="Millares 17 6" xfId="17392" xr:uid="{5FE16D8F-ED52-413D-93F3-B5AE55A9C540}"/>
    <cellStyle name="Millares 18" xfId="2166" xr:uid="{D1F02BE0-7CCC-4080-AD6E-8AD8A6CF579A}"/>
    <cellStyle name="Millares 18 2" xfId="2655" xr:uid="{51196100-B44A-4214-B54F-5418A7A28D5E}"/>
    <cellStyle name="Millares 18 2 2" xfId="5292" xr:uid="{7F63BDF9-AAE4-41B6-AADE-AC353315AD86}"/>
    <cellStyle name="Millares 18 2 2 2" xfId="11656" xr:uid="{FAC4B2E1-331C-4364-B68E-49B1735C9EBF}"/>
    <cellStyle name="Millares 18 2 2 2 2" xfId="26764" xr:uid="{B397EE80-F604-443C-8C36-1522FC0B27A0}"/>
    <cellStyle name="Millares 18 2 2 3" xfId="20400" xr:uid="{DA4543FB-0332-4A50-9CB8-C127EE4B44C8}"/>
    <cellStyle name="Millares 18 2 3" xfId="9122" xr:uid="{986E4380-C96A-4593-9FFE-9BB0DD10CA74}"/>
    <cellStyle name="Millares 18 2 3 2" xfId="24230" xr:uid="{ED775DE8-C1BA-4E0C-A395-E7E3AA52B4E6}"/>
    <cellStyle name="Millares 18 2 4" xfId="17763" xr:uid="{CFBF6CDF-7E25-49DD-BB64-D888D1FF6474}"/>
    <cellStyle name="Millares 18 3" xfId="4238" xr:uid="{AFAB8712-0921-4369-9B64-3083CFEBDB38}"/>
    <cellStyle name="Millares 18 3 2" xfId="6875" xr:uid="{7A2548F0-A96F-471A-B23A-B0116ED47DA3}"/>
    <cellStyle name="Millares 18 3 2 2" xfId="13186" xr:uid="{C481461D-B294-4147-86DA-815659C6AAB9}"/>
    <cellStyle name="Millares 18 3 2 2 2" xfId="28294" xr:uid="{1F34D977-A601-49FB-9649-419AC979F010}"/>
    <cellStyle name="Millares 18 3 2 3" xfId="21983" xr:uid="{EBEF61EA-D131-4BFC-917A-DE2542633DB6}"/>
    <cellStyle name="Millares 18 3 3" xfId="10620" xr:uid="{21977490-3E28-4AA2-8919-69FC4D595209}"/>
    <cellStyle name="Millares 18 3 3 2" xfId="25728" xr:uid="{2C81CCBD-73F5-4E66-87F7-CBEA08F0549E}"/>
    <cellStyle name="Millares 18 3 4" xfId="19346" xr:uid="{917A182D-D425-4566-B0F8-F794B4B636F3}"/>
    <cellStyle name="Millares 18 4" xfId="4803" xr:uid="{7922E786-D9DE-4334-9C7A-1495EC589783}"/>
    <cellStyle name="Millares 18 4 2" xfId="11185" xr:uid="{03490E9A-72AF-4F08-9854-42686700FADB}"/>
    <cellStyle name="Millares 18 4 2 2" xfId="26293" xr:uid="{2A9F48E7-E3F8-49E8-96AA-346DD3AAC5D0}"/>
    <cellStyle name="Millares 18 4 3" xfId="19911" xr:uid="{FF977674-02F7-4268-96A7-886700CBCCD4}"/>
    <cellStyle name="Millares 18 5" xfId="8664" xr:uid="{83F37298-0387-49FD-8E4C-49E59C401296}"/>
    <cellStyle name="Millares 18 5 2" xfId="23772" xr:uid="{9AD0EA6E-5A52-40B3-80F4-D75329C01C5E}"/>
    <cellStyle name="Millares 18 6" xfId="17391" xr:uid="{9451B288-3B17-4768-9EC8-AEBDFD512877}"/>
    <cellStyle name="Millares 19" xfId="2173" xr:uid="{6543402C-4A7F-4E09-AF62-189C8259A2EA}"/>
    <cellStyle name="Millares 19 2" xfId="4810" xr:uid="{5C100F38-255A-48C1-A6A3-4C3316A87030}"/>
    <cellStyle name="Millares 19 2 2" xfId="11192" xr:uid="{CF296A94-C2BE-41A1-81F8-DA60822D1870}"/>
    <cellStyle name="Millares 19 2 2 2" xfId="26300" xr:uid="{B8324AEC-6550-4E91-AF1C-18E4443D2D2A}"/>
    <cellStyle name="Millares 19 2 3" xfId="19918" xr:uid="{955B0C12-4DE5-4FEB-A586-53E4F9FC2EAD}"/>
    <cellStyle name="Millares 19 3" xfId="8671" xr:uid="{7CEFC548-8C14-4B67-8390-9E27D4F527B5}"/>
    <cellStyle name="Millares 19 3 2" xfId="23779" xr:uid="{9008D85F-C60A-4018-A6A3-1ADA214B4923}"/>
    <cellStyle name="Millares 19 4" xfId="17398" xr:uid="{955C69D7-74CF-426E-8DFD-FF3E86477EDD}"/>
    <cellStyle name="Millares 2" xfId="1253" xr:uid="{00000000-0005-0000-0000-0000E8040000}"/>
    <cellStyle name="Millares 2 10" xfId="1254" xr:uid="{00000000-0005-0000-0000-0000E9040000}"/>
    <cellStyle name="Millares 2 11" xfId="1255" xr:uid="{00000000-0005-0000-0000-0000EA040000}"/>
    <cellStyle name="Millares 2 12" xfId="1256" xr:uid="{00000000-0005-0000-0000-0000EB040000}"/>
    <cellStyle name="Millares 2 13" xfId="1257" xr:uid="{00000000-0005-0000-0000-0000EC040000}"/>
    <cellStyle name="Millares 2 13 2" xfId="1258" xr:uid="{00000000-0005-0000-0000-0000ED040000}"/>
    <cellStyle name="Millares 2 13 2 2" xfId="1259" xr:uid="{00000000-0005-0000-0000-0000EE040000}"/>
    <cellStyle name="Millares 2 13 2 2 2" xfId="1260" xr:uid="{00000000-0005-0000-0000-0000EF040000}"/>
    <cellStyle name="Millares 2 13 2 2 2 2" xfId="1965" xr:uid="{A2780305-6660-4E8A-B685-7B267236C92C}"/>
    <cellStyle name="Millares 2 13 2 2 2 2 2" xfId="2182" xr:uid="{0D7F9281-D7E5-4AA2-B7C9-52CE7E0E0642}"/>
    <cellStyle name="Millares 2 13 2 2 2 2 2 2" xfId="4819" xr:uid="{81CAE780-CC8C-4A12-96B0-C182803A74B0}"/>
    <cellStyle name="Millares 2 13 2 2 2 2 2 2 2" xfId="11201" xr:uid="{A5BFF153-2A60-47D4-8397-E3221B3568A0}"/>
    <cellStyle name="Millares 2 13 2 2 2 2 2 2 2 2" xfId="26309" xr:uid="{CDCA0843-8A7D-46A1-8DAB-70288E6F60A9}"/>
    <cellStyle name="Millares 2 13 2 2 2 2 2 2 3" xfId="19927" xr:uid="{DCF40DB6-BABA-43EE-9CC5-452795A949D7}"/>
    <cellStyle name="Millares 2 13 2 2 2 2 2 3" xfId="8680" xr:uid="{49F034C4-C867-4421-A75C-26C6B46C8252}"/>
    <cellStyle name="Millares 2 13 2 2 2 2 2 3 2" xfId="23788" xr:uid="{EE588E13-883B-4CDD-BAF9-FEF5A2008901}"/>
    <cellStyle name="Millares 2 13 2 2 2 2 2 4" xfId="17407" xr:uid="{250EEE94-226A-4DAF-9709-181479534147}"/>
    <cellStyle name="Millares 2 13 2 2 2 2 3" xfId="2525" xr:uid="{6E7FECC2-74DD-4DEF-9008-358A1A81FB71}"/>
    <cellStyle name="Millares 2 13 2 2 2 2 3 2" xfId="5162" xr:uid="{5178B6AB-8662-4A43-80A9-0C9A2E9ECAA5}"/>
    <cellStyle name="Millares 2 13 2 2 2 2 3 2 2" xfId="11526" xr:uid="{30DF2E54-4DD4-418C-826F-94080847DB1E}"/>
    <cellStyle name="Millares 2 13 2 2 2 2 3 2 2 2" xfId="26634" xr:uid="{9E87E869-1894-408A-B1EA-813F70DC7289}"/>
    <cellStyle name="Millares 2 13 2 2 2 2 3 2 3" xfId="20270" xr:uid="{3343A9E9-3CA5-439F-9CC9-062BADB4182F}"/>
    <cellStyle name="Millares 2 13 2 2 2 2 3 3" xfId="8992" xr:uid="{CF1BED4E-DD25-4D44-8B5A-73845A66BF1B}"/>
    <cellStyle name="Millares 2 13 2 2 2 2 3 3 2" xfId="24100" xr:uid="{44443DE3-4814-4EEA-A691-B07D0AC14621}"/>
    <cellStyle name="Millares 2 13 2 2 2 2 3 4" xfId="17648" xr:uid="{9AC79B81-0822-4E03-9295-647D68922250}"/>
    <cellStyle name="Millares 2 13 2 2 2 2 4" xfId="4037" xr:uid="{CFAD002B-601C-4827-8B75-2F3236F4D20A}"/>
    <cellStyle name="Millares 2 13 2 2 2 2 4 2" xfId="6674" xr:uid="{2D68EF98-118F-458E-9186-07F9D8F5261B}"/>
    <cellStyle name="Millares 2 13 2 2 2 2 4 2 2" xfId="12985" xr:uid="{6F70392B-2410-44D6-BEB0-442DE623CBB4}"/>
    <cellStyle name="Millares 2 13 2 2 2 2 4 2 2 2" xfId="28093" xr:uid="{7225371F-260C-4FEB-8DB2-959A0B50FDCE}"/>
    <cellStyle name="Millares 2 13 2 2 2 2 4 2 3" xfId="21782" xr:uid="{DBCB2F42-A12F-4671-985F-BDFDD0407F91}"/>
    <cellStyle name="Millares 2 13 2 2 2 2 4 3" xfId="10419" xr:uid="{CE559D11-F5C8-4A9E-A5C1-65259E703746}"/>
    <cellStyle name="Millares 2 13 2 2 2 2 4 3 2" xfId="25527" xr:uid="{FEBE1904-3F66-4350-A8AA-28DD7065BDBC}"/>
    <cellStyle name="Millares 2 13 2 2 2 2 4 4" xfId="19145" xr:uid="{BC103223-4E1A-46B0-B2CF-C098D7C1B30D}"/>
    <cellStyle name="Millares 2 13 2 2 2 2 5" xfId="4413" xr:uid="{80273B6F-2375-4CC5-B5CA-468BE7A4DBC7}"/>
    <cellStyle name="Millares 2 13 2 2 2 2 5 2" xfId="10795" xr:uid="{60C31EE4-5751-4590-AEF6-C4E604794FC9}"/>
    <cellStyle name="Millares 2 13 2 2 2 2 5 2 2" xfId="25903" xr:uid="{1850B292-7D3D-4ECB-AC13-F0A450A16F1C}"/>
    <cellStyle name="Millares 2 13 2 2 2 2 5 3" xfId="19521" xr:uid="{234A8DE0-5C90-4CE8-940B-5AAB7E176D89}"/>
    <cellStyle name="Millares 2 13 2 2 2 2 6" xfId="4602" xr:uid="{14D60C3D-780D-41CE-9F6C-E60C5C957DBC}"/>
    <cellStyle name="Millares 2 13 2 2 2 2 6 2" xfId="10984" xr:uid="{4E208721-9028-469D-BA81-A974C684DC72}"/>
    <cellStyle name="Millares 2 13 2 2 2 2 6 2 2" xfId="26092" xr:uid="{755BC203-2A6E-4C54-A896-B18CE2AD0435}"/>
    <cellStyle name="Millares 2 13 2 2 2 2 6 3" xfId="19710" xr:uid="{4EBD86C1-6FAD-4762-9E80-47CB62168395}"/>
    <cellStyle name="Millares 2 13 2 2 2 2 7" xfId="8279" xr:uid="{1C9F8513-C17D-4097-B0EB-B1FB0EE96649}"/>
    <cellStyle name="Millares 2 13 2 2 2 2 7 2" xfId="23387" xr:uid="{C6C0AF2F-25BB-446E-AEE6-3F54FB570E51}"/>
    <cellStyle name="Millares 2 13 2 2 2 2 8" xfId="17190" xr:uid="{FA9DD179-7E56-4C53-B175-A0FAD321A075}"/>
    <cellStyle name="Millares 2 13 2 2 2 3" xfId="1881" xr:uid="{68CE6704-3B04-410C-85AC-C9706E40DE2B}"/>
    <cellStyle name="Millares 2 13 2 2 2 3 2" xfId="2441" xr:uid="{12D710AB-5A72-4FA5-80DA-7542BE37589A}"/>
    <cellStyle name="Millares 2 13 2 2 2 3 2 2" xfId="5078" xr:uid="{EE639F2A-8230-44B5-8234-9A09545E3794}"/>
    <cellStyle name="Millares 2 13 2 2 2 3 2 2 2" xfId="11442" xr:uid="{FCFFEDFF-FC53-419B-9A3A-DEA74C6CA027}"/>
    <cellStyle name="Millares 2 13 2 2 2 3 2 2 2 2" xfId="26550" xr:uid="{5FDFBAD0-5962-415F-BF95-19BE9F745030}"/>
    <cellStyle name="Millares 2 13 2 2 2 3 2 2 3" xfId="20186" xr:uid="{3EE931E2-B5A2-44C4-87CD-8D66B422E24D}"/>
    <cellStyle name="Millares 2 13 2 2 2 3 2 3" xfId="8908" xr:uid="{0CAFF42C-0B22-4689-BA4C-0B43CC806FF2}"/>
    <cellStyle name="Millares 2 13 2 2 2 3 2 3 2" xfId="24016" xr:uid="{954D4CCF-5531-4951-9B0E-ED8E3BAA08D0}"/>
    <cellStyle name="Millares 2 13 2 2 2 3 2 4" xfId="17615" xr:uid="{6F2FB36D-01BB-4929-81F9-5DB67DB77DAA}"/>
    <cellStyle name="Millares 2 13 2 2 2 3 3" xfId="3953" xr:uid="{4CB4E434-20CB-41F4-8FDD-E873113FDB47}"/>
    <cellStyle name="Millares 2 13 2 2 2 3 3 2" xfId="6590" xr:uid="{3CD62C75-7605-484B-8E4F-BBFA3AA29031}"/>
    <cellStyle name="Millares 2 13 2 2 2 3 3 2 2" xfId="12901" xr:uid="{8609184C-FBDD-44A0-B9A2-183776EFCA86}"/>
    <cellStyle name="Millares 2 13 2 2 2 3 3 2 2 2" xfId="28009" xr:uid="{4036618E-6D81-4A36-8C05-2B15E012E856}"/>
    <cellStyle name="Millares 2 13 2 2 2 3 3 2 3" xfId="21698" xr:uid="{C556302D-F627-4FB9-9317-D4C9B7433091}"/>
    <cellStyle name="Millares 2 13 2 2 2 3 3 3" xfId="10335" xr:uid="{1302B34A-63B5-4077-9AB3-09729F3F4DC5}"/>
    <cellStyle name="Millares 2 13 2 2 2 3 3 3 2" xfId="25443" xr:uid="{1990E511-20BD-44B2-BD3C-3925BC8F288B}"/>
    <cellStyle name="Millares 2 13 2 2 2 3 3 4" xfId="19061" xr:uid="{9DD6A81C-001E-4289-B739-576A97042AE8}"/>
    <cellStyle name="Millares 2 13 2 2 2 3 4" xfId="4518" xr:uid="{3CD2C461-9622-4FC2-ABEB-4233BFF98DE0}"/>
    <cellStyle name="Millares 2 13 2 2 2 3 4 2" xfId="10900" xr:uid="{BF123700-F2E0-4A7A-AA1A-055498C21402}"/>
    <cellStyle name="Millares 2 13 2 2 2 3 4 2 2" xfId="26008" xr:uid="{BAC2F856-EF31-4BEC-BDFC-DB56618BFDAF}"/>
    <cellStyle name="Millares 2 13 2 2 2 3 4 3" xfId="19626" xr:uid="{EDB6A287-1605-4347-AE03-7DF0C22F702E}"/>
    <cellStyle name="Millares 2 13 2 2 2 3 5" xfId="8382" xr:uid="{38204DDA-B478-4AD7-89B9-1637157E1532}"/>
    <cellStyle name="Millares 2 13 2 2 2 3 5 2" xfId="23490" xr:uid="{143B5F17-5F24-41E0-809D-5219299147FB}"/>
    <cellStyle name="Millares 2 13 2 2 2 3 6" xfId="17106" xr:uid="{83E088E1-CF10-4174-BF79-28C42BA93DD8}"/>
    <cellStyle name="Millares 2 13 2 2 3" xfId="1964" xr:uid="{67C1A526-CE3E-46DC-BAA3-D95291FFF627}"/>
    <cellStyle name="Millares 2 13 2 2 3 2" xfId="2181" xr:uid="{1EB425E4-CC29-46B8-8C25-D55FE3FFC7EC}"/>
    <cellStyle name="Millares 2 13 2 2 3 2 2" xfId="4818" xr:uid="{AE65002A-E66A-4093-BA69-E934DBA3B265}"/>
    <cellStyle name="Millares 2 13 2 2 3 2 2 2" xfId="11200" xr:uid="{A24B2CED-AB1C-4B9D-8310-9EC5BE3DF496}"/>
    <cellStyle name="Millares 2 13 2 2 3 2 2 2 2" xfId="26308" xr:uid="{CAAAE19D-DDCC-45C0-8660-504DAF589B2D}"/>
    <cellStyle name="Millares 2 13 2 2 3 2 2 3" xfId="19926" xr:uid="{D9FB7E46-22DB-450E-B515-B366650A1330}"/>
    <cellStyle name="Millares 2 13 2 2 3 2 3" xfId="8679" xr:uid="{DC47B49E-8E6D-48ED-ACA4-49881665C539}"/>
    <cellStyle name="Millares 2 13 2 2 3 2 3 2" xfId="23787" xr:uid="{F2660C3F-379A-49C3-925C-4D27158FC6DD}"/>
    <cellStyle name="Millares 2 13 2 2 3 2 4" xfId="17406" xr:uid="{D46AFF6D-B426-4F54-B07C-44733D3DDC4B}"/>
    <cellStyle name="Millares 2 13 2 2 3 3" xfId="2524" xr:uid="{D5B9E0CE-FA59-432C-9969-84E71B6416BA}"/>
    <cellStyle name="Millares 2 13 2 2 3 3 2" xfId="5161" xr:uid="{15C0F0FD-B72F-421B-9359-DF9083625569}"/>
    <cellStyle name="Millares 2 13 2 2 3 3 2 2" xfId="11525" xr:uid="{2E0AB295-393D-4CB7-BE3B-D8A2B32E676B}"/>
    <cellStyle name="Millares 2 13 2 2 3 3 2 2 2" xfId="26633" xr:uid="{8BD5AC66-FBEE-4249-9ACC-5D3974212DD6}"/>
    <cellStyle name="Millares 2 13 2 2 3 3 2 3" xfId="20269" xr:uid="{E0DEA907-BDBC-423F-8283-7536A0198EE2}"/>
    <cellStyle name="Millares 2 13 2 2 3 3 3" xfId="8991" xr:uid="{29BA6EFE-0153-4848-8455-A1A3B1F98A83}"/>
    <cellStyle name="Millares 2 13 2 2 3 3 3 2" xfId="24099" xr:uid="{C6E7AD0C-EF8E-44F8-9578-C91C16215DE4}"/>
    <cellStyle name="Millares 2 13 2 2 3 3 4" xfId="17647" xr:uid="{29160860-3642-456F-B2C3-16059AD78971}"/>
    <cellStyle name="Millares 2 13 2 2 3 4" xfId="4036" xr:uid="{A1EEDFFD-1A9D-42CC-BFCE-CAF32133FB62}"/>
    <cellStyle name="Millares 2 13 2 2 3 4 2" xfId="6673" xr:uid="{546163FD-0BD9-4ABB-93B4-5C77BFB3087A}"/>
    <cellStyle name="Millares 2 13 2 2 3 4 2 2" xfId="12984" xr:uid="{3A568548-AB96-4F28-8703-47A9E8C39925}"/>
    <cellStyle name="Millares 2 13 2 2 3 4 2 2 2" xfId="28092" xr:uid="{20710021-80B5-434F-88AC-38C5562D092F}"/>
    <cellStyle name="Millares 2 13 2 2 3 4 2 3" xfId="21781" xr:uid="{1BA4E3B7-A4FA-4BA0-AD42-1D970C1DA1A4}"/>
    <cellStyle name="Millares 2 13 2 2 3 4 3" xfId="10418" xr:uid="{FC5D7DB9-7100-4D7C-ABBC-8D6F851920C7}"/>
    <cellStyle name="Millares 2 13 2 2 3 4 3 2" xfId="25526" xr:uid="{EBE2A9E5-DB97-41D4-B69C-D0DB1DC6B918}"/>
    <cellStyle name="Millares 2 13 2 2 3 4 4" xfId="19144" xr:uid="{5DD85AEE-9BC1-4A6F-8C6C-1A0D9DA23CC5}"/>
    <cellStyle name="Millares 2 13 2 2 3 5" xfId="4412" xr:uid="{FD9F8F03-DFC1-4E65-85BE-83A2279755CE}"/>
    <cellStyle name="Millares 2 13 2 2 3 5 2" xfId="10794" xr:uid="{F0756F9A-48E5-419D-A084-D21A8151382C}"/>
    <cellStyle name="Millares 2 13 2 2 3 5 2 2" xfId="25902" xr:uid="{E686A56D-C6F1-46CE-80A5-5675C10E1BE5}"/>
    <cellStyle name="Millares 2 13 2 2 3 5 3" xfId="19520" xr:uid="{209F28D5-FEE3-48E2-9A0D-7CAB3D46CEE1}"/>
    <cellStyle name="Millares 2 13 2 2 3 6" xfId="4601" xr:uid="{31CE7574-527A-42C5-BF6E-A6DFF00533A9}"/>
    <cellStyle name="Millares 2 13 2 2 3 6 2" xfId="10983" xr:uid="{B4559536-687D-45D4-8E3D-EE2628548EE2}"/>
    <cellStyle name="Millares 2 13 2 2 3 6 2 2" xfId="26091" xr:uid="{69C038ED-8025-4ECF-86ED-4C2E13E609AC}"/>
    <cellStyle name="Millares 2 13 2 2 3 6 3" xfId="19709" xr:uid="{B6BC4354-873C-4266-942B-C9DB0CB3E9D1}"/>
    <cellStyle name="Millares 2 13 2 2 3 7" xfId="8278" xr:uid="{D8B19A6A-211B-464D-AEE7-E5B3DD802F04}"/>
    <cellStyle name="Millares 2 13 2 2 3 7 2" xfId="23386" xr:uid="{77CDD484-C504-459E-94F2-278BF98E20AD}"/>
    <cellStyle name="Millares 2 13 2 2 3 8" xfId="17189" xr:uid="{0AED4BC1-EC2F-4AC1-8C90-AE3F89F126A2}"/>
    <cellStyle name="Millares 2 13 2 2 4" xfId="1880" xr:uid="{AB5B3773-F33A-46B9-92FE-C086CB9C5285}"/>
    <cellStyle name="Millares 2 13 2 2 4 2" xfId="2440" xr:uid="{0942EDBA-101D-4214-9879-57656E128592}"/>
    <cellStyle name="Millares 2 13 2 2 4 2 2" xfId="5077" xr:uid="{E202B2BA-BA33-4449-9EBF-A9662DAE4C1A}"/>
    <cellStyle name="Millares 2 13 2 2 4 2 2 2" xfId="11441" xr:uid="{7C7F1EC2-862D-4062-B985-1806569CD2E0}"/>
    <cellStyle name="Millares 2 13 2 2 4 2 2 2 2" xfId="26549" xr:uid="{9BAEED61-5C79-4CF3-B949-110CF0DCA440}"/>
    <cellStyle name="Millares 2 13 2 2 4 2 2 3" xfId="20185" xr:uid="{7CA1C612-9800-4713-9C47-0C03049BE006}"/>
    <cellStyle name="Millares 2 13 2 2 4 2 3" xfId="8907" xr:uid="{2D623116-B0D4-4702-A574-9380C3287596}"/>
    <cellStyle name="Millares 2 13 2 2 4 2 3 2" xfId="24015" xr:uid="{711B9FE8-219D-4ECE-A340-CEDF17AD6779}"/>
    <cellStyle name="Millares 2 13 2 2 4 2 4" xfId="17614" xr:uid="{561CDA3A-7DA8-404B-ADEC-2096CB98D4AA}"/>
    <cellStyle name="Millares 2 13 2 2 4 3" xfId="3952" xr:uid="{36B5E046-2FB1-4720-A8DB-6A4A95AAA198}"/>
    <cellStyle name="Millares 2 13 2 2 4 3 2" xfId="6589" xr:uid="{8237CDC2-210A-4C2E-87CD-FA8AF2D08A86}"/>
    <cellStyle name="Millares 2 13 2 2 4 3 2 2" xfId="12900" xr:uid="{96E2E566-262D-4215-AEBB-D4AD0B1EF497}"/>
    <cellStyle name="Millares 2 13 2 2 4 3 2 2 2" xfId="28008" xr:uid="{47E49D46-AC69-4244-93CF-7F498E4FB161}"/>
    <cellStyle name="Millares 2 13 2 2 4 3 2 3" xfId="21697" xr:uid="{672ECB60-3D4C-429F-A9E8-9C76D4389DDB}"/>
    <cellStyle name="Millares 2 13 2 2 4 3 3" xfId="10334" xr:uid="{B2B0B7A3-3F38-455F-A73D-EC4C10CFAEE7}"/>
    <cellStyle name="Millares 2 13 2 2 4 3 3 2" xfId="25442" xr:uid="{CD56EE7B-A3BB-4441-A374-5A6B95FFCAA1}"/>
    <cellStyle name="Millares 2 13 2 2 4 3 4" xfId="19060" xr:uid="{8E6EA190-9799-4AB9-8C78-755C2B7F9602}"/>
    <cellStyle name="Millares 2 13 2 2 4 4" xfId="4517" xr:uid="{46C958B4-B2D6-4765-B215-CD00B1ECA007}"/>
    <cellStyle name="Millares 2 13 2 2 4 4 2" xfId="10899" xr:uid="{12FB5F7F-B6F7-4DFF-BF45-464B687C3645}"/>
    <cellStyle name="Millares 2 13 2 2 4 4 2 2" xfId="26007" xr:uid="{0C1E272B-C4BE-4249-A716-D49AA0650951}"/>
    <cellStyle name="Millares 2 13 2 2 4 4 3" xfId="19625" xr:uid="{D7637F6E-092A-4B26-9CD0-F06AFADBEA4C}"/>
    <cellStyle name="Millares 2 13 2 2 4 5" xfId="8381" xr:uid="{C8F962E5-0D3B-437A-A9BD-9553BD64FD99}"/>
    <cellStyle name="Millares 2 13 2 2 4 5 2" xfId="23489" xr:uid="{ACCBF5BC-E9D2-4A32-8B64-039823CF201C}"/>
    <cellStyle name="Millares 2 13 2 2 4 6" xfId="17105" xr:uid="{F6CDE9AA-A925-4E27-8DF9-9E6070F2A14B}"/>
    <cellStyle name="Millares 2 13 2 3" xfId="1963" xr:uid="{B981680B-4C26-4D06-BF18-442F199094E1}"/>
    <cellStyle name="Millares 2 13 2 3 2" xfId="2180" xr:uid="{6024ECB2-2A59-406B-B07A-E4B9D1A4EFA8}"/>
    <cellStyle name="Millares 2 13 2 3 2 2" xfId="4817" xr:uid="{26CBCDFE-EC6F-4188-925C-804B302B166C}"/>
    <cellStyle name="Millares 2 13 2 3 2 2 2" xfId="11199" xr:uid="{83AD9A03-5165-49B4-840D-C4EE47BC34BB}"/>
    <cellStyle name="Millares 2 13 2 3 2 2 2 2" xfId="26307" xr:uid="{F99E7F7F-0B94-41DB-9786-B86D744BE5B4}"/>
    <cellStyle name="Millares 2 13 2 3 2 2 3" xfId="19925" xr:uid="{EEE0537E-DF9B-4767-B83C-4D13E8AE5AAD}"/>
    <cellStyle name="Millares 2 13 2 3 2 3" xfId="8678" xr:uid="{464A3EB8-0F9D-4A29-92DC-83D65A90C8F8}"/>
    <cellStyle name="Millares 2 13 2 3 2 3 2" xfId="23786" xr:uid="{18742070-AD33-4126-B9B8-175DA61F5AFB}"/>
    <cellStyle name="Millares 2 13 2 3 2 4" xfId="17405" xr:uid="{4B5AB5C4-F535-4688-8BE0-B32DB5D9A8FB}"/>
    <cellStyle name="Millares 2 13 2 3 3" xfId="2523" xr:uid="{5C596A9C-DDDD-446C-83BD-737F5B939CA5}"/>
    <cellStyle name="Millares 2 13 2 3 3 2" xfId="5160" xr:uid="{A86016D3-C193-4181-8207-F120DF1D71BF}"/>
    <cellStyle name="Millares 2 13 2 3 3 2 2" xfId="11524" xr:uid="{C2C2C93C-782F-45FF-984C-B2136C86BF6B}"/>
    <cellStyle name="Millares 2 13 2 3 3 2 2 2" xfId="26632" xr:uid="{0590FB31-2334-4778-A32A-599B47B5784C}"/>
    <cellStyle name="Millares 2 13 2 3 3 2 3" xfId="20268" xr:uid="{B49E3650-59B1-455E-ACC4-D947D1B63227}"/>
    <cellStyle name="Millares 2 13 2 3 3 3" xfId="8990" xr:uid="{E87ABB59-7517-41BB-ABE0-65CAA76B50C6}"/>
    <cellStyle name="Millares 2 13 2 3 3 3 2" xfId="24098" xr:uid="{B9E23D4A-8066-4F8A-89CF-600B01EE3D72}"/>
    <cellStyle name="Millares 2 13 2 3 3 4" xfId="17646" xr:uid="{F8F03E8F-450D-4377-A1FF-6E5B0340BB19}"/>
    <cellStyle name="Millares 2 13 2 3 4" xfId="4035" xr:uid="{E65D9FD9-CFEE-4845-80AB-3AC973AE2C63}"/>
    <cellStyle name="Millares 2 13 2 3 4 2" xfId="6672" xr:uid="{6C2BFEC2-8565-4057-9059-C8C4201F74B0}"/>
    <cellStyle name="Millares 2 13 2 3 4 2 2" xfId="12983" xr:uid="{CF292E12-8BAA-4250-95CF-6866161B23C5}"/>
    <cellStyle name="Millares 2 13 2 3 4 2 2 2" xfId="28091" xr:uid="{B7A11DD1-6F0B-4E0E-B867-272D7CD279BD}"/>
    <cellStyle name="Millares 2 13 2 3 4 2 3" xfId="21780" xr:uid="{D0893668-8E4F-452C-B66C-AF15CFF090E4}"/>
    <cellStyle name="Millares 2 13 2 3 4 3" xfId="10417" xr:uid="{5048FC02-B114-42CB-8B73-37FCAF51F7A2}"/>
    <cellStyle name="Millares 2 13 2 3 4 3 2" xfId="25525" xr:uid="{BA4EE6E2-E860-4820-8652-6CFE5D74303A}"/>
    <cellStyle name="Millares 2 13 2 3 4 4" xfId="19143" xr:uid="{913A9FCA-6B9E-43BC-9E16-CBD96C468B60}"/>
    <cellStyle name="Millares 2 13 2 3 5" xfId="4411" xr:uid="{177D00E1-E482-40E1-8584-1FE22B8C05F6}"/>
    <cellStyle name="Millares 2 13 2 3 5 2" xfId="10793" xr:uid="{F19E40FF-9B66-4601-BF33-C96672DE9D66}"/>
    <cellStyle name="Millares 2 13 2 3 5 2 2" xfId="25901" xr:uid="{A2B34644-8F2B-4685-997B-BBADCF97E06D}"/>
    <cellStyle name="Millares 2 13 2 3 5 3" xfId="19519" xr:uid="{B3635187-4EEC-489D-BE6A-69EFAEB8324E}"/>
    <cellStyle name="Millares 2 13 2 3 6" xfId="4600" xr:uid="{59682F45-A8CC-45B8-AC0C-E25D27244874}"/>
    <cellStyle name="Millares 2 13 2 3 6 2" xfId="10982" xr:uid="{8084E638-183A-4F13-8A8C-A114109928CA}"/>
    <cellStyle name="Millares 2 13 2 3 6 2 2" xfId="26090" xr:uid="{CE7413CC-DE00-4AC4-B643-85A824C40B18}"/>
    <cellStyle name="Millares 2 13 2 3 6 3" xfId="19708" xr:uid="{F3D5FF98-80B7-4515-BB4D-3840B0F15E37}"/>
    <cellStyle name="Millares 2 13 2 3 7" xfId="8277" xr:uid="{988F53DA-D260-4198-8C15-E0164439B33A}"/>
    <cellStyle name="Millares 2 13 2 3 7 2" xfId="23385" xr:uid="{30607D04-1905-4511-AD42-D0651F5C2B85}"/>
    <cellStyle name="Millares 2 13 2 3 8" xfId="17188" xr:uid="{08099176-8C38-46EE-BF7A-86DF30D980C6}"/>
    <cellStyle name="Millares 2 13 2 4" xfId="1879" xr:uid="{8BBD54E3-43A3-4220-AF07-FA0DBAA6BC56}"/>
    <cellStyle name="Millares 2 13 2 4 2" xfId="2439" xr:uid="{A13FE789-37B8-4BC8-B5EA-7AE4D02A6AAA}"/>
    <cellStyle name="Millares 2 13 2 4 2 2" xfId="5076" xr:uid="{7C6295D3-7D06-4188-85EE-15770107C997}"/>
    <cellStyle name="Millares 2 13 2 4 2 2 2" xfId="11440" xr:uid="{91D03139-70B3-446A-A8F7-B4D4F9AFF29E}"/>
    <cellStyle name="Millares 2 13 2 4 2 2 2 2" xfId="26548" xr:uid="{1EA50253-066D-4FDE-BE93-BAD06B9EC267}"/>
    <cellStyle name="Millares 2 13 2 4 2 2 3" xfId="20184" xr:uid="{793266C4-2AE1-437B-872B-AF24E8D69795}"/>
    <cellStyle name="Millares 2 13 2 4 2 3" xfId="8906" xr:uid="{40841E7E-DF24-4CE0-A997-7341CC1D1320}"/>
    <cellStyle name="Millares 2 13 2 4 2 3 2" xfId="24014" xr:uid="{6A8705C6-A14F-4F18-8C0B-54DB72E15A33}"/>
    <cellStyle name="Millares 2 13 2 4 2 4" xfId="17613" xr:uid="{978F9A0C-EA72-44B3-A7A2-7B10B2C7AE58}"/>
    <cellStyle name="Millares 2 13 2 4 3" xfId="3951" xr:uid="{2EE957B5-3B6A-44AD-9296-4428821A545F}"/>
    <cellStyle name="Millares 2 13 2 4 3 2" xfId="6588" xr:uid="{066CE790-0D06-4A8D-8DDA-8F2BE39067DA}"/>
    <cellStyle name="Millares 2 13 2 4 3 2 2" xfId="12899" xr:uid="{6B585A39-F913-4BED-9314-7A75D01A2CD0}"/>
    <cellStyle name="Millares 2 13 2 4 3 2 2 2" xfId="28007" xr:uid="{7874A71C-5133-4D7F-B63D-52098A9EDC85}"/>
    <cellStyle name="Millares 2 13 2 4 3 2 3" xfId="21696" xr:uid="{897C9814-7447-434D-9B27-7F46C0DA9620}"/>
    <cellStyle name="Millares 2 13 2 4 3 3" xfId="10333" xr:uid="{279D96ED-DC28-4A88-B96A-1A032401019F}"/>
    <cellStyle name="Millares 2 13 2 4 3 3 2" xfId="25441" xr:uid="{CF4F4A31-09C5-4469-BFE6-661CCEACCC59}"/>
    <cellStyle name="Millares 2 13 2 4 3 4" xfId="19059" xr:uid="{D94BCB9B-62C3-4276-9981-05098CA81348}"/>
    <cellStyle name="Millares 2 13 2 4 4" xfId="4516" xr:uid="{200293B9-8601-4EA0-BD0A-1944A06153D5}"/>
    <cellStyle name="Millares 2 13 2 4 4 2" xfId="10898" xr:uid="{A6909F31-7D9C-4A2D-8352-0509EC55B3BA}"/>
    <cellStyle name="Millares 2 13 2 4 4 2 2" xfId="26006" xr:uid="{61C60418-CF0F-4A70-92A1-2460EEB9EAE6}"/>
    <cellStyle name="Millares 2 13 2 4 4 3" xfId="19624" xr:uid="{39F3348B-6156-43B5-88A6-E9A5F9B5C567}"/>
    <cellStyle name="Millares 2 13 2 4 5" xfId="8380" xr:uid="{6431FDB4-FE5C-4B55-9C3E-348D3070178A}"/>
    <cellStyle name="Millares 2 13 2 4 5 2" xfId="23488" xr:uid="{2772744D-44A8-4F7C-A94F-8E8F5ED05AA5}"/>
    <cellStyle name="Millares 2 13 2 4 6" xfId="17104" xr:uid="{05238C20-964F-4C4F-B995-BA37891A21D2}"/>
    <cellStyle name="Millares 2 13 3" xfId="1962" xr:uid="{E43D3F56-C164-4154-BBF7-57D1DB708248}"/>
    <cellStyle name="Millares 2 13 3 2" xfId="2179" xr:uid="{5C39F1F6-465F-47F2-A52B-7789DC9BF4E6}"/>
    <cellStyle name="Millares 2 13 3 2 2" xfId="4816" xr:uid="{805C562A-8DAC-44EA-8C9D-2C56BCF99892}"/>
    <cellStyle name="Millares 2 13 3 2 2 2" xfId="11198" xr:uid="{9277F4C6-8C41-4CBC-AFE9-797323EEECB9}"/>
    <cellStyle name="Millares 2 13 3 2 2 2 2" xfId="26306" xr:uid="{BC6E23C8-93C4-46E1-929A-F0F86F86FDDD}"/>
    <cellStyle name="Millares 2 13 3 2 2 3" xfId="19924" xr:uid="{3954CADE-C3EC-474A-BC54-C8FB32C56449}"/>
    <cellStyle name="Millares 2 13 3 2 3" xfId="8677" xr:uid="{D4750FD7-44CF-49E1-AEA6-AE54312DDB62}"/>
    <cellStyle name="Millares 2 13 3 2 3 2" xfId="23785" xr:uid="{76CD9768-E575-448B-9E44-CA38FF2AB656}"/>
    <cellStyle name="Millares 2 13 3 2 4" xfId="17404" xr:uid="{85CB8553-F66A-47F0-B68A-A41F9D00F3F6}"/>
    <cellStyle name="Millares 2 13 3 3" xfId="2522" xr:uid="{8C0B0B3E-4AC2-4771-B38A-427B01A87B2A}"/>
    <cellStyle name="Millares 2 13 3 3 2" xfId="5159" xr:uid="{C28BF8CD-D678-486C-B3E7-6053DA1C155E}"/>
    <cellStyle name="Millares 2 13 3 3 2 2" xfId="11523" xr:uid="{B1AB27F5-A844-4823-8392-33C5C14C3251}"/>
    <cellStyle name="Millares 2 13 3 3 2 2 2" xfId="26631" xr:uid="{7FFFD81F-7620-4929-8ECB-FA03DDCFA5B2}"/>
    <cellStyle name="Millares 2 13 3 3 2 3" xfId="20267" xr:uid="{DEDB9979-D0EB-4724-823C-4CE89F22FAC4}"/>
    <cellStyle name="Millares 2 13 3 3 3" xfId="8989" xr:uid="{07176144-7F44-43A5-8E54-6DAA7DA0462F}"/>
    <cellStyle name="Millares 2 13 3 3 3 2" xfId="24097" xr:uid="{F0F8C9AD-DE7C-49DA-8164-E30F59E9B2B4}"/>
    <cellStyle name="Millares 2 13 3 3 4" xfId="17645" xr:uid="{68585632-C77F-4ADF-8BCE-63C2C26DA061}"/>
    <cellStyle name="Millares 2 13 3 4" xfId="4034" xr:uid="{5648B15F-C4BF-46F5-A6C3-D0474E711C03}"/>
    <cellStyle name="Millares 2 13 3 4 2" xfId="6671" xr:uid="{6DB812F0-F8A1-459F-A50C-5D63FC1F0D72}"/>
    <cellStyle name="Millares 2 13 3 4 2 2" xfId="12982" xr:uid="{3BC206A4-F35B-44EC-B77C-F4826B1E036C}"/>
    <cellStyle name="Millares 2 13 3 4 2 2 2" xfId="28090" xr:uid="{BCCD8E91-CF10-4766-9415-3FF1FEA63E38}"/>
    <cellStyle name="Millares 2 13 3 4 2 3" xfId="21779" xr:uid="{085B1A5E-83AC-40BA-A7A2-92025C2FED4A}"/>
    <cellStyle name="Millares 2 13 3 4 3" xfId="10416" xr:uid="{44A37C33-0722-4C76-8015-025F3357ADF5}"/>
    <cellStyle name="Millares 2 13 3 4 3 2" xfId="25524" xr:uid="{D40A3A0E-B948-4C30-9A9E-24644A986113}"/>
    <cellStyle name="Millares 2 13 3 4 4" xfId="19142" xr:uid="{AE3D3390-391F-4FD4-AE76-A5A74A65F67B}"/>
    <cellStyle name="Millares 2 13 3 5" xfId="4410" xr:uid="{758F4220-C25F-4339-A487-DFAE937429D6}"/>
    <cellStyle name="Millares 2 13 3 5 2" xfId="10792" xr:uid="{F1112265-167E-4DF6-A004-7105908B0D75}"/>
    <cellStyle name="Millares 2 13 3 5 2 2" xfId="25900" xr:uid="{03238955-54A4-4AD0-96E5-CB11274A7894}"/>
    <cellStyle name="Millares 2 13 3 5 3" xfId="19518" xr:uid="{52AEAE00-3BAE-4A7A-AE73-DC5CF82AA5DD}"/>
    <cellStyle name="Millares 2 13 3 6" xfId="4599" xr:uid="{313AB968-143C-4AC9-A5DB-4230F8A28C5F}"/>
    <cellStyle name="Millares 2 13 3 6 2" xfId="10981" xr:uid="{3477C1EA-915D-4123-8CA6-8C7C2DBD6A09}"/>
    <cellStyle name="Millares 2 13 3 6 2 2" xfId="26089" xr:uid="{01AB6057-9CC2-4325-8B1E-F2F5B844E323}"/>
    <cellStyle name="Millares 2 13 3 6 3" xfId="19707" xr:uid="{D6CEB218-49E4-4B05-A2C9-0625F3B5B06C}"/>
    <cellStyle name="Millares 2 13 3 7" xfId="8276" xr:uid="{A30E047B-CEB7-4B3F-934F-D0B217976C6D}"/>
    <cellStyle name="Millares 2 13 3 7 2" xfId="23384" xr:uid="{D473E2A8-4EC1-467B-A659-F377A4897FF2}"/>
    <cellStyle name="Millares 2 13 3 8" xfId="17187" xr:uid="{1172AAE4-9511-49F2-8E75-E924952E96E5}"/>
    <cellStyle name="Millares 2 13 4" xfId="1878" xr:uid="{46481C31-5FCF-4230-A499-BA275A2A3365}"/>
    <cellStyle name="Millares 2 13 4 2" xfId="2438" xr:uid="{25E59A0D-3C1D-4A06-9ED4-96B3BCD50FD8}"/>
    <cellStyle name="Millares 2 13 4 2 2" xfId="5075" xr:uid="{9F40A5DD-95CA-41DE-9537-82B0D3FB88F5}"/>
    <cellStyle name="Millares 2 13 4 2 2 2" xfId="11439" xr:uid="{209DAF1C-AA91-4177-89BC-84925FEAF591}"/>
    <cellStyle name="Millares 2 13 4 2 2 2 2" xfId="26547" xr:uid="{AFA04AAE-5A90-4289-A2A0-C17D30399984}"/>
    <cellStyle name="Millares 2 13 4 2 2 3" xfId="20183" xr:uid="{5CDBB3D2-669B-4A1C-B8BD-039A1C8EB9EE}"/>
    <cellStyle name="Millares 2 13 4 2 3" xfId="8905" xr:uid="{2AB3F2CB-72C8-4393-98ED-1A49ABB894F8}"/>
    <cellStyle name="Millares 2 13 4 2 3 2" xfId="24013" xr:uid="{4D69818E-30A3-48AC-8101-1363865FFE1D}"/>
    <cellStyle name="Millares 2 13 4 2 4" xfId="17612" xr:uid="{D14CCF2A-B19F-4D58-96BC-9C28F4D4CADE}"/>
    <cellStyle name="Millares 2 13 4 3" xfId="3950" xr:uid="{51138CF2-CEC9-4A61-AAE8-7165A9EDE140}"/>
    <cellStyle name="Millares 2 13 4 3 2" xfId="6587" xr:uid="{CCD5315B-12E8-46D5-833B-79C5FF578356}"/>
    <cellStyle name="Millares 2 13 4 3 2 2" xfId="12898" xr:uid="{E82CCF5F-BC31-4B0A-8F87-D08701856B46}"/>
    <cellStyle name="Millares 2 13 4 3 2 2 2" xfId="28006" xr:uid="{3DE4EFAF-670D-4666-9907-367A83AF907F}"/>
    <cellStyle name="Millares 2 13 4 3 2 3" xfId="21695" xr:uid="{5396BBA2-99A6-47CC-8561-C10BAA228981}"/>
    <cellStyle name="Millares 2 13 4 3 3" xfId="10332" xr:uid="{DE4A33B5-8FA0-425D-9CBD-ACB9D55230DD}"/>
    <cellStyle name="Millares 2 13 4 3 3 2" xfId="25440" xr:uid="{98430229-51D4-46ED-A994-95ACA3931836}"/>
    <cellStyle name="Millares 2 13 4 3 4" xfId="19058" xr:uid="{05AE8359-0DC7-4502-96A8-17706D699FDC}"/>
    <cellStyle name="Millares 2 13 4 4" xfId="4515" xr:uid="{F1A4B5D1-D01A-47C3-B6B8-50E9A7517556}"/>
    <cellStyle name="Millares 2 13 4 4 2" xfId="10897" xr:uid="{8721BFDC-5845-472E-8E38-06F539BBE630}"/>
    <cellStyle name="Millares 2 13 4 4 2 2" xfId="26005" xr:uid="{9B9B8002-A5A4-4B86-8AA4-B1FED016E637}"/>
    <cellStyle name="Millares 2 13 4 4 3" xfId="19623" xr:uid="{F86FBBFE-516C-4711-A32F-493B652E04FF}"/>
    <cellStyle name="Millares 2 13 4 5" xfId="8379" xr:uid="{35A30982-3AC1-4DFD-A77C-9EC97DA940C3}"/>
    <cellStyle name="Millares 2 13 4 5 2" xfId="23487" xr:uid="{A3F7860F-A88A-49F2-A970-5AB29226AB61}"/>
    <cellStyle name="Millares 2 13 4 6" xfId="17103" xr:uid="{6CA9DE72-CFD5-4049-819F-9370B410C6BF}"/>
    <cellStyle name="Millares 2 14" xfId="1261" xr:uid="{00000000-0005-0000-0000-0000F0040000}"/>
    <cellStyle name="Millares 2 14 2" xfId="1966" xr:uid="{DBB1C472-C88B-4168-B1D0-174C1BB6AC92}"/>
    <cellStyle name="Millares 2 14 2 2" xfId="2183" xr:uid="{67A99E8B-C194-427A-A2AD-D800C6E42349}"/>
    <cellStyle name="Millares 2 14 2 2 2" xfId="4820" xr:uid="{E6A0D602-489E-4157-946F-6871089B4274}"/>
    <cellStyle name="Millares 2 14 2 2 2 2" xfId="11202" xr:uid="{0D025C2B-FECF-4D01-9FF6-4A977F59C2C6}"/>
    <cellStyle name="Millares 2 14 2 2 2 2 2" xfId="26310" xr:uid="{881CCE30-DA17-4AD4-AFB5-E47C2BF475AF}"/>
    <cellStyle name="Millares 2 14 2 2 2 3" xfId="19928" xr:uid="{D12F004C-F7A9-4F05-AC10-13032685A224}"/>
    <cellStyle name="Millares 2 14 2 2 3" xfId="8681" xr:uid="{226839E7-7D03-4253-A559-CBA63B24838D}"/>
    <cellStyle name="Millares 2 14 2 2 3 2" xfId="23789" xr:uid="{8DB102F7-EBBB-462F-BEB8-0974A56329E4}"/>
    <cellStyle name="Millares 2 14 2 2 4" xfId="17408" xr:uid="{E3EF166C-7139-4514-9AA7-13BB6993ECB8}"/>
    <cellStyle name="Millares 2 14 2 3" xfId="2526" xr:uid="{30F190CF-001C-4FFF-A630-704A566DA7A8}"/>
    <cellStyle name="Millares 2 14 2 3 2" xfId="5163" xr:uid="{A2733320-ED31-4B1D-8142-E0F4F6569E39}"/>
    <cellStyle name="Millares 2 14 2 3 2 2" xfId="11527" xr:uid="{A027A564-8C13-410C-9E4E-446F47CCCF3A}"/>
    <cellStyle name="Millares 2 14 2 3 2 2 2" xfId="26635" xr:uid="{BC7D33F8-7011-4B09-983B-B063A8CFFD6A}"/>
    <cellStyle name="Millares 2 14 2 3 2 3" xfId="20271" xr:uid="{FFCDAAE1-4AD6-4355-8BE9-71244010214C}"/>
    <cellStyle name="Millares 2 14 2 3 3" xfId="8993" xr:uid="{93800055-17EF-4E2F-B494-94254F129865}"/>
    <cellStyle name="Millares 2 14 2 3 3 2" xfId="24101" xr:uid="{52C6FF5A-509E-491F-AEBA-7B48D9D226AC}"/>
    <cellStyle name="Millares 2 14 2 3 4" xfId="17649" xr:uid="{02FC80F3-BBDA-4A89-996C-47D9852A08EA}"/>
    <cellStyle name="Millares 2 14 2 4" xfId="4038" xr:uid="{49FE0870-7521-49BB-A8B8-4CC492617858}"/>
    <cellStyle name="Millares 2 14 2 4 2" xfId="6675" xr:uid="{959D9D2C-937E-41DC-83AA-C4A210980233}"/>
    <cellStyle name="Millares 2 14 2 4 2 2" xfId="12986" xr:uid="{3511E39D-4E9D-48B7-AA54-6CD3EB5CA0F3}"/>
    <cellStyle name="Millares 2 14 2 4 2 2 2" xfId="28094" xr:uid="{955D3D84-65A7-4430-9D13-263067BDABBB}"/>
    <cellStyle name="Millares 2 14 2 4 2 3" xfId="21783" xr:uid="{697E408B-A1F0-4A9E-9A86-86862D54CC38}"/>
    <cellStyle name="Millares 2 14 2 4 3" xfId="10420" xr:uid="{2EF19901-02C0-4E4D-9093-459890716FA2}"/>
    <cellStyle name="Millares 2 14 2 4 3 2" xfId="25528" xr:uid="{1C055BE0-464F-4B29-9DEC-968FEA919EB1}"/>
    <cellStyle name="Millares 2 14 2 4 4" xfId="19146" xr:uid="{00554CDB-D292-4D6C-A443-72C24E9709FF}"/>
    <cellStyle name="Millares 2 14 2 5" xfId="4414" xr:uid="{0CFF70CE-CA24-4415-9D3D-4CCB8EE14966}"/>
    <cellStyle name="Millares 2 14 2 5 2" xfId="10796" xr:uid="{614DEB97-C415-4F64-886D-478611D493EC}"/>
    <cellStyle name="Millares 2 14 2 5 2 2" xfId="25904" xr:uid="{EA433402-6E0B-47CD-91CE-FE78A67CA9F2}"/>
    <cellStyle name="Millares 2 14 2 5 3" xfId="19522" xr:uid="{54C90CF1-1775-4310-BE11-3C16C9A05D5A}"/>
    <cellStyle name="Millares 2 14 2 6" xfId="4603" xr:uid="{58210809-54CD-4849-BB61-631104A540A5}"/>
    <cellStyle name="Millares 2 14 2 6 2" xfId="10985" xr:uid="{52FA8A78-BC8C-4560-B5FF-BFB6EC4BB68D}"/>
    <cellStyle name="Millares 2 14 2 6 2 2" xfId="26093" xr:uid="{4BF07E4E-DA71-48E0-9232-C6F2B8090AF9}"/>
    <cellStyle name="Millares 2 14 2 6 3" xfId="19711" xr:uid="{26B6C464-2543-4CFC-962C-68D6B3D4136A}"/>
    <cellStyle name="Millares 2 14 2 7" xfId="8280" xr:uid="{4657E19C-5740-4CE9-8C48-9F3E1AE51793}"/>
    <cellStyle name="Millares 2 14 2 7 2" xfId="23388" xr:uid="{944CD276-545C-4434-AF10-FD4397C66E95}"/>
    <cellStyle name="Millares 2 14 2 8" xfId="17191" xr:uid="{FFB6B2D5-19BD-4FE7-9589-D99809DE527A}"/>
    <cellStyle name="Millares 2 14 3" xfId="1882" xr:uid="{A880EFA8-3228-4F0A-8887-5498736FC586}"/>
    <cellStyle name="Millares 2 14 3 2" xfId="2442" xr:uid="{C2408B67-4063-4065-831F-0980F6522889}"/>
    <cellStyle name="Millares 2 14 3 2 2" xfId="5079" xr:uid="{B4D3EAAC-9A8C-4FC8-B68E-8CD20F67BB95}"/>
    <cellStyle name="Millares 2 14 3 2 2 2" xfId="11443" xr:uid="{A7E83F20-5235-4B63-B023-1413BA61CF46}"/>
    <cellStyle name="Millares 2 14 3 2 2 2 2" xfId="26551" xr:uid="{1B1C38FD-7D30-4D6E-98AA-F3953DE3AB77}"/>
    <cellStyle name="Millares 2 14 3 2 2 3" xfId="20187" xr:uid="{9DBAA5AF-48CB-4281-95FC-5D5BB0B12DC2}"/>
    <cellStyle name="Millares 2 14 3 2 3" xfId="8909" xr:uid="{795DBC72-105E-4609-9BDE-FE5174589379}"/>
    <cellStyle name="Millares 2 14 3 2 3 2" xfId="24017" xr:uid="{4A199C88-C999-4071-9AF5-794D34331323}"/>
    <cellStyle name="Millares 2 14 3 2 4" xfId="17616" xr:uid="{46071F4B-753C-44A7-86DA-81DE86CDD892}"/>
    <cellStyle name="Millares 2 14 3 3" xfId="3954" xr:uid="{65F267B6-0E4E-4C2F-9A26-214350EB7DE4}"/>
    <cellStyle name="Millares 2 14 3 3 2" xfId="6591" xr:uid="{B3C8E13F-880F-49B3-8500-74D654F89F92}"/>
    <cellStyle name="Millares 2 14 3 3 2 2" xfId="12902" xr:uid="{76DA8517-7381-4B62-890B-DD9B7076E111}"/>
    <cellStyle name="Millares 2 14 3 3 2 2 2" xfId="28010" xr:uid="{AF6E7D8B-C17F-4A47-ABBD-B66AD7D913C8}"/>
    <cellStyle name="Millares 2 14 3 3 2 3" xfId="21699" xr:uid="{DFE1D8E1-9E8A-4417-ADFC-4A8C560645BC}"/>
    <cellStyle name="Millares 2 14 3 3 3" xfId="10336" xr:uid="{DD373A9E-CE08-4682-8766-DEE98D8809E5}"/>
    <cellStyle name="Millares 2 14 3 3 3 2" xfId="25444" xr:uid="{F3A88ECF-AB3C-49A1-A9D5-0189688278B9}"/>
    <cellStyle name="Millares 2 14 3 3 4" xfId="19062" xr:uid="{2E61E458-A0C9-462D-B1F3-B3BDE2A2DA9A}"/>
    <cellStyle name="Millares 2 14 3 4" xfId="4519" xr:uid="{D90F7847-1BA8-4F26-ACA3-B35DD4A22E97}"/>
    <cellStyle name="Millares 2 14 3 4 2" xfId="10901" xr:uid="{3A186C39-260F-4733-A57C-0FDC5BE7DAAB}"/>
    <cellStyle name="Millares 2 14 3 4 2 2" xfId="26009" xr:uid="{934699B0-125F-4E4A-901C-1092E753383B}"/>
    <cellStyle name="Millares 2 14 3 4 3" xfId="19627" xr:uid="{396DF28B-DB13-4B4B-9096-406FB929FC31}"/>
    <cellStyle name="Millares 2 14 3 5" xfId="8383" xr:uid="{B9172119-1CF7-499A-BCD1-A101751B3E14}"/>
    <cellStyle name="Millares 2 14 3 5 2" xfId="23491" xr:uid="{4AE5B713-F4E2-42CC-9AB1-FE254C1A28C4}"/>
    <cellStyle name="Millares 2 14 3 6" xfId="17107" xr:uid="{6801B8C8-29FD-4B49-99FC-836452291A1F}"/>
    <cellStyle name="Millares 2 2" xfId="1262" xr:uid="{00000000-0005-0000-0000-0000F1040000}"/>
    <cellStyle name="Millares 2 2 10" xfId="2290" xr:uid="{9D40ED92-08A7-4D10-90E0-993559F0588E}"/>
    <cellStyle name="Millares 2 2 10 2" xfId="4927" xr:uid="{08A4BCC5-A338-491A-9E9A-C6CE2BF4E443}"/>
    <cellStyle name="Millares 2 2 10 2 2" xfId="11291" xr:uid="{C383D18F-EEC5-4F9B-BA55-6C01DBE79414}"/>
    <cellStyle name="Millares 2 2 10 2 2 2" xfId="26399" xr:uid="{EE107090-3CAB-4C13-AFA4-C24099E1AAFC}"/>
    <cellStyle name="Millares 2 2 10 2 3" xfId="20035" xr:uid="{9598CA79-821F-4BFF-860A-1566CC73DE7C}"/>
    <cellStyle name="Millares 2 2 10 3" xfId="8757" xr:uid="{2F4D5877-099A-4BBE-BB11-6DE30356D77A}"/>
    <cellStyle name="Millares 2 2 10 3 2" xfId="23865" xr:uid="{B7028E17-BCEF-4C82-BD67-31605EB4B276}"/>
    <cellStyle name="Millares 2 2 10 4" xfId="17515" xr:uid="{438AECD0-4807-492D-972E-D85FEEBBE9C1}"/>
    <cellStyle name="Millares 2 2 11" xfId="3859" xr:uid="{98E7118A-057C-4A6D-A638-CB2B6D06C4FA}"/>
    <cellStyle name="Millares 2 2 11 2" xfId="6496" xr:uid="{7B2C2F36-A25E-4C42-9F9E-4E89B9901D23}"/>
    <cellStyle name="Millares 2 2 11 2 2" xfId="12807" xr:uid="{93367858-6947-4081-9F85-2CB58A4A6230}"/>
    <cellStyle name="Millares 2 2 11 2 2 2" xfId="27915" xr:uid="{06856688-A26E-4D61-BA8F-AD34F82F29F7}"/>
    <cellStyle name="Millares 2 2 11 2 3" xfId="21604" xr:uid="{53DC3608-DA76-489F-957E-D7307CE3E937}"/>
    <cellStyle name="Millares 2 2 11 3" xfId="10241" xr:uid="{04C63705-BD12-42FB-BB81-9FF5722DDD88}"/>
    <cellStyle name="Millares 2 2 11 3 2" xfId="25349" xr:uid="{2E12B9F9-28CB-4E04-B2BB-542DAFD13D84}"/>
    <cellStyle name="Millares 2 2 11 4" xfId="18967" xr:uid="{8CCBA746-DC71-4074-89C8-1D52385F6E31}"/>
    <cellStyle name="Millares 2 2 12" xfId="4400" xr:uid="{9D02E68A-CC67-473D-987E-50B13FD2CEB5}"/>
    <cellStyle name="Millares 2 2 12 2" xfId="7037" xr:uid="{FC8703C9-84CC-48BA-A39C-550B1064E8D7}"/>
    <cellStyle name="Millares 2 2 12 2 2" xfId="13348" xr:uid="{083B75C5-64E5-438A-B4DE-193D0B9A820C}"/>
    <cellStyle name="Millares 2 2 12 2 2 2" xfId="28456" xr:uid="{1FE3F055-55DE-4B64-99FC-834A40C6C4EC}"/>
    <cellStyle name="Millares 2 2 12 2 3" xfId="22145" xr:uid="{1C21128D-E77A-40FB-B795-24C48AB500B4}"/>
    <cellStyle name="Millares 2 2 12 3" xfId="10782" xr:uid="{F9D2F8DE-C1A0-478B-A367-F22452CEE49C}"/>
    <cellStyle name="Millares 2 2 12 3 2" xfId="25890" xr:uid="{C887A021-7F6C-4AB6-A7AE-0575947E6349}"/>
    <cellStyle name="Millares 2 2 12 4" xfId="19508" xr:uid="{44BB5B65-940A-469B-86CB-59BA46CE1222}"/>
    <cellStyle name="Millares 2 2 13" xfId="4406" xr:uid="{75D7058D-0180-4AE2-B636-0CE1D9B6A8DB}"/>
    <cellStyle name="Millares 2 2 13 2" xfId="10788" xr:uid="{701B51D7-5C8C-460B-9AFC-13C119BA9953}"/>
    <cellStyle name="Millares 2 2 13 2 2" xfId="25896" xr:uid="{FBA799BC-A1EC-486D-8128-A80EF959AC2E}"/>
    <cellStyle name="Millares 2 2 13 3" xfId="19514" xr:uid="{10380F3B-F9D3-4299-B977-1606FBFE2C0E}"/>
    <cellStyle name="Millares 2 2 14" xfId="4424" xr:uid="{5390F34E-18EA-43B3-9E87-F1F3D057523A}"/>
    <cellStyle name="Millares 2 2 14 2" xfId="10806" xr:uid="{A7DFCD10-A96E-4EC7-8733-EE88A6D1DB1B}"/>
    <cellStyle name="Millares 2 2 14 2 2" xfId="25914" xr:uid="{7FFC0A03-1B41-47AC-809E-75ED54FE6C7D}"/>
    <cellStyle name="Millares 2 2 14 3" xfId="19532" xr:uid="{7F21A62C-F7C3-4522-9350-32C530A6A34C}"/>
    <cellStyle name="Millares 2 2 15" xfId="7921" xr:uid="{5921835F-5BC6-4350-B5F7-127C74680A43}"/>
    <cellStyle name="Millares 2 2 15 2" xfId="23029" xr:uid="{EBBCF533-4D53-4629-9FF2-52E8690680B0}"/>
    <cellStyle name="Millares 2 2 16" xfId="17012" xr:uid="{940897B9-3534-4C8A-896D-7F535861048F}"/>
    <cellStyle name="Millares 2 2 2" xfId="1263" xr:uid="{00000000-0005-0000-0000-0000F2040000}"/>
    <cellStyle name="Millares 2 2 3" xfId="1264" xr:uid="{00000000-0005-0000-0000-0000F3040000}"/>
    <cellStyle name="Millares 2 2 4" xfId="1265" xr:uid="{00000000-0005-0000-0000-0000F4040000}"/>
    <cellStyle name="Millares 2 2 5" xfId="1967" xr:uid="{6970F0C2-AFAF-4783-994F-591E47BC8652}"/>
    <cellStyle name="Millares 2 2 5 2" xfId="2184" xr:uid="{651BF1A8-6FB4-4DEF-9E11-9A35BCF3F918}"/>
    <cellStyle name="Millares 2 2 5 2 2" xfId="4821" xr:uid="{83035CD1-8172-4BF1-8400-11014C445A09}"/>
    <cellStyle name="Millares 2 2 5 2 2 2" xfId="11203" xr:uid="{2ABDECFA-7DBF-4B75-A110-502F9B13A802}"/>
    <cellStyle name="Millares 2 2 5 2 2 2 2" xfId="26311" xr:uid="{DE2534AC-47DD-4D1D-A996-411B56E2556C}"/>
    <cellStyle name="Millares 2 2 5 2 2 3" xfId="19929" xr:uid="{1ECD8AB7-2873-4864-BF57-05141AC63A48}"/>
    <cellStyle name="Millares 2 2 5 2 3" xfId="8682" xr:uid="{66309072-A2D5-4BC8-9901-9AF47BAEE94B}"/>
    <cellStyle name="Millares 2 2 5 2 3 2" xfId="23790" xr:uid="{7AAF7719-D9CB-4400-8464-CA44D77E6E5A}"/>
    <cellStyle name="Millares 2 2 5 2 4" xfId="17409" xr:uid="{680C65E5-06DC-465C-92BB-83A3BDB71E3C}"/>
    <cellStyle name="Millares 2 2 5 3" xfId="2527" xr:uid="{5A7857F9-6CE4-4D16-A515-E0A54B803251}"/>
    <cellStyle name="Millares 2 2 5 3 2" xfId="5164" xr:uid="{1B6806B2-8A24-4B86-831A-530D78C10CA2}"/>
    <cellStyle name="Millares 2 2 5 3 2 2" xfId="11528" xr:uid="{68B28E2F-F2D1-4CBE-A823-70EF2DE647CF}"/>
    <cellStyle name="Millares 2 2 5 3 2 2 2" xfId="26636" xr:uid="{96F13C76-3F68-41D1-AC5D-78EBDD32A98E}"/>
    <cellStyle name="Millares 2 2 5 3 2 3" xfId="20272" xr:uid="{F63AAE15-CC62-429C-9C32-4F855D021EE0}"/>
    <cellStyle name="Millares 2 2 5 3 3" xfId="8994" xr:uid="{38425124-5CFF-4C03-81EE-AD181B21C461}"/>
    <cellStyle name="Millares 2 2 5 3 3 2" xfId="24102" xr:uid="{1F444CAE-55CA-4833-BF71-35E1655F6BF2}"/>
    <cellStyle name="Millares 2 2 5 3 4" xfId="17650" xr:uid="{31FEDC11-27F6-4955-BFE8-DCB824EB0C72}"/>
    <cellStyle name="Millares 2 2 5 4" xfId="4039" xr:uid="{75DC399B-5F5C-4274-9744-32B0E706EC9F}"/>
    <cellStyle name="Millares 2 2 5 4 2" xfId="6676" xr:uid="{4F71652D-AAF5-4B8E-969E-A8EDABC76D4B}"/>
    <cellStyle name="Millares 2 2 5 4 2 2" xfId="12987" xr:uid="{CB7CFF38-C6DD-45FC-BB54-3549A0D4693E}"/>
    <cellStyle name="Millares 2 2 5 4 2 2 2" xfId="28095" xr:uid="{4FF8F50E-D045-48E4-9BDA-C6F2CA61EA8D}"/>
    <cellStyle name="Millares 2 2 5 4 2 3" xfId="21784" xr:uid="{22229224-D660-465A-A1E6-FCD5A12A1304}"/>
    <cellStyle name="Millares 2 2 5 4 3" xfId="10421" xr:uid="{E1D2D728-B400-4129-AAE4-1BDB65E94C99}"/>
    <cellStyle name="Millares 2 2 5 4 3 2" xfId="25529" xr:uid="{67A9E215-208D-4418-B504-8D75039C7215}"/>
    <cellStyle name="Millares 2 2 5 4 4" xfId="19147" xr:uid="{9F8EA3D2-1AA3-41BA-99AF-8A286C8B1595}"/>
    <cellStyle name="Millares 2 2 5 5" xfId="4415" xr:uid="{1E51A146-06E3-45CA-9DAE-F9F46C6C0178}"/>
    <cellStyle name="Millares 2 2 5 5 2" xfId="10797" xr:uid="{3C25A340-3856-42F6-9BFE-7E809E2F90F4}"/>
    <cellStyle name="Millares 2 2 5 5 2 2" xfId="25905" xr:uid="{0142A245-686D-44E8-A52B-C7DF1F1BAC6E}"/>
    <cellStyle name="Millares 2 2 5 5 3" xfId="19523" xr:uid="{DFDD2732-1C85-45FC-A7B6-1C8445562F25}"/>
    <cellStyle name="Millares 2 2 5 6" xfId="4604" xr:uid="{6AC3614A-D06B-4265-9390-F264DDD3C93E}"/>
    <cellStyle name="Millares 2 2 5 6 2" xfId="10986" xr:uid="{C6B979FF-3EA3-47DC-AB09-3EDCBD566C39}"/>
    <cellStyle name="Millares 2 2 5 6 2 2" xfId="26094" xr:uid="{1B1CDE7E-E7FC-4C98-A204-10F9EF631688}"/>
    <cellStyle name="Millares 2 2 5 6 3" xfId="19712" xr:uid="{E45E6749-1C6A-46CC-B640-EAEBE8127BDF}"/>
    <cellStyle name="Millares 2 2 5 7" xfId="8281" xr:uid="{9F7A147C-5C98-4AD6-8F66-6AE647F00BEA}"/>
    <cellStyle name="Millares 2 2 5 7 2" xfId="23389" xr:uid="{53EF8DCF-C84E-477D-96E7-6EFB8B20EE10}"/>
    <cellStyle name="Millares 2 2 5 8" xfId="17192" xr:uid="{B0EE945C-CB56-461B-9CD1-59CE70F7068B}"/>
    <cellStyle name="Millares 2 2 6" xfId="1883" xr:uid="{5D4F3319-F1CE-45F6-9C16-7490EFFF9DA1}"/>
    <cellStyle name="Millares 2 2 6 2" xfId="2443" xr:uid="{8BEF38A8-937F-4A08-A534-780B846D1A29}"/>
    <cellStyle name="Millares 2 2 6 2 2" xfId="5080" xr:uid="{7780534C-62FA-412F-865C-A786576BA198}"/>
    <cellStyle name="Millares 2 2 6 2 2 2" xfId="11444" xr:uid="{A75C42FA-8810-4AB1-AF13-FDD377335DF7}"/>
    <cellStyle name="Millares 2 2 6 2 2 2 2" xfId="26552" xr:uid="{5F379963-ED95-49D5-A06B-6FDE2AC12270}"/>
    <cellStyle name="Millares 2 2 6 2 2 3" xfId="20188" xr:uid="{0377A52D-D153-4124-97DC-C0967B285599}"/>
    <cellStyle name="Millares 2 2 6 2 3" xfId="8910" xr:uid="{291F709F-C86C-46AF-853F-4CFE8ED1715B}"/>
    <cellStyle name="Millares 2 2 6 2 3 2" xfId="24018" xr:uid="{3AA54194-16DE-4576-B886-AF36CC5EBA87}"/>
    <cellStyle name="Millares 2 2 6 2 4" xfId="17617" xr:uid="{D827DDF4-01C2-4774-9487-CCB561BF737C}"/>
    <cellStyle name="Millares 2 2 6 3" xfId="3955" xr:uid="{71139416-FE7F-40B4-A69C-248F9EA3AF43}"/>
    <cellStyle name="Millares 2 2 6 3 2" xfId="6592" xr:uid="{89DB73E4-DE6F-4330-871F-AE1F6FCA49ED}"/>
    <cellStyle name="Millares 2 2 6 3 2 2" xfId="12903" xr:uid="{A0698A95-D27D-406D-AEB5-E3BBE06E895A}"/>
    <cellStyle name="Millares 2 2 6 3 2 2 2" xfId="28011" xr:uid="{5EBE3E25-DB6E-4C62-8EF5-18552EC7188F}"/>
    <cellStyle name="Millares 2 2 6 3 2 3" xfId="21700" xr:uid="{83B0D5E5-9BB3-433B-88A3-1EB691AD02E0}"/>
    <cellStyle name="Millares 2 2 6 3 3" xfId="10337" xr:uid="{E74214BC-4953-4BB5-8F30-5533FC416828}"/>
    <cellStyle name="Millares 2 2 6 3 3 2" xfId="25445" xr:uid="{774E3B52-97B6-4698-8F90-9E3AFD8A0F93}"/>
    <cellStyle name="Millares 2 2 6 3 4" xfId="19063" xr:uid="{1D64449F-FC43-4D75-8BF3-6B3995309511}"/>
    <cellStyle name="Millares 2 2 6 4" xfId="4520" xr:uid="{971FAAC7-7E52-4C6E-AAC6-6DD00A80E2EF}"/>
    <cellStyle name="Millares 2 2 6 4 2" xfId="10902" xr:uid="{40094D4F-A315-48C5-9860-55D19F062EC7}"/>
    <cellStyle name="Millares 2 2 6 4 2 2" xfId="26010" xr:uid="{73E2B5A0-9A21-41E9-A673-D97462EEC6E5}"/>
    <cellStyle name="Millares 2 2 6 4 3" xfId="19628" xr:uid="{18244DD9-56F1-46E9-8D9F-4FA95F0217BD}"/>
    <cellStyle name="Millares 2 2 6 5" xfId="8384" xr:uid="{69860118-BD32-4C5C-B93A-11A9DD735103}"/>
    <cellStyle name="Millares 2 2 6 5 2" xfId="23492" xr:uid="{7799A4B4-64DF-47AE-B3BB-73EC1C04D8C0}"/>
    <cellStyle name="Millares 2 2 6 6" xfId="17108" xr:uid="{FE1B00F5-780C-4CF7-B180-350D58851CA0}"/>
    <cellStyle name="Millares 2 2 7" xfId="2098" xr:uid="{2B0F2560-50C3-43DC-A774-E6970318B879}"/>
    <cellStyle name="Millares 2 2 7 2" xfId="2588" xr:uid="{CE349F6D-022B-4FD7-9EEE-9A81B35BAD97}"/>
    <cellStyle name="Millares 2 2 7 2 2" xfId="5225" xr:uid="{94B17CEB-2915-42E0-9E91-58A42BA5F34C}"/>
    <cellStyle name="Millares 2 2 7 2 2 2" xfId="11589" xr:uid="{69364F70-3D6A-4A2A-97C8-4D973B5F1267}"/>
    <cellStyle name="Millares 2 2 7 2 2 2 2" xfId="26697" xr:uid="{32713A71-43B2-4AB0-88AF-3F9B8299D78A}"/>
    <cellStyle name="Millares 2 2 7 2 2 3" xfId="20333" xr:uid="{29A7EFCE-8373-488F-AEF2-81987911722B}"/>
    <cellStyle name="Millares 2 2 7 2 3" xfId="9055" xr:uid="{315CD646-5EBA-44FD-AD77-F5868DA232DD}"/>
    <cellStyle name="Millares 2 2 7 2 3 2" xfId="24163" xr:uid="{C43098EE-071B-4F9A-BBD1-E1C737C8E083}"/>
    <cellStyle name="Millares 2 2 7 2 4" xfId="17696" xr:uid="{935F08AC-F403-40D8-98D4-67D69B23AAC9}"/>
    <cellStyle name="Millares 2 2 7 3" xfId="4170" xr:uid="{7006B09C-1742-4C63-ACE6-DEB29FF2F7C1}"/>
    <cellStyle name="Millares 2 2 7 3 2" xfId="6807" xr:uid="{44E15158-F694-48E7-8C24-2E8C56BCB6B3}"/>
    <cellStyle name="Millares 2 2 7 3 2 2" xfId="13118" xr:uid="{37BEA617-442C-42D1-8503-785DB6573D69}"/>
    <cellStyle name="Millares 2 2 7 3 2 2 2" xfId="28226" xr:uid="{5B5DFBFD-1C03-4F2C-A75F-826FBDD16C88}"/>
    <cellStyle name="Millares 2 2 7 3 2 3" xfId="21915" xr:uid="{AF5AEC3F-298A-421E-A916-24706C1FAA5F}"/>
    <cellStyle name="Millares 2 2 7 3 3" xfId="10552" xr:uid="{C6AAB34E-635E-43E2-90DD-24D438DA4A15}"/>
    <cellStyle name="Millares 2 2 7 3 3 2" xfId="25660" xr:uid="{E1A8E870-89AD-4F4E-93A7-F437CE490FCE}"/>
    <cellStyle name="Millares 2 2 7 3 4" xfId="19278" xr:uid="{0CF1D80B-6724-4DF0-9C8B-ABD37C8261C7}"/>
    <cellStyle name="Millares 2 2 7 4" xfId="4735" xr:uid="{DF2E152D-89CA-4657-9AC2-003B138FB9CF}"/>
    <cellStyle name="Millares 2 2 7 4 2" xfId="11117" xr:uid="{0DC26813-A7F1-4138-B871-299173573389}"/>
    <cellStyle name="Millares 2 2 7 4 2 2" xfId="26225" xr:uid="{438FBF40-A98A-4ADC-90D6-67FD1D6D4CAB}"/>
    <cellStyle name="Millares 2 2 7 4 3" xfId="19843" xr:uid="{D5BB6441-2121-4043-B9F5-98EF3124D674}"/>
    <cellStyle name="Millares 2 2 7 5" xfId="8596" xr:uid="{2CE5506D-C39C-4E34-A862-9D29BCDAD54A}"/>
    <cellStyle name="Millares 2 2 7 5 2" xfId="23704" xr:uid="{B60CEE51-63BA-4A90-BA32-474919737B29}"/>
    <cellStyle name="Millares 2 2 7 6" xfId="17323" xr:uid="{7C97346C-6808-49C5-A050-E3F73778BE92}"/>
    <cellStyle name="Millares 2 2 8" xfId="2169" xr:uid="{4790E048-C9A0-4135-A07E-075A5B27255D}"/>
    <cellStyle name="Millares 2 2 8 2" xfId="2658" xr:uid="{289E35BB-D1E4-44D7-A299-EE26C7A255EB}"/>
    <cellStyle name="Millares 2 2 8 2 2" xfId="5295" xr:uid="{7D2292A9-CF37-451C-9EBB-7ADC54D36A48}"/>
    <cellStyle name="Millares 2 2 8 2 2 2" xfId="11659" xr:uid="{260A5B2C-1750-4DB9-AD13-A9CC987DCB43}"/>
    <cellStyle name="Millares 2 2 8 2 2 2 2" xfId="26767" xr:uid="{ED43A42D-72C6-4E2C-8073-B079407CCA45}"/>
    <cellStyle name="Millares 2 2 8 2 2 3" xfId="20403" xr:uid="{1A04B77D-6AC2-4DB8-A547-918795E34EC9}"/>
    <cellStyle name="Millares 2 2 8 2 3" xfId="9125" xr:uid="{C9B2AB91-7F57-4761-A652-E8ED4E8D88B9}"/>
    <cellStyle name="Millares 2 2 8 2 3 2" xfId="24233" xr:uid="{CB54B6F3-DD3C-4892-B17C-0CC58B70C881}"/>
    <cellStyle name="Millares 2 2 8 2 4" xfId="17766" xr:uid="{3D3801DD-859E-4ACE-94DF-B2E12E5EF4ED}"/>
    <cellStyle name="Millares 2 2 8 3" xfId="4241" xr:uid="{107CC137-4BF3-4C09-BC25-754398EE84DC}"/>
    <cellStyle name="Millares 2 2 8 3 2" xfId="6878" xr:uid="{BF7538A1-BFC2-4807-A191-3E903775D73B}"/>
    <cellStyle name="Millares 2 2 8 3 2 2" xfId="13189" xr:uid="{24171383-70D7-4C20-B20A-02A7041BCD15}"/>
    <cellStyle name="Millares 2 2 8 3 2 2 2" xfId="28297" xr:uid="{8E13C612-C4DB-4862-8FD2-6A9B339502A1}"/>
    <cellStyle name="Millares 2 2 8 3 2 3" xfId="21986" xr:uid="{ECF02514-8F7E-4C82-B5A2-A664559FCD60}"/>
    <cellStyle name="Millares 2 2 8 3 3" xfId="10623" xr:uid="{ED043861-4BC6-4158-9015-09EAE37161AC}"/>
    <cellStyle name="Millares 2 2 8 3 3 2" xfId="25731" xr:uid="{53719243-A9D8-4666-8B47-9496CC69CE17}"/>
    <cellStyle name="Millares 2 2 8 3 4" xfId="19349" xr:uid="{727D63C8-82BB-4688-88E1-F5556BF9C17C}"/>
    <cellStyle name="Millares 2 2 8 4" xfId="4806" xr:uid="{8C873126-D6B1-4FBF-B64D-5B1C514180F2}"/>
    <cellStyle name="Millares 2 2 8 4 2" xfId="11188" xr:uid="{33757B1F-C100-41C8-8727-49212666FD08}"/>
    <cellStyle name="Millares 2 2 8 4 2 2" xfId="26296" xr:uid="{7CC26AAC-FDEA-4188-A4DE-96B66FB271AB}"/>
    <cellStyle name="Millares 2 2 8 4 3" xfId="19914" xr:uid="{01582638-3F2D-48EA-BEEB-09D6D1DD3FEC}"/>
    <cellStyle name="Millares 2 2 8 5" xfId="8667" xr:uid="{54DADC3E-0197-4116-8BF4-16378BACC666}"/>
    <cellStyle name="Millares 2 2 8 5 2" xfId="23775" xr:uid="{90E82A96-CBAD-4EA8-9651-39A9F0F0D78A}"/>
    <cellStyle name="Millares 2 2 8 6" xfId="17394" xr:uid="{A8A9413F-7DD5-42ED-A8D5-B654A5111637}"/>
    <cellStyle name="Millares 2 2 9" xfId="2175" xr:uid="{89036650-0026-47E6-BFE5-22ABEF75153B}"/>
    <cellStyle name="Millares 2 2 9 2" xfId="4812" xr:uid="{7FC8D4A4-AAE3-4313-A010-471AA7615E31}"/>
    <cellStyle name="Millares 2 2 9 2 2" xfId="11194" xr:uid="{8149D4F4-59CA-4737-9110-879597CF2262}"/>
    <cellStyle name="Millares 2 2 9 2 2 2" xfId="26302" xr:uid="{BF16EAB6-45EA-4B19-843F-27EE1366D2E9}"/>
    <cellStyle name="Millares 2 2 9 2 3" xfId="19920" xr:uid="{CBA08AF5-E50A-4BB4-9C42-7587DECD7E62}"/>
    <cellStyle name="Millares 2 2 9 3" xfId="8673" xr:uid="{D1626E5F-4E13-436C-894E-244D2293456C}"/>
    <cellStyle name="Millares 2 2 9 3 2" xfId="23781" xr:uid="{03241D28-E23E-4262-AF92-B9CAC8FD2910}"/>
    <cellStyle name="Millares 2 2 9 4" xfId="17400" xr:uid="{6829D43B-CB52-464A-9349-BF34F9BF9709}"/>
    <cellStyle name="Millares 2 3" xfId="1266" xr:uid="{00000000-0005-0000-0000-0000F5040000}"/>
    <cellStyle name="Millares 2 4" xfId="1267" xr:uid="{00000000-0005-0000-0000-0000F6040000}"/>
    <cellStyle name="Millares 2 5" xfId="1268" xr:uid="{00000000-0005-0000-0000-0000F7040000}"/>
    <cellStyle name="Millares 2 6" xfId="1269" xr:uid="{00000000-0005-0000-0000-0000F8040000}"/>
    <cellStyle name="Millares 2 7" xfId="1270" xr:uid="{00000000-0005-0000-0000-0000F9040000}"/>
    <cellStyle name="Millares 2 8" xfId="1271" xr:uid="{00000000-0005-0000-0000-0000FA040000}"/>
    <cellStyle name="Millares 2 9" xfId="1272" xr:uid="{00000000-0005-0000-0000-0000FB040000}"/>
    <cellStyle name="Millares 20" xfId="2171" xr:uid="{8E301BAE-A4F8-43C9-B177-FBF0C5E2629D}"/>
    <cellStyle name="Millares 20 2" xfId="4808" xr:uid="{88C5B7A3-AB23-4FB5-85E5-801B9E8C48E3}"/>
    <cellStyle name="Millares 20 2 2" xfId="11190" xr:uid="{1F5E851D-7F3F-4F64-AC56-3C9D625244FB}"/>
    <cellStyle name="Millares 20 2 2 2" xfId="26298" xr:uid="{0B58DE26-C16A-4718-97FA-57ED67D1C1BD}"/>
    <cellStyle name="Millares 20 2 3" xfId="19916" xr:uid="{B2DD0C1C-4BAC-42F4-82FA-35167EEEA15C}"/>
    <cellStyle name="Millares 20 3" xfId="8669" xr:uid="{DCB157B1-2B5E-4FE6-AEE1-9EAF96BF2FA0}"/>
    <cellStyle name="Millares 20 3 2" xfId="23777" xr:uid="{D27799FD-5E57-4EE3-9D42-81D7014BCB21}"/>
    <cellStyle name="Millares 20 4" xfId="17396" xr:uid="{F4995C6A-5A10-40E6-BF07-315FB2C52DA2}"/>
    <cellStyle name="Millares 21" xfId="2172" xr:uid="{9C763F1B-3B24-4524-8AF3-C973A42815ED}"/>
    <cellStyle name="Millares 21 2" xfId="4809" xr:uid="{60004CDD-632E-4A54-895E-D003D927F20C}"/>
    <cellStyle name="Millares 21 2 2" xfId="11191" xr:uid="{ABF9AC08-D48E-44E5-BF8F-62DC342F58F7}"/>
    <cellStyle name="Millares 21 2 2 2" xfId="26299" xr:uid="{0E132023-C94F-4AA6-8FC4-C97729FDF109}"/>
    <cellStyle name="Millares 21 2 3" xfId="19917" xr:uid="{25E093CB-E92A-4E10-8BB5-DA24CF6AEB2C}"/>
    <cellStyle name="Millares 21 3" xfId="8670" xr:uid="{63EFABEB-566D-4360-937A-80E23094FC53}"/>
    <cellStyle name="Millares 21 3 2" xfId="23778" xr:uid="{614911F3-48C6-4203-BF0A-7F22236D8658}"/>
    <cellStyle name="Millares 21 4" xfId="17397" xr:uid="{320D3D83-E34F-4001-B352-6DE1E76D76CA}"/>
    <cellStyle name="Millares 22" xfId="2287" xr:uid="{CDF216C0-870C-4BD9-B35C-96B2C43F4640}"/>
    <cellStyle name="Millares 22 2" xfId="4924" xr:uid="{4507D18C-9F17-4C11-9E65-719A27FA9A6A}"/>
    <cellStyle name="Millares 22 2 2" xfId="11288" xr:uid="{95168D7F-AABD-457A-AA00-B0172F5D93DE}"/>
    <cellStyle name="Millares 22 2 2 2" xfId="26396" xr:uid="{D39FE5CB-7CC5-4D9E-82D4-D8CECF2EFEF7}"/>
    <cellStyle name="Millares 22 2 3" xfId="20032" xr:uid="{271EF0C0-9809-422C-9224-56EFBBA35FB3}"/>
    <cellStyle name="Millares 22 3" xfId="8754" xr:uid="{5BE4DD08-7090-4F32-9B95-4979B3CEC3F7}"/>
    <cellStyle name="Millares 22 3 2" xfId="23862" xr:uid="{9239F3B6-DF38-400C-9602-86E9B6067EBB}"/>
    <cellStyle name="Millares 22 4" xfId="17512" xr:uid="{F368A476-CB59-4214-B0B0-482DE483C617}"/>
    <cellStyle name="Millares 23" xfId="2285" xr:uid="{8B5BC046-41EC-4D6E-B77C-2C5A70B650C1}"/>
    <cellStyle name="Millares 23 2" xfId="4922" xr:uid="{0B3101FE-1FA8-4A26-923F-4A17372F4B9D}"/>
    <cellStyle name="Millares 23 2 2" xfId="11286" xr:uid="{DC6BC031-B9C5-4729-9695-D36373619278}"/>
    <cellStyle name="Millares 23 2 2 2" xfId="26394" xr:uid="{74B990DD-CFBD-486D-B9A7-64ED6E4A790A}"/>
    <cellStyle name="Millares 23 2 3" xfId="20030" xr:uid="{F2040C2D-C800-4270-A64D-A47607AE609C}"/>
    <cellStyle name="Millares 23 3" xfId="8752" xr:uid="{D3BFECEB-7F1C-475F-B50F-4850C8A2F821}"/>
    <cellStyle name="Millares 23 3 2" xfId="23860" xr:uid="{C135F180-6B9C-432A-8E5A-D4D8A3AEAF5E}"/>
    <cellStyle name="Millares 23 4" xfId="17510" xr:uid="{D7B05B2F-F752-40CD-A4BD-4C1FDE8074D0}"/>
    <cellStyle name="Millares 24" xfId="2289" xr:uid="{E2D194BD-795C-4A3C-9625-2575CA897C32}"/>
    <cellStyle name="Millares 24 2" xfId="4926" xr:uid="{358A76FE-C35D-4CB0-9B92-BC1CEDFDC8C5}"/>
    <cellStyle name="Millares 24 2 2" xfId="11290" xr:uid="{AA8289FB-35BC-45C0-BD3D-3E4F8F442F6A}"/>
    <cellStyle name="Millares 24 2 2 2" xfId="26398" xr:uid="{77E56C84-ED9E-4005-AF42-0800C6075F26}"/>
    <cellStyle name="Millares 24 2 3" xfId="20034" xr:uid="{53519EB3-76C9-4A8B-B8B2-745ABD6074C3}"/>
    <cellStyle name="Millares 24 3" xfId="8756" xr:uid="{3BAC803D-6A69-492A-AB13-2A5C22A05081}"/>
    <cellStyle name="Millares 24 3 2" xfId="23864" xr:uid="{552AFDF5-7027-41B7-A6E3-131BDBE4A815}"/>
    <cellStyle name="Millares 24 4" xfId="17514" xr:uid="{EED74211-F295-41F2-AC7F-BE354A67D81A}"/>
    <cellStyle name="Millares 25" xfId="2665" xr:uid="{A312113E-53BE-405B-8141-49B215CDFAE7}"/>
    <cellStyle name="Millares 25 2" xfId="5302" xr:uid="{9BAEF6EE-71A4-4BB6-B626-35931951CA15}"/>
    <cellStyle name="Millares 25 2 2" xfId="11663" xr:uid="{02C714C3-C83D-4183-9BE3-C30E02C2DAF9}"/>
    <cellStyle name="Millares 25 2 2 2" xfId="26771" xr:uid="{F1B93D89-3BA1-44CA-ACCB-A605FF1715F7}"/>
    <cellStyle name="Millares 25 2 3" xfId="20410" xr:uid="{8546F919-360A-4F07-BFC6-D39D7C7DC3AE}"/>
    <cellStyle name="Millares 25 3" xfId="9130" xr:uid="{9E79D25F-F15F-4AB9-9F88-13A883A4D7ED}"/>
    <cellStyle name="Millares 25 3 2" xfId="24238" xr:uid="{03DD42B9-6D0C-4CE9-9D31-79E010804172}"/>
    <cellStyle name="Millares 25 4" xfId="17773" xr:uid="{0BD7DDFD-7B27-4D34-BD02-CCA18D420083}"/>
    <cellStyle name="Millares 26" xfId="2286" xr:uid="{050BB190-B5E7-41FB-AECB-B0E27D72DC45}"/>
    <cellStyle name="Millares 26 2" xfId="4923" xr:uid="{8B3390E3-B83C-4C5B-AF6D-68ECB8AC4D8F}"/>
    <cellStyle name="Millares 26 2 2" xfId="11287" xr:uid="{DA57C042-C96B-4772-BFB8-9E2834D232E7}"/>
    <cellStyle name="Millares 26 2 2 2" xfId="26395" xr:uid="{044DC6C9-F3A6-446D-8AA1-B511E9112422}"/>
    <cellStyle name="Millares 26 2 3" xfId="20031" xr:uid="{8489F59D-4B3E-4ECB-B308-B2419C6F6319}"/>
    <cellStyle name="Millares 26 3" xfId="8753" xr:uid="{DD607482-2AAD-4B74-803D-7ED38005DE6D}"/>
    <cellStyle name="Millares 26 3 2" xfId="23861" xr:uid="{FF525765-B789-49B9-9A5D-EA29FF0C7EC7}"/>
    <cellStyle name="Millares 26 4" xfId="17511" xr:uid="{1D227798-A133-481B-A7EE-0AE8D6715F23}"/>
    <cellStyle name="Millares 27" xfId="3857" xr:uid="{ED382885-D712-4A36-BA48-0D5CE5CFF513}"/>
    <cellStyle name="Millares 27 2" xfId="6494" xr:uid="{7250A39C-9337-45E8-B322-2656B4AAB15A}"/>
    <cellStyle name="Millares 27 2 2" xfId="12805" xr:uid="{982D8CEF-6EA2-4FFD-9EBB-6EBE2F75E550}"/>
    <cellStyle name="Millares 27 2 2 2" xfId="27913" xr:uid="{231AF174-48AB-458B-9A52-BB498AE514EE}"/>
    <cellStyle name="Millares 27 2 3" xfId="21602" xr:uid="{1BBF6EB1-0D4A-4D7D-9BD4-AEE19411AEBD}"/>
    <cellStyle name="Millares 27 3" xfId="10239" xr:uid="{33FE3F28-AF3E-4DEC-80DA-DEC5E024B580}"/>
    <cellStyle name="Millares 27 3 2" xfId="25347" xr:uid="{B3F1B0CA-8D38-487A-8998-E984D7C1A936}"/>
    <cellStyle name="Millares 27 4" xfId="18965" xr:uid="{3D08DB4E-A06D-46C1-BF34-BC095C8A06D7}"/>
    <cellStyle name="Millares 28" xfId="3856" xr:uid="{C46FA44D-8224-4AD0-B651-180E05DECB5C}"/>
    <cellStyle name="Millares 28 2" xfId="6493" xr:uid="{100CFBB9-8E9E-4D00-AC4F-31888BED3024}"/>
    <cellStyle name="Millares 28 2 2" xfId="12804" xr:uid="{EABDDF01-5F65-4CF8-9D46-85AE4A50C84F}"/>
    <cellStyle name="Millares 28 2 2 2" xfId="27912" xr:uid="{A59DEFAD-C3D9-459F-BE8F-5DA0A7B78D85}"/>
    <cellStyle name="Millares 28 2 3" xfId="21601" xr:uid="{53821603-5EC1-4886-908C-A72C712CF515}"/>
    <cellStyle name="Millares 28 3" xfId="10238" xr:uid="{B127C1BA-12C9-4D6D-AA4F-A4257996DE79}"/>
    <cellStyle name="Millares 28 3 2" xfId="25346" xr:uid="{3EE0251F-ED3B-488E-881D-A8790903ADC2}"/>
    <cellStyle name="Millares 28 4" xfId="18964" xr:uid="{05828300-7658-4C7E-9868-ED3E24BFFFD3}"/>
    <cellStyle name="Millares 29" xfId="4398" xr:uid="{FDFD942A-8EF8-408B-A0CD-A106563C42F2}"/>
    <cellStyle name="Millares 29 2" xfId="7035" xr:uid="{90027803-16CF-40D9-BB61-E410A33730E2}"/>
    <cellStyle name="Millares 29 2 2" xfId="13346" xr:uid="{CFFC5C8F-4903-4C96-BE0A-994F17BE9560}"/>
    <cellStyle name="Millares 29 2 2 2" xfId="28454" xr:uid="{D4659AE8-C07A-4A2B-A2ED-1FA03D33C5E1}"/>
    <cellStyle name="Millares 29 2 3" xfId="22143" xr:uid="{DBCD51F6-7FB6-4303-BD14-FA79BBF928F2}"/>
    <cellStyle name="Millares 29 3" xfId="10780" xr:uid="{948F1CD1-D92B-45EE-A7CC-EF7C52ACEE82}"/>
    <cellStyle name="Millares 29 3 2" xfId="25888" xr:uid="{D7E315DC-D554-417B-9B96-ECB5BFD0E163}"/>
    <cellStyle name="Millares 29 4" xfId="19506" xr:uid="{00A8E1DB-8A6A-48B0-8096-93741F0CCE6E}"/>
    <cellStyle name="Millares 3" xfId="1273" xr:uid="{00000000-0005-0000-0000-0000FC040000}"/>
    <cellStyle name="Millares 3 2" xfId="1274" xr:uid="{00000000-0005-0000-0000-0000FD040000}"/>
    <cellStyle name="Millares 3 3" xfId="1275" xr:uid="{00000000-0005-0000-0000-0000FE040000}"/>
    <cellStyle name="Millares 30" xfId="4404" xr:uid="{B8332A5F-6EEC-4185-B7EC-289AA7EB84F1}"/>
    <cellStyle name="Millares 30 2" xfId="10786" xr:uid="{D26C8451-3B6C-4194-92E8-372044B55340}"/>
    <cellStyle name="Millares 30 2 2" xfId="25894" xr:uid="{231C496C-2857-4659-A348-ACB62D6595B1}"/>
    <cellStyle name="Millares 30 3" xfId="19512" xr:uid="{DC4B9336-9EB3-4E8A-BB27-417E0C9D4409}"/>
    <cellStyle name="Millares 31" xfId="4402" xr:uid="{59371159-BEE5-4146-A719-BD302AAEEF82}"/>
    <cellStyle name="Millares 31 2" xfId="10784" xr:uid="{9BC9D376-67CE-4050-9ED8-4EDFE6D7E6F7}"/>
    <cellStyle name="Millares 31 2 2" xfId="25892" xr:uid="{1A70847D-C146-4938-9938-1311FE7C9B90}"/>
    <cellStyle name="Millares 31 3" xfId="19510" xr:uid="{67D24D86-E0BD-43F6-8F03-FF548788C157}"/>
    <cellStyle name="Millares 32" xfId="4403" xr:uid="{D3BCC163-BCC6-42CB-98B8-7F7EFC37601C}"/>
    <cellStyle name="Millares 32 2" xfId="10785" xr:uid="{B37960E5-350E-4F93-A6D2-6B67175ABE08}"/>
    <cellStyle name="Millares 32 2 2" xfId="25893" xr:uid="{98944FF8-25C9-48CC-96AE-CF186AC9B828}"/>
    <cellStyle name="Millares 32 3" xfId="19511" xr:uid="{A4F7EEF8-2149-4709-8163-14D046BB8929}"/>
    <cellStyle name="Millares 33" xfId="4422" xr:uid="{C2F04790-D99F-4DC9-A89C-A85EF66F3CE4}"/>
    <cellStyle name="Millares 33 2" xfId="10804" xr:uid="{E334E0C3-637C-4F88-BC94-226ECF3D5A3D}"/>
    <cellStyle name="Millares 33 2 2" xfId="25912" xr:uid="{72019A8C-E720-4EDE-BDAA-19F23F14E9F4}"/>
    <cellStyle name="Millares 33 3" xfId="19530" xr:uid="{60D5A187-4856-4ED1-8BC0-8F03E1E88330}"/>
    <cellStyle name="Millares 34" xfId="7913" xr:uid="{0C148CAE-E31E-4B61-9FC9-CFB3B9A69CAB}"/>
    <cellStyle name="Millares 34 2" xfId="7418" xr:uid="{390A76BE-6332-465A-B6AF-733BA5E9ED6D}"/>
    <cellStyle name="Millares 34 2 2" xfId="22526" xr:uid="{DC65D893-252C-4297-B505-002F4113F2ED}"/>
    <cellStyle name="Millares 34 3" xfId="23021" xr:uid="{F0AC0951-8F9D-4DA6-B1FE-B59015AACCC7}"/>
    <cellStyle name="Millares 35" xfId="7416" xr:uid="{BE5E0F4D-12E0-4F75-95CD-698FCC7901E0}"/>
    <cellStyle name="Millares 35 2" xfId="22524" xr:uid="{A1EBD48D-8255-40FD-80C4-AF632DF5C9F5}"/>
    <cellStyle name="Millares 36" xfId="7904" xr:uid="{2C8BCB29-64D8-41E2-A60F-E1FAA78FA0D4}"/>
    <cellStyle name="Millares 36 2" xfId="23012" xr:uid="{79C39E7F-D6D1-4B6D-82FB-BC840521BCE0}"/>
    <cellStyle name="Millares 37" xfId="7705" xr:uid="{FB0389C4-5BF0-4790-B9B2-EC7D22B72E2E}"/>
    <cellStyle name="Millares 37 2" xfId="22813" xr:uid="{2DE2D024-34B3-4E24-967E-AC1DE1D7420B}"/>
    <cellStyle name="Millares 38" xfId="7309" xr:uid="{3AC95250-B071-4B3C-8A18-429DDB105517}"/>
    <cellStyle name="Millares 38 2" xfId="22417" xr:uid="{AF0A2721-C58A-4CF2-938B-0652B0E72F3C}"/>
    <cellStyle name="Millares 39" xfId="14326" xr:uid="{76E9841B-E13E-442B-B93A-810C6ABF3DB8}"/>
    <cellStyle name="Millares 39 2" xfId="29434" xr:uid="{56828202-E899-4544-B956-A2C65CBF2763}"/>
    <cellStyle name="Millares 4" xfId="1276" xr:uid="{00000000-0005-0000-0000-0000FF040000}"/>
    <cellStyle name="Millares 4 10" xfId="3860" xr:uid="{3D672AAB-828E-491A-9F9F-8775B8EA6000}"/>
    <cellStyle name="Millares 4 10 2" xfId="6497" xr:uid="{B84BF5D3-213A-43EC-ADF0-0E11903BA385}"/>
    <cellStyle name="Millares 4 10 2 2" xfId="12808" xr:uid="{1358B16C-76B7-41CC-BC7E-7DC19F088A7D}"/>
    <cellStyle name="Millares 4 10 2 2 2" xfId="27916" xr:uid="{6052927D-0B7B-4ECA-AD03-847DDE905BD8}"/>
    <cellStyle name="Millares 4 10 2 3" xfId="21605" xr:uid="{76492838-3939-4059-98F3-D908171C7E0D}"/>
    <cellStyle name="Millares 4 10 3" xfId="10242" xr:uid="{E4442FA1-FAF5-41C2-B403-34C565526CC2}"/>
    <cellStyle name="Millares 4 10 3 2" xfId="25350" xr:uid="{3E53D42B-6434-4896-AEB8-8DFBEB958904}"/>
    <cellStyle name="Millares 4 10 4" xfId="18968" xr:uid="{FE369573-6CD9-4CE8-9216-26F2E3CC619E}"/>
    <cellStyle name="Millares 4 11" xfId="4401" xr:uid="{5EEECC9F-C46E-4EC0-B072-C8C01FE7E3E5}"/>
    <cellStyle name="Millares 4 11 2" xfId="7038" xr:uid="{68E22156-717B-4CDB-8481-425ABB5F10F0}"/>
    <cellStyle name="Millares 4 11 2 2" xfId="13349" xr:uid="{AEBF301F-82AF-4193-950D-1C8A53A5042D}"/>
    <cellStyle name="Millares 4 11 2 2 2" xfId="28457" xr:uid="{E6B09270-BE6C-4A0A-B08D-12CBA22123E3}"/>
    <cellStyle name="Millares 4 11 2 3" xfId="22146" xr:uid="{4FCE459B-EAE1-40CE-982A-B82161882B48}"/>
    <cellStyle name="Millares 4 11 3" xfId="10783" xr:uid="{25F114EF-CDD8-493D-8AAB-996BD771685A}"/>
    <cellStyle name="Millares 4 11 3 2" xfId="25891" xr:uid="{C151B0C6-0FEE-4631-A6D6-E55FA2B6CDD1}"/>
    <cellStyle name="Millares 4 11 4" xfId="19509" xr:uid="{8CA4A3AC-5C30-406A-9FF9-E0C31A641F28}"/>
    <cellStyle name="Millares 4 12" xfId="4407" xr:uid="{AE3C914E-8EFA-4D42-8FD1-4E94E562FDAB}"/>
    <cellStyle name="Millares 4 12 2" xfId="10789" xr:uid="{A29B7FDB-4E7F-4721-9458-1EA97B51AF81}"/>
    <cellStyle name="Millares 4 12 2 2" xfId="25897" xr:uid="{51BB8934-2E8D-4A25-9F76-BD3297B88995}"/>
    <cellStyle name="Millares 4 12 3" xfId="19515" xr:uid="{15CBAA7A-3D1E-4D4E-99BB-41D79C897616}"/>
    <cellStyle name="Millares 4 13" xfId="4425" xr:uid="{1FF43A86-D600-4EE3-A214-BC7FE661A996}"/>
    <cellStyle name="Millares 4 13 2" xfId="10807" xr:uid="{92036798-F093-4D3C-88CE-E50055270E6B}"/>
    <cellStyle name="Millares 4 13 2 2" xfId="25915" xr:uid="{C1F8C0D3-CD9A-43FB-BFEF-EF1C36CA51B6}"/>
    <cellStyle name="Millares 4 13 3" xfId="19533" xr:uid="{3F86E23B-3295-4495-87C7-08C767D43C07}"/>
    <cellStyle name="Millares 4 14" xfId="7929" xr:uid="{7EDEEAB9-2109-488A-B5E7-B5FAE9CCBF96}"/>
    <cellStyle name="Millares 4 14 2" xfId="23037" xr:uid="{B6EC8956-D2FE-4DAA-8BB1-286D3185D083}"/>
    <cellStyle name="Millares 4 15" xfId="17013" xr:uid="{8BC06CC6-1CEF-4246-A470-5B7137D56F55}"/>
    <cellStyle name="Millares 4 2" xfId="1277" xr:uid="{00000000-0005-0000-0000-000000050000}"/>
    <cellStyle name="Millares 4 2 2" xfId="1278" xr:uid="{00000000-0005-0000-0000-000001050000}"/>
    <cellStyle name="Millares 4 2 2 2" xfId="1279" xr:uid="{00000000-0005-0000-0000-000002050000}"/>
    <cellStyle name="Millares 4 2 2 2 2" xfId="1971" xr:uid="{5C416A33-5F64-46AF-A169-36F5513D4E16}"/>
    <cellStyle name="Millares 4 2 2 2 2 2" xfId="2188" xr:uid="{28D8FEC2-497F-4B93-8D93-077CCE3A0D18}"/>
    <cellStyle name="Millares 4 2 2 2 2 2 2" xfId="4825" xr:uid="{499BD1E9-E62D-4189-A413-A331B6D05F35}"/>
    <cellStyle name="Millares 4 2 2 2 2 2 2 2" xfId="11207" xr:uid="{15203318-5734-4CEE-9565-FEB397B6EFAA}"/>
    <cellStyle name="Millares 4 2 2 2 2 2 2 2 2" xfId="26315" xr:uid="{D6C92DDB-B86E-4BD5-91CD-6E0D292BAE80}"/>
    <cellStyle name="Millares 4 2 2 2 2 2 2 3" xfId="19933" xr:uid="{371D0185-7613-4D5B-B118-03677C9CF21F}"/>
    <cellStyle name="Millares 4 2 2 2 2 2 3" xfId="8686" xr:uid="{39BFC86C-6E9E-4615-8E7C-942810E262ED}"/>
    <cellStyle name="Millares 4 2 2 2 2 2 3 2" xfId="23794" xr:uid="{4EDB860B-EEEE-4BFF-9088-0F8AEB23F19D}"/>
    <cellStyle name="Millares 4 2 2 2 2 2 4" xfId="17413" xr:uid="{1C8F0CBA-D445-4C3F-956B-7A9B1B1DD932}"/>
    <cellStyle name="Millares 4 2 2 2 2 3" xfId="2531" xr:uid="{D23A442F-076E-4ECB-AB32-F886C1C6AE1F}"/>
    <cellStyle name="Millares 4 2 2 2 2 3 2" xfId="5168" xr:uid="{F3F3061E-EFD3-4885-BD39-0BD82980BA51}"/>
    <cellStyle name="Millares 4 2 2 2 2 3 2 2" xfId="11532" xr:uid="{0C38A1AC-EDC1-4314-9ED4-F91E59784FFA}"/>
    <cellStyle name="Millares 4 2 2 2 2 3 2 2 2" xfId="26640" xr:uid="{3CD427FB-4030-4993-A6AF-082859BCEF70}"/>
    <cellStyle name="Millares 4 2 2 2 2 3 2 3" xfId="20276" xr:uid="{88627D14-74AE-404C-B013-447AFCA6827C}"/>
    <cellStyle name="Millares 4 2 2 2 2 3 3" xfId="8998" xr:uid="{5B4AAB29-19C5-4211-89BD-1A3119C7BAE1}"/>
    <cellStyle name="Millares 4 2 2 2 2 3 3 2" xfId="24106" xr:uid="{0A3ED5EA-C2E6-4E06-9217-7F7F25EC5D89}"/>
    <cellStyle name="Millares 4 2 2 2 2 3 4" xfId="17654" xr:uid="{6F71171F-00F8-488B-9A9D-E64875984DDA}"/>
    <cellStyle name="Millares 4 2 2 2 2 4" xfId="4043" xr:uid="{1E5A3157-0536-422D-A003-AAD982D89E26}"/>
    <cellStyle name="Millares 4 2 2 2 2 4 2" xfId="6680" xr:uid="{4DBA8969-583C-4854-94D9-88C0855390C3}"/>
    <cellStyle name="Millares 4 2 2 2 2 4 2 2" xfId="12991" xr:uid="{BCFCF1FE-597E-4913-8B7B-D3DD384C2E2A}"/>
    <cellStyle name="Millares 4 2 2 2 2 4 2 2 2" xfId="28099" xr:uid="{86AA4315-BA98-46AD-9090-28C451A72B42}"/>
    <cellStyle name="Millares 4 2 2 2 2 4 2 3" xfId="21788" xr:uid="{6DECCFD7-F64F-4DF1-8216-9C9C22990673}"/>
    <cellStyle name="Millares 4 2 2 2 2 4 3" xfId="10425" xr:uid="{D1D70107-8409-4737-81FE-8E5CC4E3D9B3}"/>
    <cellStyle name="Millares 4 2 2 2 2 4 3 2" xfId="25533" xr:uid="{57284766-8351-4694-B9F4-F9BE4DF969CE}"/>
    <cellStyle name="Millares 4 2 2 2 2 4 4" xfId="19151" xr:uid="{2E90DD5D-435B-406E-ACD2-E18FCAEE4A55}"/>
    <cellStyle name="Millares 4 2 2 2 2 5" xfId="4419" xr:uid="{AB8DCC18-437F-486E-83B1-7AA6541EF667}"/>
    <cellStyle name="Millares 4 2 2 2 2 5 2" xfId="10801" xr:uid="{72DEEF1E-E7B9-4C0F-B2A3-96BF4E2D84CC}"/>
    <cellStyle name="Millares 4 2 2 2 2 5 2 2" xfId="25909" xr:uid="{94E3216E-0530-4D7A-B59F-9AA36092F946}"/>
    <cellStyle name="Millares 4 2 2 2 2 5 3" xfId="19527" xr:uid="{768E6874-FF35-49A9-900B-E0A207BAF0DD}"/>
    <cellStyle name="Millares 4 2 2 2 2 6" xfId="4608" xr:uid="{73426A51-6FC2-4501-9B01-C9E7584608C0}"/>
    <cellStyle name="Millares 4 2 2 2 2 6 2" xfId="10990" xr:uid="{AD6A4BEE-961A-4FD4-868D-109C5C6A67AC}"/>
    <cellStyle name="Millares 4 2 2 2 2 6 2 2" xfId="26098" xr:uid="{8076D83C-7B2A-4B63-B176-5FC5DCD9C2EF}"/>
    <cellStyle name="Millares 4 2 2 2 2 6 3" xfId="19716" xr:uid="{BBCD0D0C-E399-4A4A-AF99-3F8F4FCC6DCA}"/>
    <cellStyle name="Millares 4 2 2 2 2 7" xfId="8285" xr:uid="{22B025F5-519B-473E-A965-58533C97DC47}"/>
    <cellStyle name="Millares 4 2 2 2 2 7 2" xfId="23393" xr:uid="{C327A30F-57D5-47D7-BBFC-D307E558CB21}"/>
    <cellStyle name="Millares 4 2 2 2 2 8" xfId="17196" xr:uid="{45CEB80C-FF48-4466-848A-700656CD617E}"/>
    <cellStyle name="Millares 4 2 2 2 3" xfId="1887" xr:uid="{EBAF7B83-E9A8-473A-A2D1-2F5A7BA2304A}"/>
    <cellStyle name="Millares 4 2 2 2 3 2" xfId="2447" xr:uid="{7F19F00E-5F5D-4365-A805-1AECA52EAC65}"/>
    <cellStyle name="Millares 4 2 2 2 3 2 2" xfId="5084" xr:uid="{A251069B-8A37-4B65-9F58-841939ED1772}"/>
    <cellStyle name="Millares 4 2 2 2 3 2 2 2" xfId="11448" xr:uid="{46679AE9-50E1-4965-9890-EDBBCEBC6E9C}"/>
    <cellStyle name="Millares 4 2 2 2 3 2 2 2 2" xfId="26556" xr:uid="{B213933C-6FAE-442B-A84F-FE2C0D006543}"/>
    <cellStyle name="Millares 4 2 2 2 3 2 2 3" xfId="20192" xr:uid="{BD46E25D-D49B-45A6-AB65-BE84AD7EF362}"/>
    <cellStyle name="Millares 4 2 2 2 3 2 3" xfId="8914" xr:uid="{5B30699B-8E79-4B58-8865-A5001DEE291B}"/>
    <cellStyle name="Millares 4 2 2 2 3 2 3 2" xfId="24022" xr:uid="{A5200729-9D1E-440D-A45F-892821B6BE4C}"/>
    <cellStyle name="Millares 4 2 2 2 3 2 4" xfId="17621" xr:uid="{D72EDC4F-EBE6-4A58-80A5-39F572CEF65A}"/>
    <cellStyle name="Millares 4 2 2 2 3 3" xfId="3959" xr:uid="{8EF1B099-2B93-4385-809E-2CE20274C364}"/>
    <cellStyle name="Millares 4 2 2 2 3 3 2" xfId="6596" xr:uid="{48DC803C-BC2E-4471-A831-BB23F068B62A}"/>
    <cellStyle name="Millares 4 2 2 2 3 3 2 2" xfId="12907" xr:uid="{0475D925-7720-4934-8CAC-1F3C3A936D7F}"/>
    <cellStyle name="Millares 4 2 2 2 3 3 2 2 2" xfId="28015" xr:uid="{1898C1BE-380A-4F02-9358-AE1A155D507C}"/>
    <cellStyle name="Millares 4 2 2 2 3 3 2 3" xfId="21704" xr:uid="{8DEF5683-E564-4EBA-932E-76D5746577A2}"/>
    <cellStyle name="Millares 4 2 2 2 3 3 3" xfId="10341" xr:uid="{CD35E7D6-36A5-4B1A-A7EF-A9943510AF0A}"/>
    <cellStyle name="Millares 4 2 2 2 3 3 3 2" xfId="25449" xr:uid="{D1FD2D30-3B4A-4F0E-8D5D-A542C7DA3746}"/>
    <cellStyle name="Millares 4 2 2 2 3 3 4" xfId="19067" xr:uid="{E9D16DB3-60EF-4775-A99E-BA57B0E5BA2E}"/>
    <cellStyle name="Millares 4 2 2 2 3 4" xfId="4524" xr:uid="{4FB85B13-1615-4403-A136-DDAE30E81545}"/>
    <cellStyle name="Millares 4 2 2 2 3 4 2" xfId="10906" xr:uid="{28FC7CE7-C5D5-4D8E-AC20-434C0464D249}"/>
    <cellStyle name="Millares 4 2 2 2 3 4 2 2" xfId="26014" xr:uid="{60972A38-A066-40AF-815B-120DC0576B67}"/>
    <cellStyle name="Millares 4 2 2 2 3 4 3" xfId="19632" xr:uid="{15346E01-D9E1-4EC2-98A9-E4C31A408050}"/>
    <cellStyle name="Millares 4 2 2 2 3 5" xfId="8388" xr:uid="{A3DEAB57-0EF8-4E73-A65D-B4FCE4C6C8FF}"/>
    <cellStyle name="Millares 4 2 2 2 3 5 2" xfId="23496" xr:uid="{DD69C356-17DE-42EA-95A5-673BC436333C}"/>
    <cellStyle name="Millares 4 2 2 2 3 6" xfId="17112" xr:uid="{92126992-97AC-4C1D-9279-653E16298208}"/>
    <cellStyle name="Millares 4 2 2 3" xfId="1970" xr:uid="{FE109ED0-8776-4AB5-951D-19B70C149E07}"/>
    <cellStyle name="Millares 4 2 2 3 2" xfId="2187" xr:uid="{6FC00DCE-9922-4FF9-A108-78EEBA5ACF2B}"/>
    <cellStyle name="Millares 4 2 2 3 2 2" xfId="4824" xr:uid="{0D9F7725-30ED-4572-BEC5-BEB84B5ADBC5}"/>
    <cellStyle name="Millares 4 2 2 3 2 2 2" xfId="11206" xr:uid="{37E91D03-0799-40CB-A088-65D925FC1254}"/>
    <cellStyle name="Millares 4 2 2 3 2 2 2 2" xfId="26314" xr:uid="{C146902A-F669-4018-B164-739BC41158A9}"/>
    <cellStyle name="Millares 4 2 2 3 2 2 3" xfId="19932" xr:uid="{725444A9-8E56-4EC0-90CA-C4D4D609C41D}"/>
    <cellStyle name="Millares 4 2 2 3 2 3" xfId="8685" xr:uid="{04EFE805-FA40-48ED-A6A0-BD2F331A335C}"/>
    <cellStyle name="Millares 4 2 2 3 2 3 2" xfId="23793" xr:uid="{7BEBABF6-881C-4C6E-833F-6F89F096D7FE}"/>
    <cellStyle name="Millares 4 2 2 3 2 4" xfId="17412" xr:uid="{BC3EBA20-1D98-4434-9966-203DC4446F2B}"/>
    <cellStyle name="Millares 4 2 2 3 3" xfId="2530" xr:uid="{7C1C1C8B-32E9-4D4E-809F-2BCE627AF2CF}"/>
    <cellStyle name="Millares 4 2 2 3 3 2" xfId="5167" xr:uid="{AE9FF448-264F-4EBD-8525-DFB0D6FFE9EA}"/>
    <cellStyle name="Millares 4 2 2 3 3 2 2" xfId="11531" xr:uid="{56C73E91-DC1B-4D8E-A530-CDC23BC7B72F}"/>
    <cellStyle name="Millares 4 2 2 3 3 2 2 2" xfId="26639" xr:uid="{3FDF5665-7740-4F16-999D-022369BE848B}"/>
    <cellStyle name="Millares 4 2 2 3 3 2 3" xfId="20275" xr:uid="{187234F0-0FB4-4949-8BD5-0537E253167C}"/>
    <cellStyle name="Millares 4 2 2 3 3 3" xfId="8997" xr:uid="{50BABBEE-8FF0-44CF-9154-8EE381175B5E}"/>
    <cellStyle name="Millares 4 2 2 3 3 3 2" xfId="24105" xr:uid="{96B1F865-D09B-4FE4-9556-98E45777D2DC}"/>
    <cellStyle name="Millares 4 2 2 3 3 4" xfId="17653" xr:uid="{F1D066B8-54AB-4D0E-AE67-9376F580BAA9}"/>
    <cellStyle name="Millares 4 2 2 3 4" xfId="4042" xr:uid="{0DC90922-E4D6-4A3E-88DA-710289930F47}"/>
    <cellStyle name="Millares 4 2 2 3 4 2" xfId="6679" xr:uid="{6CA89EF2-11E4-4BCB-B1AF-3B44A942E2A0}"/>
    <cellStyle name="Millares 4 2 2 3 4 2 2" xfId="12990" xr:uid="{A20E0AC2-427B-407A-B1DB-B93CBAB3A932}"/>
    <cellStyle name="Millares 4 2 2 3 4 2 2 2" xfId="28098" xr:uid="{4567B59A-3BC1-4A94-93C2-88E44D56F3D5}"/>
    <cellStyle name="Millares 4 2 2 3 4 2 3" xfId="21787" xr:uid="{3597D796-C463-409F-AF40-5DD02D90FA92}"/>
    <cellStyle name="Millares 4 2 2 3 4 3" xfId="10424" xr:uid="{A4D53156-7DA5-4DB2-A7AB-408E23869F6A}"/>
    <cellStyle name="Millares 4 2 2 3 4 3 2" xfId="25532" xr:uid="{D68239A3-3131-4DBD-840E-52A4F03654C3}"/>
    <cellStyle name="Millares 4 2 2 3 4 4" xfId="19150" xr:uid="{477892D0-5608-4BA7-9241-6AA05D0B5FA6}"/>
    <cellStyle name="Millares 4 2 2 3 5" xfId="4418" xr:uid="{FF9A3133-92A1-47D4-8D77-9D8636EA911B}"/>
    <cellStyle name="Millares 4 2 2 3 5 2" xfId="10800" xr:uid="{38A80653-F034-48DF-A7F7-4739756A19E1}"/>
    <cellStyle name="Millares 4 2 2 3 5 2 2" xfId="25908" xr:uid="{2F8B0407-5FB4-461C-BA99-695BCE86DCC5}"/>
    <cellStyle name="Millares 4 2 2 3 5 3" xfId="19526" xr:uid="{C5C5ABDB-2731-44EB-B557-B8662E3E36CB}"/>
    <cellStyle name="Millares 4 2 2 3 6" xfId="4607" xr:uid="{3914307F-1BAD-4329-96C7-8BE29DA43ABE}"/>
    <cellStyle name="Millares 4 2 2 3 6 2" xfId="10989" xr:uid="{666E1502-47BF-4AF9-B14F-6EB0B3E3B156}"/>
    <cellStyle name="Millares 4 2 2 3 6 2 2" xfId="26097" xr:uid="{D0EA142C-3631-4643-887D-BE35759C2F75}"/>
    <cellStyle name="Millares 4 2 2 3 6 3" xfId="19715" xr:uid="{1D5300F2-37B0-4421-9194-5C318B327265}"/>
    <cellStyle name="Millares 4 2 2 3 7" xfId="8284" xr:uid="{D6F492D5-2898-4F79-BD0D-4F776B856F96}"/>
    <cellStyle name="Millares 4 2 2 3 7 2" xfId="23392" xr:uid="{7AEDAD91-773B-4ECE-9014-9ED0B0DDC4BA}"/>
    <cellStyle name="Millares 4 2 2 3 8" xfId="17195" xr:uid="{CE53275D-FE64-411C-8E35-BABAE4D8E817}"/>
    <cellStyle name="Millares 4 2 2 4" xfId="1886" xr:uid="{85D1CC89-B83F-4CCB-AD79-103FE4903D8A}"/>
    <cellStyle name="Millares 4 2 2 4 2" xfId="2446" xr:uid="{4989FE2B-9B82-4D9C-B06F-836960F9EADF}"/>
    <cellStyle name="Millares 4 2 2 4 2 2" xfId="5083" xr:uid="{3E26614B-992C-49C1-9029-E234D921BAA9}"/>
    <cellStyle name="Millares 4 2 2 4 2 2 2" xfId="11447" xr:uid="{9EED4739-025D-47E3-93F8-1D5474F8C979}"/>
    <cellStyle name="Millares 4 2 2 4 2 2 2 2" xfId="26555" xr:uid="{69456370-F40E-40D0-BAAE-613C94E20F0E}"/>
    <cellStyle name="Millares 4 2 2 4 2 2 3" xfId="20191" xr:uid="{7093D5CE-3E69-485C-9EB3-71114F89A9A9}"/>
    <cellStyle name="Millares 4 2 2 4 2 3" xfId="8913" xr:uid="{C92F953A-7176-4737-9590-D54DE235759B}"/>
    <cellStyle name="Millares 4 2 2 4 2 3 2" xfId="24021" xr:uid="{C6C041F0-831F-4331-A93D-683310602EC7}"/>
    <cellStyle name="Millares 4 2 2 4 2 4" xfId="17620" xr:uid="{5B0288BF-2C1A-4656-A873-DF36F6900472}"/>
    <cellStyle name="Millares 4 2 2 4 3" xfId="3958" xr:uid="{6FB64856-4124-4568-83A5-3B5FFAE0EE85}"/>
    <cellStyle name="Millares 4 2 2 4 3 2" xfId="6595" xr:uid="{DEA5307E-ED08-40D9-90D4-DFDBCADDA305}"/>
    <cellStyle name="Millares 4 2 2 4 3 2 2" xfId="12906" xr:uid="{2912A5AE-99DD-47F5-A210-9652F59F7D16}"/>
    <cellStyle name="Millares 4 2 2 4 3 2 2 2" xfId="28014" xr:uid="{DE9617C2-B14E-4A63-BED9-C311FE745526}"/>
    <cellStyle name="Millares 4 2 2 4 3 2 3" xfId="21703" xr:uid="{AEC04F0B-3E60-43AB-B2E3-CFF740AF040A}"/>
    <cellStyle name="Millares 4 2 2 4 3 3" xfId="10340" xr:uid="{B58991D7-2F16-42A4-8E89-5614D5FF6C99}"/>
    <cellStyle name="Millares 4 2 2 4 3 3 2" xfId="25448" xr:uid="{FE4A39FC-8961-4DEA-B3BC-46BFA0187343}"/>
    <cellStyle name="Millares 4 2 2 4 3 4" xfId="19066" xr:uid="{3576C5BD-39D2-4122-AE98-FF883831551E}"/>
    <cellStyle name="Millares 4 2 2 4 4" xfId="4523" xr:uid="{CF8A19AE-53CB-4B5E-9EC0-C579A14CCC25}"/>
    <cellStyle name="Millares 4 2 2 4 4 2" xfId="10905" xr:uid="{F364D941-1375-48B9-BEB7-40E5AEBA50A9}"/>
    <cellStyle name="Millares 4 2 2 4 4 2 2" xfId="26013" xr:uid="{08340DF4-5E4B-4BBE-8CC8-7992F264E743}"/>
    <cellStyle name="Millares 4 2 2 4 4 3" xfId="19631" xr:uid="{01DB5F12-D8CE-4268-AC51-6D7B7C21BF68}"/>
    <cellStyle name="Millares 4 2 2 4 5" xfId="8387" xr:uid="{1B338C1C-2089-4B46-9177-4FD9FF4ACB29}"/>
    <cellStyle name="Millares 4 2 2 4 5 2" xfId="23495" xr:uid="{1D9FE710-C296-4196-B4BE-AB2BFBE7C775}"/>
    <cellStyle name="Millares 4 2 2 4 6" xfId="17111" xr:uid="{BA36C1C2-59DF-43F6-AC20-EBE4D0E45EAB}"/>
    <cellStyle name="Millares 4 2 3" xfId="1969" xr:uid="{611CEC77-4167-4B5A-B2AB-C753CAB666FA}"/>
    <cellStyle name="Millares 4 2 3 2" xfId="2186" xr:uid="{2D1AF0C3-FBE0-49C1-9A6E-990E2AD3EC88}"/>
    <cellStyle name="Millares 4 2 3 2 2" xfId="4823" xr:uid="{371C2F12-9458-4C5C-A225-1249E90C9F63}"/>
    <cellStyle name="Millares 4 2 3 2 2 2" xfId="11205" xr:uid="{6998DD2D-3A19-4C70-918A-00A16D52E5CD}"/>
    <cellStyle name="Millares 4 2 3 2 2 2 2" xfId="26313" xr:uid="{EE79BBB8-6F79-47A1-A84B-40DFFE357D00}"/>
    <cellStyle name="Millares 4 2 3 2 2 3" xfId="19931" xr:uid="{DA799776-8499-4B25-8C0D-5A8673BC9F0C}"/>
    <cellStyle name="Millares 4 2 3 2 3" xfId="8684" xr:uid="{F67C026E-ACC4-4D86-BDDA-1771CDA0E903}"/>
    <cellStyle name="Millares 4 2 3 2 3 2" xfId="23792" xr:uid="{814D7885-D538-4128-B4D0-3806C9EBA57A}"/>
    <cellStyle name="Millares 4 2 3 2 4" xfId="17411" xr:uid="{48CCB5BB-8673-4DF2-A0D8-7F029E14EC77}"/>
    <cellStyle name="Millares 4 2 3 3" xfId="2529" xr:uid="{05219810-76A2-46E7-B7D6-01FE6384C638}"/>
    <cellStyle name="Millares 4 2 3 3 2" xfId="5166" xr:uid="{397E9A2C-C6C1-4C51-ABBD-6F94F9723463}"/>
    <cellStyle name="Millares 4 2 3 3 2 2" xfId="11530" xr:uid="{AAD4A86B-01B7-496E-9B93-18C11A995B49}"/>
    <cellStyle name="Millares 4 2 3 3 2 2 2" xfId="26638" xr:uid="{DAED51E0-0DE3-49BF-A1B0-42491B258B31}"/>
    <cellStyle name="Millares 4 2 3 3 2 3" xfId="20274" xr:uid="{F7B0A846-F360-406D-860D-A62472B32C5F}"/>
    <cellStyle name="Millares 4 2 3 3 3" xfId="8996" xr:uid="{0ECFE821-0099-467E-BFA9-66F40CB9C2CE}"/>
    <cellStyle name="Millares 4 2 3 3 3 2" xfId="24104" xr:uid="{FF414BAC-B3E2-4F54-9D67-095B88F28728}"/>
    <cellStyle name="Millares 4 2 3 3 4" xfId="17652" xr:uid="{1579C40E-B6C8-4FC8-BD60-41CD78F2D5E0}"/>
    <cellStyle name="Millares 4 2 3 4" xfId="4041" xr:uid="{E04D0AAE-8B8C-4BC5-868F-364A872685FA}"/>
    <cellStyle name="Millares 4 2 3 4 2" xfId="6678" xr:uid="{808629C8-3A59-4423-AF47-0E1957565BBF}"/>
    <cellStyle name="Millares 4 2 3 4 2 2" xfId="12989" xr:uid="{C8BE7E60-EC72-41A8-A4D0-0932DFD9A4DB}"/>
    <cellStyle name="Millares 4 2 3 4 2 2 2" xfId="28097" xr:uid="{B29847BE-BB9F-4153-8956-86D6383F25F0}"/>
    <cellStyle name="Millares 4 2 3 4 2 3" xfId="21786" xr:uid="{D4F5DA93-D2CC-467F-B1D3-2A8423953CC9}"/>
    <cellStyle name="Millares 4 2 3 4 3" xfId="10423" xr:uid="{24FE6FC3-F567-4C68-9D63-C70973D862EF}"/>
    <cellStyle name="Millares 4 2 3 4 3 2" xfId="25531" xr:uid="{5BAD8345-9C9D-4ACA-B052-6BC1CBD644EB}"/>
    <cellStyle name="Millares 4 2 3 4 4" xfId="19149" xr:uid="{01AFFFD0-B941-423F-9A86-A928D390D335}"/>
    <cellStyle name="Millares 4 2 3 5" xfId="4417" xr:uid="{3F761FDC-7103-424E-91BC-4CC7F6B46DCB}"/>
    <cellStyle name="Millares 4 2 3 5 2" xfId="10799" xr:uid="{D269B88D-EA25-400C-AB7F-414CF760F9C2}"/>
    <cellStyle name="Millares 4 2 3 5 2 2" xfId="25907" xr:uid="{50B2BED1-ECBD-4654-8D8A-5F92764B3CE3}"/>
    <cellStyle name="Millares 4 2 3 5 3" xfId="19525" xr:uid="{ADB6CAF9-71DA-45CE-A538-6E5926E81D5C}"/>
    <cellStyle name="Millares 4 2 3 6" xfId="4606" xr:uid="{08B38FF2-2F7E-4311-9153-44A9E2308354}"/>
    <cellStyle name="Millares 4 2 3 6 2" xfId="10988" xr:uid="{F06A7DE0-0581-4F2F-87D3-231E04AD7667}"/>
    <cellStyle name="Millares 4 2 3 6 2 2" xfId="26096" xr:uid="{F3F119EB-50B5-4C85-B8B5-6C19E7EFAD8E}"/>
    <cellStyle name="Millares 4 2 3 6 3" xfId="19714" xr:uid="{F4B74663-856F-4989-B952-BA2DEAD5B56D}"/>
    <cellStyle name="Millares 4 2 3 7" xfId="8283" xr:uid="{2FB22372-635C-4A3D-B1A9-992D99476967}"/>
    <cellStyle name="Millares 4 2 3 7 2" xfId="23391" xr:uid="{2F851E43-9E16-43B3-876C-D655C03302C8}"/>
    <cellStyle name="Millares 4 2 3 8" xfId="17194" xr:uid="{F0CEAAC3-3DC6-400F-8056-FB3EA49E04DA}"/>
    <cellStyle name="Millares 4 2 4" xfId="1885" xr:uid="{7AF20CE3-EE07-4F29-9DA9-F44D2620705E}"/>
    <cellStyle name="Millares 4 2 4 2" xfId="2445" xr:uid="{136C5A3D-C5B8-489E-80D6-A49093844F7B}"/>
    <cellStyle name="Millares 4 2 4 2 2" xfId="5082" xr:uid="{5DF04351-20CF-47D2-A9A1-9D95569A627B}"/>
    <cellStyle name="Millares 4 2 4 2 2 2" xfId="11446" xr:uid="{FF32E896-6B32-446D-832C-604195ED7E3E}"/>
    <cellStyle name="Millares 4 2 4 2 2 2 2" xfId="26554" xr:uid="{8ACBABEB-4B89-4E03-9B14-435C20D646D3}"/>
    <cellStyle name="Millares 4 2 4 2 2 3" xfId="20190" xr:uid="{11379E8F-827E-4D54-A6B7-E76E640A5698}"/>
    <cellStyle name="Millares 4 2 4 2 3" xfId="8912" xr:uid="{89CFC724-5F8B-4820-A4A6-9F8A45DEADB3}"/>
    <cellStyle name="Millares 4 2 4 2 3 2" xfId="24020" xr:uid="{8F0607DA-9FB2-4E78-8FE9-AD860A0B7AB7}"/>
    <cellStyle name="Millares 4 2 4 2 4" xfId="17619" xr:uid="{83065770-66F7-4FE7-BB84-BB06B7AFCDB4}"/>
    <cellStyle name="Millares 4 2 4 3" xfId="3957" xr:uid="{3EA1418B-F9E1-490D-A52C-E62F6A062255}"/>
    <cellStyle name="Millares 4 2 4 3 2" xfId="6594" xr:uid="{E15FE338-D142-4616-B5AF-3C0F382753D6}"/>
    <cellStyle name="Millares 4 2 4 3 2 2" xfId="12905" xr:uid="{3CE61339-FC4A-441F-AACD-64B060412284}"/>
    <cellStyle name="Millares 4 2 4 3 2 2 2" xfId="28013" xr:uid="{C7D2B0F3-3052-4D75-9B3D-7EBBDE1E73E2}"/>
    <cellStyle name="Millares 4 2 4 3 2 3" xfId="21702" xr:uid="{98B080EB-2D60-482D-BAC3-2B1B66DB2830}"/>
    <cellStyle name="Millares 4 2 4 3 3" xfId="10339" xr:uid="{64773B0D-1D59-400B-8683-9917367CA8A5}"/>
    <cellStyle name="Millares 4 2 4 3 3 2" xfId="25447" xr:uid="{9A118773-C3FC-40FC-B985-22338BED3F77}"/>
    <cellStyle name="Millares 4 2 4 3 4" xfId="19065" xr:uid="{1CC34C6A-C7BD-4ABA-AC1C-109180776EC9}"/>
    <cellStyle name="Millares 4 2 4 4" xfId="4522" xr:uid="{C1C543D0-1412-4052-AC79-08300866D87C}"/>
    <cellStyle name="Millares 4 2 4 4 2" xfId="10904" xr:uid="{BA9BC58C-BEA0-4126-A368-7BF2CB55DC57}"/>
    <cellStyle name="Millares 4 2 4 4 2 2" xfId="26012" xr:uid="{D99E618C-EA94-49D2-97B4-06B08E8CD419}"/>
    <cellStyle name="Millares 4 2 4 4 3" xfId="19630" xr:uid="{5EA7E96E-6634-4AA9-B920-74B1CD895469}"/>
    <cellStyle name="Millares 4 2 4 5" xfId="8386" xr:uid="{A0409469-1425-4631-88C9-3E16A11FE7EF}"/>
    <cellStyle name="Millares 4 2 4 5 2" xfId="23494" xr:uid="{49E1B62C-1FDC-48E6-A913-3263358D4E1A}"/>
    <cellStyle name="Millares 4 2 4 6" xfId="17110" xr:uid="{E3800183-A05B-415D-AA25-62C013D2E4AC}"/>
    <cellStyle name="Millares 4 3" xfId="1280" xr:uid="{00000000-0005-0000-0000-000003050000}"/>
    <cellStyle name="Millares 4 3 2" xfId="1972" xr:uid="{F0B48507-6FED-44CB-9370-2FC35CD7EE15}"/>
    <cellStyle name="Millares 4 3 2 2" xfId="2189" xr:uid="{B6AE901E-E37B-41A1-83E1-78F6FB8BC8B5}"/>
    <cellStyle name="Millares 4 3 2 2 2" xfId="4826" xr:uid="{9B180773-D884-41A6-BDBB-F0EC8035C6AF}"/>
    <cellStyle name="Millares 4 3 2 2 2 2" xfId="11208" xr:uid="{80ECEF2D-9C18-494D-A72F-598AFD391FB0}"/>
    <cellStyle name="Millares 4 3 2 2 2 2 2" xfId="26316" xr:uid="{F11D5EDC-AB84-4D58-B546-88A1A24A12D3}"/>
    <cellStyle name="Millares 4 3 2 2 2 3" xfId="19934" xr:uid="{189B8522-01C2-45E7-9F07-F3043D81ABBA}"/>
    <cellStyle name="Millares 4 3 2 2 3" xfId="8687" xr:uid="{3A4E22E0-6D71-4A76-8567-F8275978E471}"/>
    <cellStyle name="Millares 4 3 2 2 3 2" xfId="23795" xr:uid="{4E46B2D8-A78B-4BB1-9E22-A6385CBA925D}"/>
    <cellStyle name="Millares 4 3 2 2 4" xfId="17414" xr:uid="{08830232-660C-4DB9-BC41-F0514464E4B8}"/>
    <cellStyle name="Millares 4 3 2 3" xfId="2532" xr:uid="{1BA95775-6503-4328-A5E3-2C8DB48FFF5E}"/>
    <cellStyle name="Millares 4 3 2 3 2" xfId="5169" xr:uid="{584BE736-D237-458E-8A31-532CA89E2CB4}"/>
    <cellStyle name="Millares 4 3 2 3 2 2" xfId="11533" xr:uid="{3CF55F97-8BF1-4A20-9B86-AE08C77214DC}"/>
    <cellStyle name="Millares 4 3 2 3 2 2 2" xfId="26641" xr:uid="{572592A4-878A-4D20-8214-583B4B8A6FA8}"/>
    <cellStyle name="Millares 4 3 2 3 2 3" xfId="20277" xr:uid="{8E2A3817-A5DE-47F3-812F-0BD4486E3673}"/>
    <cellStyle name="Millares 4 3 2 3 3" xfId="8999" xr:uid="{8FFA8C32-2967-4966-BCB1-6455F9FDBF05}"/>
    <cellStyle name="Millares 4 3 2 3 3 2" xfId="24107" xr:uid="{40F57897-D14C-4D5A-8565-94FC34846846}"/>
    <cellStyle name="Millares 4 3 2 3 4" xfId="17655" xr:uid="{F3771BAB-7380-4178-891B-B2B510E66EF9}"/>
    <cellStyle name="Millares 4 3 2 4" xfId="4044" xr:uid="{D5CB0CE2-E000-4614-88C3-7094218A07BA}"/>
    <cellStyle name="Millares 4 3 2 4 2" xfId="6681" xr:uid="{23656201-5325-4EF7-882D-21022A4370C7}"/>
    <cellStyle name="Millares 4 3 2 4 2 2" xfId="12992" xr:uid="{FD79650D-37AA-47CA-88E3-2C817268A91D}"/>
    <cellStyle name="Millares 4 3 2 4 2 2 2" xfId="28100" xr:uid="{80C33A7E-921F-4204-931F-E45CE6C52384}"/>
    <cellStyle name="Millares 4 3 2 4 2 3" xfId="21789" xr:uid="{C7560D78-0096-459C-BC4C-D64DB24E48CB}"/>
    <cellStyle name="Millares 4 3 2 4 3" xfId="10426" xr:uid="{69606757-C7D4-416D-988E-240F801005F9}"/>
    <cellStyle name="Millares 4 3 2 4 3 2" xfId="25534" xr:uid="{A9169CCE-E71C-4FB1-A1A0-2E3F5B9ABFEB}"/>
    <cellStyle name="Millares 4 3 2 4 4" xfId="19152" xr:uid="{874557B5-E4CF-4315-8F9E-C7A5EE026FFE}"/>
    <cellStyle name="Millares 4 3 2 5" xfId="4420" xr:uid="{06AA8043-868D-4960-A638-BA493E5DE1BA}"/>
    <cellStyle name="Millares 4 3 2 5 2" xfId="10802" xr:uid="{F098608D-6078-4C38-AFAB-D5BFFF013CAE}"/>
    <cellStyle name="Millares 4 3 2 5 2 2" xfId="25910" xr:uid="{FFAA8181-AC38-4B08-B879-35CE08067BEA}"/>
    <cellStyle name="Millares 4 3 2 5 3" xfId="19528" xr:uid="{10FFA5E6-9D0A-40A8-A29F-FF4D78242031}"/>
    <cellStyle name="Millares 4 3 2 6" xfId="4609" xr:uid="{F67326C5-7E04-4CA0-B435-81C0F65948EA}"/>
    <cellStyle name="Millares 4 3 2 6 2" xfId="10991" xr:uid="{06379180-7457-4987-879B-32C8345FD129}"/>
    <cellStyle name="Millares 4 3 2 6 2 2" xfId="26099" xr:uid="{F97831E7-9C54-4847-A432-AFA51C9AB27A}"/>
    <cellStyle name="Millares 4 3 2 6 3" xfId="19717" xr:uid="{F2948F4D-9033-4661-B8FD-0416E4893B3B}"/>
    <cellStyle name="Millares 4 3 2 7" xfId="8286" xr:uid="{543A8BB5-EA0D-48BB-802B-98021553F06B}"/>
    <cellStyle name="Millares 4 3 2 7 2" xfId="23394" xr:uid="{8BB51C19-C1A8-4213-B2F6-F7A134CF99F0}"/>
    <cellStyle name="Millares 4 3 2 8" xfId="17197" xr:uid="{DB26BCB7-276C-481B-8B4F-4AEA21AEC2B8}"/>
    <cellStyle name="Millares 4 3 3" xfId="1888" xr:uid="{49CD7DC0-F6B1-4E2B-BF7E-681BCBDD7586}"/>
    <cellStyle name="Millares 4 3 3 2" xfId="2448" xr:uid="{6942C80C-1DDB-4596-9F52-88A5A5B20ABD}"/>
    <cellStyle name="Millares 4 3 3 2 2" xfId="5085" xr:uid="{DF029DDB-9A56-4C7C-BF56-11821B11B498}"/>
    <cellStyle name="Millares 4 3 3 2 2 2" xfId="11449" xr:uid="{F00AE7FD-7004-4250-ACE0-FA3BB24002D6}"/>
    <cellStyle name="Millares 4 3 3 2 2 2 2" xfId="26557" xr:uid="{5155A1F8-CD82-4F98-A632-EF3DACB63527}"/>
    <cellStyle name="Millares 4 3 3 2 2 3" xfId="20193" xr:uid="{C76B23BB-3D84-466F-BEF4-B09401873FD3}"/>
    <cellStyle name="Millares 4 3 3 2 3" xfId="8915" xr:uid="{8C53F364-7C6E-4C57-ACB1-593F8928EE46}"/>
    <cellStyle name="Millares 4 3 3 2 3 2" xfId="24023" xr:uid="{5A8F2E03-F5C3-404F-8D25-2FB263D24665}"/>
    <cellStyle name="Millares 4 3 3 2 4" xfId="17622" xr:uid="{1656CB21-7986-4CFB-96DC-CB8009FB707C}"/>
    <cellStyle name="Millares 4 3 3 3" xfId="3960" xr:uid="{A8618906-8075-4F34-AAC7-06219282B188}"/>
    <cellStyle name="Millares 4 3 3 3 2" xfId="6597" xr:uid="{D6BF2967-1E49-48C5-92A6-787BC1AB63E7}"/>
    <cellStyle name="Millares 4 3 3 3 2 2" xfId="12908" xr:uid="{F004638E-DF6D-4279-B6F3-948BC2E8C9CC}"/>
    <cellStyle name="Millares 4 3 3 3 2 2 2" xfId="28016" xr:uid="{367D0F61-0BC1-4B2C-A94E-3D6306D2D606}"/>
    <cellStyle name="Millares 4 3 3 3 2 3" xfId="21705" xr:uid="{6E57E54D-A76D-422A-BD1A-CD28022C8AA0}"/>
    <cellStyle name="Millares 4 3 3 3 3" xfId="10342" xr:uid="{8D8DC67D-F9F3-4A22-8D0B-06C80A2302C6}"/>
    <cellStyle name="Millares 4 3 3 3 3 2" xfId="25450" xr:uid="{EC8DF4F3-815A-4725-98AE-87AF43A3AEDA}"/>
    <cellStyle name="Millares 4 3 3 3 4" xfId="19068" xr:uid="{9A7F5C25-7B70-479D-A618-7B8A7E363361}"/>
    <cellStyle name="Millares 4 3 3 4" xfId="4525" xr:uid="{04695384-E470-4957-8565-F2F2806F149B}"/>
    <cellStyle name="Millares 4 3 3 4 2" xfId="10907" xr:uid="{B669EF7D-CAF6-45BB-87B3-BC69188DDED6}"/>
    <cellStyle name="Millares 4 3 3 4 2 2" xfId="26015" xr:uid="{52519D5B-4C67-4859-900D-7F14ECFB0907}"/>
    <cellStyle name="Millares 4 3 3 4 3" xfId="19633" xr:uid="{1189FCCC-4639-4432-8753-FCE29A27C91F}"/>
    <cellStyle name="Millares 4 3 3 5" xfId="8389" xr:uid="{64B2A4D7-E00A-41C0-9AE0-0AB601029D7B}"/>
    <cellStyle name="Millares 4 3 3 5 2" xfId="23497" xr:uid="{F4B69DEB-90C7-4E32-879F-85B5A465C333}"/>
    <cellStyle name="Millares 4 3 3 6" xfId="17113" xr:uid="{4F1E4951-1D95-4115-ABDC-2CB2D2F232B7}"/>
    <cellStyle name="Millares 4 4" xfId="1968" xr:uid="{4CA5A902-3E41-43DE-A560-A4511561EBB0}"/>
    <cellStyle name="Millares 4 4 2" xfId="2185" xr:uid="{01BC3781-B0FC-4520-803A-3DAA66122E27}"/>
    <cellStyle name="Millares 4 4 2 2" xfId="4822" xr:uid="{7EA92AFA-32BF-4CAB-887F-AAB46E4C36FC}"/>
    <cellStyle name="Millares 4 4 2 2 2" xfId="11204" xr:uid="{24840375-1EC1-4491-A6E0-29651301CD91}"/>
    <cellStyle name="Millares 4 4 2 2 2 2" xfId="26312" xr:uid="{1EF7195F-49B9-4128-BC33-ABADA951B2B5}"/>
    <cellStyle name="Millares 4 4 2 2 3" xfId="19930" xr:uid="{B6A04F95-C16A-4FF1-80EB-E5417C17E464}"/>
    <cellStyle name="Millares 4 4 2 3" xfId="8683" xr:uid="{7F1CCE7A-CABF-4BAF-BE2E-8A774E5E6BBA}"/>
    <cellStyle name="Millares 4 4 2 3 2" xfId="23791" xr:uid="{819F4055-230A-4096-859C-24105D90BD55}"/>
    <cellStyle name="Millares 4 4 2 4" xfId="17410" xr:uid="{A57D85A9-9FCB-4517-B8F1-78D9190972B6}"/>
    <cellStyle name="Millares 4 4 3" xfId="2528" xr:uid="{FDD2E656-2F2A-413B-B163-0BFDA24ED2C4}"/>
    <cellStyle name="Millares 4 4 3 2" xfId="5165" xr:uid="{62B1ED88-1FDB-49C2-98EA-60E586C23514}"/>
    <cellStyle name="Millares 4 4 3 2 2" xfId="11529" xr:uid="{4706ADBD-13CF-4699-AC62-4E3DBE8BBA35}"/>
    <cellStyle name="Millares 4 4 3 2 2 2" xfId="26637" xr:uid="{21297B13-F781-4F86-B2F3-52DAC387100C}"/>
    <cellStyle name="Millares 4 4 3 2 3" xfId="20273" xr:uid="{B2A07271-7587-406C-8CBF-3C1A94BB7EB4}"/>
    <cellStyle name="Millares 4 4 3 3" xfId="8995" xr:uid="{632E40AE-64F6-4290-BF86-4BFEE988A664}"/>
    <cellStyle name="Millares 4 4 3 3 2" xfId="24103" xr:uid="{480B69A0-B5C7-4239-B2C3-0148DAE48300}"/>
    <cellStyle name="Millares 4 4 3 4" xfId="17651" xr:uid="{EF34AB5E-88EF-47FD-B713-FE255660129E}"/>
    <cellStyle name="Millares 4 4 4" xfId="4040" xr:uid="{299D40C1-A1FB-46E3-9A0D-A7F6B046C932}"/>
    <cellStyle name="Millares 4 4 4 2" xfId="6677" xr:uid="{2B24C817-852D-4CE2-ACAD-7C90C86DC9B9}"/>
    <cellStyle name="Millares 4 4 4 2 2" xfId="12988" xr:uid="{0E916498-F197-443D-AE44-C457B63F399B}"/>
    <cellStyle name="Millares 4 4 4 2 2 2" xfId="28096" xr:uid="{4FA99B63-112F-4BD6-A997-E50BB3689B77}"/>
    <cellStyle name="Millares 4 4 4 2 3" xfId="21785" xr:uid="{C1033A14-BC48-48A7-ABE2-68A3BF4E47DF}"/>
    <cellStyle name="Millares 4 4 4 3" xfId="10422" xr:uid="{25672065-D05F-4AE3-B66A-83EEBCA466B0}"/>
    <cellStyle name="Millares 4 4 4 3 2" xfId="25530" xr:uid="{00E469F3-F203-441C-A4CD-5C160BC90121}"/>
    <cellStyle name="Millares 4 4 4 4" xfId="19148" xr:uid="{44424575-B71B-47C1-A4AF-A9517277A829}"/>
    <cellStyle name="Millares 4 4 5" xfId="4416" xr:uid="{7F6B9A4D-E892-4717-9FAA-6A738912CD2B}"/>
    <cellStyle name="Millares 4 4 5 2" xfId="10798" xr:uid="{A9853375-2EDD-4AC8-9B7B-BA53798D955F}"/>
    <cellStyle name="Millares 4 4 5 2 2" xfId="25906" xr:uid="{35F6F27C-1B24-4E42-A6CF-0D5D9293ADD4}"/>
    <cellStyle name="Millares 4 4 5 3" xfId="19524" xr:uid="{2763FF66-8C9D-486E-91F7-4A761E7DA196}"/>
    <cellStyle name="Millares 4 4 6" xfId="4605" xr:uid="{51A9490A-F772-40B6-ABED-573E0787E4DA}"/>
    <cellStyle name="Millares 4 4 6 2" xfId="10987" xr:uid="{14ADBBFF-F21D-4609-81CC-821A33D8288D}"/>
    <cellStyle name="Millares 4 4 6 2 2" xfId="26095" xr:uid="{6BE43013-0F81-41C7-B7F6-9888216505EA}"/>
    <cellStyle name="Millares 4 4 6 3" xfId="19713" xr:uid="{180CF569-13A8-4152-BA3B-A378833BE512}"/>
    <cellStyle name="Millares 4 4 7" xfId="8282" xr:uid="{3C37F108-F3B3-4450-8DF9-823922BECA33}"/>
    <cellStyle name="Millares 4 4 7 2" xfId="23390" xr:uid="{930CC6DC-D3D8-4071-B278-4BE29B6BDE5F}"/>
    <cellStyle name="Millares 4 4 8" xfId="17193" xr:uid="{8049B6EA-C94D-454F-BC71-37B0D1A415DF}"/>
    <cellStyle name="Millares 4 5" xfId="1884" xr:uid="{E045B7E3-C047-4D76-BF3C-659416D98989}"/>
    <cellStyle name="Millares 4 5 2" xfId="2444" xr:uid="{4950F972-EC9C-4B3A-B2AD-61E42E398760}"/>
    <cellStyle name="Millares 4 5 2 2" xfId="5081" xr:uid="{34123B4D-7347-4AE2-8BC6-7FBD0339E26C}"/>
    <cellStyle name="Millares 4 5 2 2 2" xfId="11445" xr:uid="{694E3319-9602-40A2-88B2-2EB07000DF32}"/>
    <cellStyle name="Millares 4 5 2 2 2 2" xfId="26553" xr:uid="{BD40A865-79F4-4CFA-94DC-3168CEE2F61E}"/>
    <cellStyle name="Millares 4 5 2 2 3" xfId="20189" xr:uid="{A582D795-FECF-4AC2-BCC9-685699DD865E}"/>
    <cellStyle name="Millares 4 5 2 3" xfId="8911" xr:uid="{650D87DD-E172-4B92-BA80-08C093013329}"/>
    <cellStyle name="Millares 4 5 2 3 2" xfId="24019" xr:uid="{A37AD85E-734D-4FE8-9104-6EE8AB145CE3}"/>
    <cellStyle name="Millares 4 5 2 4" xfId="17618" xr:uid="{CDF2957D-7400-47C2-AFA2-D48132BCBFDE}"/>
    <cellStyle name="Millares 4 5 3" xfId="3956" xr:uid="{9B4E6447-709D-4B55-A228-A0CCCA4A6242}"/>
    <cellStyle name="Millares 4 5 3 2" xfId="6593" xr:uid="{DB6E43CA-AC16-4AF9-9F23-15344AD6EC63}"/>
    <cellStyle name="Millares 4 5 3 2 2" xfId="12904" xr:uid="{13ABC868-1222-4ABF-A67C-E1FF156FD541}"/>
    <cellStyle name="Millares 4 5 3 2 2 2" xfId="28012" xr:uid="{E645EEB4-940B-4D00-8B5C-DEC9418510E1}"/>
    <cellStyle name="Millares 4 5 3 2 3" xfId="21701" xr:uid="{6257079B-8EA7-40E3-9E35-0D4E6CDAB2A6}"/>
    <cellStyle name="Millares 4 5 3 3" xfId="10338" xr:uid="{51D8EE53-C7D2-4028-BBBD-C70893227F98}"/>
    <cellStyle name="Millares 4 5 3 3 2" xfId="25446" xr:uid="{1159018D-F6E3-4B6A-8ECC-177A713EB772}"/>
    <cellStyle name="Millares 4 5 3 4" xfId="19064" xr:uid="{9972ECD3-43D0-4275-A2E1-F3A2AF91197A}"/>
    <cellStyle name="Millares 4 5 4" xfId="4521" xr:uid="{B4334B08-5F75-43FE-8A3B-B90069CEAB9B}"/>
    <cellStyle name="Millares 4 5 4 2" xfId="10903" xr:uid="{6051529E-C52B-4949-8FD3-4EE74078BB61}"/>
    <cellStyle name="Millares 4 5 4 2 2" xfId="26011" xr:uid="{D21CC0BE-58C5-4374-8215-DC601BC3EB28}"/>
    <cellStyle name="Millares 4 5 4 3" xfId="19629" xr:uid="{9B8376D3-09AA-479D-89E6-7373E90D17B0}"/>
    <cellStyle name="Millares 4 5 5" xfId="8385" xr:uid="{7B44182A-4CD8-4E3F-9381-80F402E4E83D}"/>
    <cellStyle name="Millares 4 5 5 2" xfId="23493" xr:uid="{12378996-8233-490D-B3EC-D76CD7F3EBB9}"/>
    <cellStyle name="Millares 4 5 6" xfId="17109" xr:uid="{D278E509-1C42-4347-8E26-268CF7C52979}"/>
    <cellStyle name="Millares 4 6" xfId="2099" xr:uid="{860DADC5-A439-4058-9C0B-49B21F985372}"/>
    <cellStyle name="Millares 4 6 2" xfId="2589" xr:uid="{571E0749-33ED-498D-B88E-59B75655E5E0}"/>
    <cellStyle name="Millares 4 6 2 2" xfId="5226" xr:uid="{AA420A32-B932-4990-B0F6-DC647A220656}"/>
    <cellStyle name="Millares 4 6 2 2 2" xfId="11590" xr:uid="{733C0C01-5412-4DAB-8325-2D74C268627F}"/>
    <cellStyle name="Millares 4 6 2 2 2 2" xfId="26698" xr:uid="{725BFC15-628A-4419-A226-1FE02610B544}"/>
    <cellStyle name="Millares 4 6 2 2 3" xfId="20334" xr:uid="{2DFC94DA-6385-4178-8746-3AD4ACFA4111}"/>
    <cellStyle name="Millares 4 6 2 3" xfId="9056" xr:uid="{058D14D0-505F-4A44-96C4-279F709187F2}"/>
    <cellStyle name="Millares 4 6 2 3 2" xfId="24164" xr:uid="{D033DB4B-BBE5-4F9A-9F08-86DE2CF9325C}"/>
    <cellStyle name="Millares 4 6 2 4" xfId="17697" xr:uid="{8408AFC9-2BFD-4714-8CF2-2458F9A4D986}"/>
    <cellStyle name="Millares 4 6 3" xfId="4171" xr:uid="{E5CBDB03-A3D8-443D-A8A4-BCE4D40EBEBC}"/>
    <cellStyle name="Millares 4 6 3 2" xfId="6808" xr:uid="{D6EE0A73-E83E-4EF8-B9C5-65B40250AB6C}"/>
    <cellStyle name="Millares 4 6 3 2 2" xfId="13119" xr:uid="{AD838DEA-3D30-49C6-95C3-68E0E3D33195}"/>
    <cellStyle name="Millares 4 6 3 2 2 2" xfId="28227" xr:uid="{DE93767A-D636-46EF-BB99-9E914E7C0C0E}"/>
    <cellStyle name="Millares 4 6 3 2 3" xfId="21916" xr:uid="{41C1F4FE-D659-43F0-9655-776E8FDBA014}"/>
    <cellStyle name="Millares 4 6 3 3" xfId="10553" xr:uid="{07303A10-3220-4C6E-A910-89F59BC6903F}"/>
    <cellStyle name="Millares 4 6 3 3 2" xfId="25661" xr:uid="{DD6C65BE-4AB1-4EEF-AA95-48532A3911C2}"/>
    <cellStyle name="Millares 4 6 3 4" xfId="19279" xr:uid="{BF0C5FF0-0585-4C7A-B092-1BAEC2864BB8}"/>
    <cellStyle name="Millares 4 6 4" xfId="4736" xr:uid="{4F4FF6B8-6EEB-4EF6-B8DE-4F3D7A32A4A8}"/>
    <cellStyle name="Millares 4 6 4 2" xfId="11118" xr:uid="{7E2F642E-E47E-4D02-BB1A-B9DA6301542A}"/>
    <cellStyle name="Millares 4 6 4 2 2" xfId="26226" xr:uid="{0BA7F631-E3DF-458E-AF50-341392766217}"/>
    <cellStyle name="Millares 4 6 4 3" xfId="19844" xr:uid="{944F6054-CBD8-4CF6-83F0-00049DF5C743}"/>
    <cellStyle name="Millares 4 6 5" xfId="8597" xr:uid="{6405C754-CC94-4073-B41F-FD0597FAD978}"/>
    <cellStyle name="Millares 4 6 5 2" xfId="23705" xr:uid="{194281C8-039B-43CE-BAE3-23FB012FFFA5}"/>
    <cellStyle name="Millares 4 6 6" xfId="17324" xr:uid="{0F5C3297-C126-4829-8125-A676E561E7FE}"/>
    <cellStyle name="Millares 4 7" xfId="2170" xr:uid="{91C895D5-F395-4DCA-8A3A-FC4A0B492699}"/>
    <cellStyle name="Millares 4 7 2" xfId="2659" xr:uid="{60D20383-2865-4A90-AFB2-C5DB4450A55F}"/>
    <cellStyle name="Millares 4 7 2 2" xfId="5296" xr:uid="{33A25A97-5134-43DD-A4CF-5E54B758EA3A}"/>
    <cellStyle name="Millares 4 7 2 2 2" xfId="11660" xr:uid="{D6A5CD3C-CD60-40F8-8012-6F74198FFDB8}"/>
    <cellStyle name="Millares 4 7 2 2 2 2" xfId="26768" xr:uid="{FBCA2B4B-39FF-4938-BF04-807BE25371C6}"/>
    <cellStyle name="Millares 4 7 2 2 3" xfId="20404" xr:uid="{61364BA2-6666-4B79-8B9C-4F3BC7A57AF5}"/>
    <cellStyle name="Millares 4 7 2 3" xfId="9126" xr:uid="{313879F4-537F-44A7-A091-2707B1955E99}"/>
    <cellStyle name="Millares 4 7 2 3 2" xfId="24234" xr:uid="{12269C6A-3ACB-48B6-926C-B26150208095}"/>
    <cellStyle name="Millares 4 7 2 4" xfId="17767" xr:uid="{3949474E-84A8-464E-84DB-32887357DF07}"/>
    <cellStyle name="Millares 4 7 3" xfId="4242" xr:uid="{AE0BF63F-0C99-43DF-B4E2-CE52674A7699}"/>
    <cellStyle name="Millares 4 7 3 2" xfId="6879" xr:uid="{BC4BE3B4-ED1B-44AD-A528-3B518F7BE527}"/>
    <cellStyle name="Millares 4 7 3 2 2" xfId="13190" xr:uid="{552F6971-A5E9-4A3E-8A50-FF74E316BE91}"/>
    <cellStyle name="Millares 4 7 3 2 2 2" xfId="28298" xr:uid="{C1F9E554-4405-4008-98B0-7D709E3DAF65}"/>
    <cellStyle name="Millares 4 7 3 2 3" xfId="21987" xr:uid="{4E8C7758-46D7-492F-8044-E3A5F6E6437D}"/>
    <cellStyle name="Millares 4 7 3 3" xfId="10624" xr:uid="{9F59D326-72DF-4D96-B44B-AA90C7682E06}"/>
    <cellStyle name="Millares 4 7 3 3 2" xfId="25732" xr:uid="{FCB5FE15-BC30-4C07-843B-917D54E0CD3A}"/>
    <cellStyle name="Millares 4 7 3 4" xfId="19350" xr:uid="{2B73CF01-7454-4943-B4B9-78390614EF80}"/>
    <cellStyle name="Millares 4 7 4" xfId="4807" xr:uid="{298AF762-B561-4FB6-8081-34E28C561BAF}"/>
    <cellStyle name="Millares 4 7 4 2" xfId="11189" xr:uid="{B425AAD4-7007-4911-A493-415F1D756D26}"/>
    <cellStyle name="Millares 4 7 4 2 2" xfId="26297" xr:uid="{9391B235-9757-46AA-8B22-A405ED3F0DEA}"/>
    <cellStyle name="Millares 4 7 4 3" xfId="19915" xr:uid="{53C611EC-E359-4EB6-85C3-B13196550975}"/>
    <cellStyle name="Millares 4 7 5" xfId="8668" xr:uid="{557A5FD1-6DBD-4975-A2C9-C746026ADF2D}"/>
    <cellStyle name="Millares 4 7 5 2" xfId="23776" xr:uid="{7A079B79-EE83-4914-98B0-D8EE50D3A739}"/>
    <cellStyle name="Millares 4 7 6" xfId="17395" xr:uid="{E9B666BF-DEDF-4D5D-B5C0-5B1221900FF1}"/>
    <cellStyle name="Millares 4 8" xfId="2176" xr:uid="{5AAD2543-7B13-45E0-A90A-A10291AC2159}"/>
    <cellStyle name="Millares 4 8 2" xfId="4813" xr:uid="{30AA9E59-11D1-48A9-8443-9E41D309B4AE}"/>
    <cellStyle name="Millares 4 8 2 2" xfId="11195" xr:uid="{6406FDDE-0837-4833-B340-5DC63CAD726B}"/>
    <cellStyle name="Millares 4 8 2 2 2" xfId="26303" xr:uid="{0B32E684-F062-40B2-B031-857FAF3A5982}"/>
    <cellStyle name="Millares 4 8 2 3" xfId="19921" xr:uid="{545F25BE-CAED-43B2-96BD-22451688FEB8}"/>
    <cellStyle name="Millares 4 8 3" xfId="8674" xr:uid="{42DD04D3-6B48-4D32-A816-F7930B70579B}"/>
    <cellStyle name="Millares 4 8 3 2" xfId="23782" xr:uid="{C49353E9-4824-4EFE-9C1C-92590093B8B0}"/>
    <cellStyle name="Millares 4 8 4" xfId="17401" xr:uid="{B816B9F4-4E5B-4479-8732-A380300F6216}"/>
    <cellStyle name="Millares 4 9" xfId="2291" xr:uid="{6CA34425-5FE8-42E1-8DC4-03D95C80A9EC}"/>
    <cellStyle name="Millares 4 9 2" xfId="4928" xr:uid="{FE90B623-8AAC-4041-8400-4E096C82900F}"/>
    <cellStyle name="Millares 4 9 2 2" xfId="11292" xr:uid="{592DB4A3-12CA-429A-8EB4-B115115E463B}"/>
    <cellStyle name="Millares 4 9 2 2 2" xfId="26400" xr:uid="{7C0C0B2E-E17C-4A3B-9E81-1ED55BAF360B}"/>
    <cellStyle name="Millares 4 9 2 3" xfId="20036" xr:uid="{EFD23F0A-1BA9-42AE-8B9C-96CA292E8778}"/>
    <cellStyle name="Millares 4 9 3" xfId="8758" xr:uid="{52D6060B-CDBF-483B-8347-EF997F7288BD}"/>
    <cellStyle name="Millares 4 9 3 2" xfId="23866" xr:uid="{EA9F5B31-B9C4-48CA-B7C3-1971507BA465}"/>
    <cellStyle name="Millares 4 9 4" xfId="17516" xr:uid="{6469037A-A387-4630-9A3A-3888BAAE7887}"/>
    <cellStyle name="Millares 40" xfId="15863" xr:uid="{BB90EAA8-F472-4EFE-8558-2750694AD1DC}"/>
    <cellStyle name="Millares 40 2" xfId="30971" xr:uid="{20C2ACDD-B9E4-4911-B2E4-39DE0EBE2E3B}"/>
    <cellStyle name="Millares 41" xfId="14746" xr:uid="{7649A348-0301-433C-A514-F5FC294A325A}"/>
    <cellStyle name="Millares 41 2" xfId="29854" xr:uid="{04362D37-EBB8-45AE-9051-AAA2EF05FC7B}"/>
    <cellStyle name="Millares 42" xfId="17010" xr:uid="{255E881E-783C-4151-9B6D-DBA48522671D}"/>
    <cellStyle name="Millares 5" xfId="1281" xr:uid="{00000000-0005-0000-0000-000004050000}"/>
    <cellStyle name="Millares 6" xfId="1282" xr:uid="{00000000-0005-0000-0000-000005050000}"/>
    <cellStyle name="Millares 7" xfId="1283" xr:uid="{00000000-0005-0000-0000-000006050000}"/>
    <cellStyle name="Millares 8" xfId="1284" xr:uid="{00000000-0005-0000-0000-000007050000}"/>
    <cellStyle name="Millares 8 2" xfId="1973" xr:uid="{C823517E-3297-4B25-A015-CC24B905B44E}"/>
    <cellStyle name="Millares 8 2 2" xfId="2190" xr:uid="{6AE92877-A683-4A71-85B8-AAC9815820C2}"/>
    <cellStyle name="Millares 8 2 2 2" xfId="4827" xr:uid="{F622558E-415A-4237-943D-3C56B2A30464}"/>
    <cellStyle name="Millares 8 2 2 2 2" xfId="11209" xr:uid="{22FB2E66-4378-421D-A15A-66EDA6201208}"/>
    <cellStyle name="Millares 8 2 2 2 2 2" xfId="26317" xr:uid="{E7EEFA28-C723-449C-9774-297F525AF07F}"/>
    <cellStyle name="Millares 8 2 2 2 3" xfId="19935" xr:uid="{08EF9F28-8F81-4FB4-B839-F321279D0FDB}"/>
    <cellStyle name="Millares 8 2 2 3" xfId="8688" xr:uid="{809A619C-8023-43A2-A220-A59B5AC3BCDF}"/>
    <cellStyle name="Millares 8 2 2 3 2" xfId="23796" xr:uid="{505F1708-C65C-43BD-A36E-FB4D74862D3D}"/>
    <cellStyle name="Millares 8 2 2 4" xfId="17415" xr:uid="{30BD2C7B-8D08-4D5B-84E0-27E49817120C}"/>
    <cellStyle name="Millares 8 2 3" xfId="2533" xr:uid="{7B4FBA3D-F4AA-4B1F-AF92-8CCF22139368}"/>
    <cellStyle name="Millares 8 2 3 2" xfId="5170" xr:uid="{00F9921C-738F-406F-87D3-894A092FB58D}"/>
    <cellStyle name="Millares 8 2 3 2 2" xfId="11534" xr:uid="{D5FF3D00-9917-4787-9B6A-19A6630BC03B}"/>
    <cellStyle name="Millares 8 2 3 2 2 2" xfId="26642" xr:uid="{29D80958-95A9-4E2E-9B78-CEB2A89DCB4D}"/>
    <cellStyle name="Millares 8 2 3 2 3" xfId="20278" xr:uid="{9DD5D336-2550-44C5-BA1D-796984221D27}"/>
    <cellStyle name="Millares 8 2 3 3" xfId="9000" xr:uid="{6BA89761-3DF4-4729-B3D7-3738BECEC666}"/>
    <cellStyle name="Millares 8 2 3 3 2" xfId="24108" xr:uid="{1034D39B-182E-4D19-9ACF-3E06D5A711CB}"/>
    <cellStyle name="Millares 8 2 3 4" xfId="17656" xr:uid="{2372098D-AC25-4B50-8C47-6AA94450D724}"/>
    <cellStyle name="Millares 8 2 4" xfId="4045" xr:uid="{80F09984-3A92-4D41-A31E-6B0E41335D2D}"/>
    <cellStyle name="Millares 8 2 4 2" xfId="6682" xr:uid="{46A8792D-0809-4A35-B951-7BC10BE2EFF8}"/>
    <cellStyle name="Millares 8 2 4 2 2" xfId="12993" xr:uid="{21041EC1-CABD-4198-9570-BB05EBD1C249}"/>
    <cellStyle name="Millares 8 2 4 2 2 2" xfId="28101" xr:uid="{ECD1BBF2-06D0-4B26-8C12-B0AFC9BE9B68}"/>
    <cellStyle name="Millares 8 2 4 2 3" xfId="21790" xr:uid="{79355E39-2CB4-45BA-8D7C-E68363814A37}"/>
    <cellStyle name="Millares 8 2 4 3" xfId="10427" xr:uid="{29D8D277-C06B-4F70-9FE2-F5D9C0DBCEB1}"/>
    <cellStyle name="Millares 8 2 4 3 2" xfId="25535" xr:uid="{9F2BF194-C4E8-4AAC-854A-998311E89AA6}"/>
    <cellStyle name="Millares 8 2 4 4" xfId="19153" xr:uid="{0C49EA7E-D428-4E49-94D3-54F22CAB18BF}"/>
    <cellStyle name="Millares 8 2 5" xfId="4421" xr:uid="{2D04BFB3-9E85-487F-A5DE-69B667E5D8F0}"/>
    <cellStyle name="Millares 8 2 5 2" xfId="10803" xr:uid="{FA55CA32-09F0-4ABA-B610-465801135868}"/>
    <cellStyle name="Millares 8 2 5 2 2" xfId="25911" xr:uid="{83FF2AD2-EDEA-404F-BA05-9B769386B3B4}"/>
    <cellStyle name="Millares 8 2 5 3" xfId="19529" xr:uid="{9EC423A3-28E6-4683-8DA8-E11A37FF31B5}"/>
    <cellStyle name="Millares 8 2 6" xfId="4610" xr:uid="{979B4CD4-A1C5-4B88-AFDB-479B88FCAF98}"/>
    <cellStyle name="Millares 8 2 6 2" xfId="10992" xr:uid="{2F2DAFC5-F1C0-4A26-BE7E-E4DC88858464}"/>
    <cellStyle name="Millares 8 2 6 2 2" xfId="26100" xr:uid="{E886A9AB-7697-40E3-A7A4-F3E8BAF1133C}"/>
    <cellStyle name="Millares 8 2 6 3" xfId="19718" xr:uid="{E6FA5768-10CD-4BEA-B587-0C13B0B1AE2A}"/>
    <cellStyle name="Millares 8 2 7" xfId="8287" xr:uid="{B1E8CD3D-F1E5-4E37-9ABE-141F7F32B587}"/>
    <cellStyle name="Millares 8 2 7 2" xfId="23395" xr:uid="{23B491C7-A5BA-4037-BDC5-8B92507149EB}"/>
    <cellStyle name="Millares 8 2 8" xfId="17198" xr:uid="{E74A44E4-C41E-434A-8E04-1BF10D62327D}"/>
    <cellStyle name="Millares 8 3" xfId="1889" xr:uid="{C1C7EAE6-498C-4734-B3FC-275242EC5D95}"/>
    <cellStyle name="Millares 8 3 2" xfId="2449" xr:uid="{159D73F3-EAA1-4788-BBA6-132E06230C69}"/>
    <cellStyle name="Millares 8 3 2 2" xfId="5086" xr:uid="{EDEF0FD6-DA63-48A8-8E22-42D33A054180}"/>
    <cellStyle name="Millares 8 3 2 2 2" xfId="11450" xr:uid="{33473F8B-166E-4425-BE20-E80CBCD6F224}"/>
    <cellStyle name="Millares 8 3 2 2 2 2" xfId="26558" xr:uid="{39CE66B5-BA83-4537-A19F-D4FAF43B841D}"/>
    <cellStyle name="Millares 8 3 2 2 3" xfId="20194" xr:uid="{315A89F3-C534-4BE5-AE37-749BBBDA0F19}"/>
    <cellStyle name="Millares 8 3 2 3" xfId="8916" xr:uid="{9DD02629-C5C3-4842-81F0-89E93B68A043}"/>
    <cellStyle name="Millares 8 3 2 3 2" xfId="24024" xr:uid="{653ADCE6-C1E8-4E85-9F49-46E489D5C3ED}"/>
    <cellStyle name="Millares 8 3 2 4" xfId="17623" xr:uid="{6A9DFBBB-EB46-4AB2-B967-A4B4146555DF}"/>
    <cellStyle name="Millares 8 3 3" xfId="3961" xr:uid="{C4D1261A-210C-45F9-BBD3-1E6DF037214A}"/>
    <cellStyle name="Millares 8 3 3 2" xfId="6598" xr:uid="{B12265B6-32F6-4772-B8FE-DA49C884DE8D}"/>
    <cellStyle name="Millares 8 3 3 2 2" xfId="12909" xr:uid="{9B3CEE66-8060-4E5E-95C8-4EAB0AC1294B}"/>
    <cellStyle name="Millares 8 3 3 2 2 2" xfId="28017" xr:uid="{E3AA00E7-9736-4ADB-8E90-B51348923F0F}"/>
    <cellStyle name="Millares 8 3 3 2 3" xfId="21706" xr:uid="{EAF98563-0869-48E7-97BE-5200F82B3CF6}"/>
    <cellStyle name="Millares 8 3 3 3" xfId="10343" xr:uid="{2A9D1DA7-F2F3-4475-BCD4-4DABDC58EAC1}"/>
    <cellStyle name="Millares 8 3 3 3 2" xfId="25451" xr:uid="{F744DC4B-2FC5-454D-94F6-8FE305C0CA82}"/>
    <cellStyle name="Millares 8 3 3 4" xfId="19069" xr:uid="{B4872ADF-E401-4602-92AA-C208BF59278E}"/>
    <cellStyle name="Millares 8 3 4" xfId="4526" xr:uid="{03BB87B1-3C71-4B29-8689-204DED7B54C6}"/>
    <cellStyle name="Millares 8 3 4 2" xfId="10908" xr:uid="{88A010E2-7CBD-4286-809E-AA0DBBEA257F}"/>
    <cellStyle name="Millares 8 3 4 2 2" xfId="26016" xr:uid="{89A8FF7F-0162-457C-A822-C885147ECB79}"/>
    <cellStyle name="Millares 8 3 4 3" xfId="19634" xr:uid="{2297BD29-4AE8-4A8B-B859-745A5E2805EF}"/>
    <cellStyle name="Millares 8 3 5" xfId="8390" xr:uid="{6D10778E-310D-4788-8FD7-1B05AF6655B4}"/>
    <cellStyle name="Millares 8 3 5 2" xfId="23498" xr:uid="{210EC486-2357-479A-B3A2-982AA7047340}"/>
    <cellStyle name="Millares 8 3 6" xfId="17114" xr:uid="{504674B4-AEC0-4680-A23B-D4A55A7768D2}"/>
    <cellStyle name="Millares 9" xfId="1960" xr:uid="{92AE3045-00D1-442E-A2DD-3CC3BD5A9968}"/>
    <cellStyle name="Millares 9 2" xfId="2177" xr:uid="{ED1B46DB-A296-44D3-95BA-6661CE5B0641}"/>
    <cellStyle name="Millares 9 2 2" xfId="4814" xr:uid="{416D4C75-23B4-49EB-9ACC-CCCB9B9B85B6}"/>
    <cellStyle name="Millares 9 2 2 2" xfId="11196" xr:uid="{FA0CA0BB-6BB2-4210-9C8F-F87057EAD670}"/>
    <cellStyle name="Millares 9 2 2 2 2" xfId="26304" xr:uid="{C203A233-0EFF-4123-95F1-3ADC41F483C8}"/>
    <cellStyle name="Millares 9 2 2 3" xfId="19922" xr:uid="{EFA0D57E-6CD9-41CB-8CA7-7E50C8F012E6}"/>
    <cellStyle name="Millares 9 2 3" xfId="8675" xr:uid="{A90FD09F-1135-4F66-85B8-053EDCA7441E}"/>
    <cellStyle name="Millares 9 2 3 2" xfId="23783" xr:uid="{DB76E839-A550-4368-A8C1-A8DF0E830DC8}"/>
    <cellStyle name="Millares 9 2 4" xfId="17402" xr:uid="{023ED7F3-8821-45A1-9A5E-91CF9700D40F}"/>
    <cellStyle name="Millares 9 3" xfId="2520" xr:uid="{FCC6FA5B-9CEF-4E9C-A5DC-1F36FA74F208}"/>
    <cellStyle name="Millares 9 3 2" xfId="5157" xr:uid="{302BB61B-1AD4-48A6-82FD-C01C90264C01}"/>
    <cellStyle name="Millares 9 3 2 2" xfId="11521" xr:uid="{107ACE0C-DD1E-427B-A82E-B97D8012A856}"/>
    <cellStyle name="Millares 9 3 2 2 2" xfId="26629" xr:uid="{92216CDF-66D4-486A-8F59-325A3CAF8D5B}"/>
    <cellStyle name="Millares 9 3 2 3" xfId="20265" xr:uid="{BB2B3934-610A-4C73-9CF6-6B1C05981E84}"/>
    <cellStyle name="Millares 9 3 3" xfId="8987" xr:uid="{B9091EB4-546F-4493-91BA-B6AEDC0D4706}"/>
    <cellStyle name="Millares 9 3 3 2" xfId="24095" xr:uid="{254732E3-BB20-4575-972C-0F4B9B6B50FA}"/>
    <cellStyle name="Millares 9 3 4" xfId="17643" xr:uid="{92EB704D-D3EC-451D-A3FF-FAEE73B7147A}"/>
    <cellStyle name="Millares 9 4" xfId="4032" xr:uid="{4F117C41-475C-4A2E-8B30-50C2187D32E6}"/>
    <cellStyle name="Millares 9 4 2" xfId="6669" xr:uid="{A2B9E553-F440-41A8-966A-5978B2808911}"/>
    <cellStyle name="Millares 9 4 2 2" xfId="12980" xr:uid="{BAEE6716-AF4F-41D7-959B-A4A7AFE91B8B}"/>
    <cellStyle name="Millares 9 4 2 2 2" xfId="28088" xr:uid="{32EA5994-4355-4B37-B16B-7D3AE69F6462}"/>
    <cellStyle name="Millares 9 4 2 3" xfId="21777" xr:uid="{9D8DE58B-C181-44DF-9A35-B5AB9468620E}"/>
    <cellStyle name="Millares 9 4 3" xfId="10414" xr:uid="{B579B7DD-0493-4B51-A08B-88F40243462F}"/>
    <cellStyle name="Millares 9 4 3 2" xfId="25522" xr:uid="{439B7E3C-951D-43B1-8113-7684CB2D67FF}"/>
    <cellStyle name="Millares 9 4 4" xfId="19140" xr:uid="{D96B8BD9-3188-4D8F-AD44-A33A0CE3D1B6}"/>
    <cellStyle name="Millares 9 5" xfId="4408" xr:uid="{64F94FDC-DE9D-406C-9B59-DC440317427B}"/>
    <cellStyle name="Millares 9 5 2" xfId="10790" xr:uid="{0A15309D-B677-4693-907C-E5FD9EA20D58}"/>
    <cellStyle name="Millares 9 5 2 2" xfId="25898" xr:uid="{1797CC0C-69CA-432C-9013-3FC924968DA4}"/>
    <cellStyle name="Millares 9 5 3" xfId="19516" xr:uid="{DED99584-244F-4EEF-B1E2-7617CEEED214}"/>
    <cellStyle name="Millares 9 6" xfId="4597" xr:uid="{494C6EFF-F668-4FED-83DA-B812EC0AFDEB}"/>
    <cellStyle name="Millares 9 6 2" xfId="10979" xr:uid="{542B9616-BEB0-4FAB-BA92-8A02D72A2323}"/>
    <cellStyle name="Millares 9 6 2 2" xfId="26087" xr:uid="{9D1BE0C3-C77C-476D-ADE6-54B1EDA0CFC7}"/>
    <cellStyle name="Millares 9 6 3" xfId="19705" xr:uid="{A3AE7F9C-3205-4F0B-AAC4-4BD53B95427F}"/>
    <cellStyle name="Millares 9 7" xfId="8274" xr:uid="{A84F212C-9B76-4806-A7E4-98623BF6A2F3}"/>
    <cellStyle name="Millares 9 7 2" xfId="23382" xr:uid="{AB46382E-F4AA-44E0-92F7-932A7D54502B}"/>
    <cellStyle name="Millares 9 8" xfId="17185" xr:uid="{738CC64E-7AAC-4298-979B-AF7AF78CE7B5}"/>
    <cellStyle name="Moneda 2" xfId="1285" xr:uid="{00000000-0005-0000-0000-000008050000}"/>
    <cellStyle name="Moneda 2 2" xfId="1286" xr:uid="{00000000-0005-0000-0000-000009050000}"/>
    <cellStyle name="Moneda 2 3" xfId="1287" xr:uid="{00000000-0005-0000-0000-00000A050000}"/>
    <cellStyle name="Neutral" xfId="1288" builtinId="28" customBuiltin="1"/>
    <cellStyle name="Neutral 10" xfId="1289" xr:uid="{00000000-0005-0000-0000-00000C050000}"/>
    <cellStyle name="Neutral 11" xfId="1290" xr:uid="{00000000-0005-0000-0000-00000D050000}"/>
    <cellStyle name="Neutral 12" xfId="1291" xr:uid="{00000000-0005-0000-0000-00000E050000}"/>
    <cellStyle name="Neutral 13" xfId="1292" xr:uid="{00000000-0005-0000-0000-00000F050000}"/>
    <cellStyle name="Neutral 14" xfId="1293" xr:uid="{00000000-0005-0000-0000-000010050000}"/>
    <cellStyle name="Neutral 15" xfId="1294" xr:uid="{00000000-0005-0000-0000-000011050000}"/>
    <cellStyle name="Neutral 16" xfId="1295" xr:uid="{00000000-0005-0000-0000-000012050000}"/>
    <cellStyle name="Neutral 2" xfId="1296" xr:uid="{00000000-0005-0000-0000-000013050000}"/>
    <cellStyle name="Neutral 3" xfId="1297" xr:uid="{00000000-0005-0000-0000-000014050000}"/>
    <cellStyle name="Neutral 4" xfId="1298" xr:uid="{00000000-0005-0000-0000-000015050000}"/>
    <cellStyle name="Neutral 5" xfId="1299" xr:uid="{00000000-0005-0000-0000-000016050000}"/>
    <cellStyle name="Neutral 6" xfId="1300" xr:uid="{00000000-0005-0000-0000-000017050000}"/>
    <cellStyle name="Neutral 7" xfId="1301" xr:uid="{00000000-0005-0000-0000-000018050000}"/>
    <cellStyle name="Neutral 8" xfId="1302" xr:uid="{00000000-0005-0000-0000-000019050000}"/>
    <cellStyle name="Neutral 9" xfId="1303" xr:uid="{00000000-0005-0000-0000-00001A050000}"/>
    <cellStyle name="Normal" xfId="0" builtinId="0"/>
    <cellStyle name="Normal 10" xfId="1304" xr:uid="{00000000-0005-0000-0000-00001C050000}"/>
    <cellStyle name="Normal 10 2" xfId="1305" xr:uid="{00000000-0005-0000-0000-00001D050000}"/>
    <cellStyle name="Normal 11" xfId="1306" xr:uid="{00000000-0005-0000-0000-00001E050000}"/>
    <cellStyle name="Normal 11 2" xfId="1307" xr:uid="{00000000-0005-0000-0000-00001F050000}"/>
    <cellStyle name="Normal 110" xfId="1308" xr:uid="{00000000-0005-0000-0000-000020050000}"/>
    <cellStyle name="Normal 112" xfId="1309" xr:uid="{00000000-0005-0000-0000-000021050000}"/>
    <cellStyle name="Normal 113" xfId="1310" xr:uid="{00000000-0005-0000-0000-000022050000}"/>
    <cellStyle name="Normal 115" xfId="1311" xr:uid="{00000000-0005-0000-0000-000023050000}"/>
    <cellStyle name="Normal 12" xfId="1312" xr:uid="{00000000-0005-0000-0000-000024050000}"/>
    <cellStyle name="Normal 12 2" xfId="1313" xr:uid="{00000000-0005-0000-0000-000025050000}"/>
    <cellStyle name="Normal 13" xfId="1314" xr:uid="{00000000-0005-0000-0000-000026050000}"/>
    <cellStyle name="Normal 13 2" xfId="1315" xr:uid="{00000000-0005-0000-0000-000027050000}"/>
    <cellStyle name="Normal 14" xfId="1316" xr:uid="{00000000-0005-0000-0000-000028050000}"/>
    <cellStyle name="Normal 14 2" xfId="1317" xr:uid="{00000000-0005-0000-0000-000029050000}"/>
    <cellStyle name="Normal 15" xfId="1318" xr:uid="{00000000-0005-0000-0000-00002A050000}"/>
    <cellStyle name="Normal 15 2" xfId="1319" xr:uid="{00000000-0005-0000-0000-00002B050000}"/>
    <cellStyle name="Normal 16" xfId="1320" xr:uid="{00000000-0005-0000-0000-00002C050000}"/>
    <cellStyle name="Normal 16 2" xfId="1321" xr:uid="{00000000-0005-0000-0000-00002D050000}"/>
    <cellStyle name="Normal 17" xfId="1322" xr:uid="{00000000-0005-0000-0000-00002E050000}"/>
    <cellStyle name="Normal 17 2" xfId="1323" xr:uid="{00000000-0005-0000-0000-00002F050000}"/>
    <cellStyle name="Normal 18 2" xfId="1324" xr:uid="{00000000-0005-0000-0000-000030050000}"/>
    <cellStyle name="Normal 19" xfId="1325" xr:uid="{00000000-0005-0000-0000-000031050000}"/>
    <cellStyle name="Normal 19 2" xfId="1326" xr:uid="{00000000-0005-0000-0000-000032050000}"/>
    <cellStyle name="Normal 2" xfId="1327" xr:uid="{00000000-0005-0000-0000-000033050000}"/>
    <cellStyle name="Normal 2 10" xfId="1328" xr:uid="{00000000-0005-0000-0000-000034050000}"/>
    <cellStyle name="Normal 2 11" xfId="1329" xr:uid="{00000000-0005-0000-0000-000035050000}"/>
    <cellStyle name="Normal 2 12" xfId="1330" xr:uid="{00000000-0005-0000-0000-000036050000}"/>
    <cellStyle name="Normal 2 2" xfId="1331" xr:uid="{00000000-0005-0000-0000-000037050000}"/>
    <cellStyle name="Normal 2 2 2" xfId="1332" xr:uid="{00000000-0005-0000-0000-000038050000}"/>
    <cellStyle name="Normal 2 2 3" xfId="1333" xr:uid="{00000000-0005-0000-0000-000039050000}"/>
    <cellStyle name="Normal 2 2 4" xfId="1334" xr:uid="{00000000-0005-0000-0000-00003A050000}"/>
    <cellStyle name="Normal 2 2 5" xfId="1335" xr:uid="{00000000-0005-0000-0000-00003B050000}"/>
    <cellStyle name="Normal 2 3" xfId="1336" xr:uid="{00000000-0005-0000-0000-00003C050000}"/>
    <cellStyle name="Normal 2 4" xfId="1337" xr:uid="{00000000-0005-0000-0000-00003D050000}"/>
    <cellStyle name="Normal 2 5" xfId="1338" xr:uid="{00000000-0005-0000-0000-00003E050000}"/>
    <cellStyle name="Normal 2 6" xfId="1339" xr:uid="{00000000-0005-0000-0000-00003F050000}"/>
    <cellStyle name="Normal 2 7" xfId="1340" xr:uid="{00000000-0005-0000-0000-000040050000}"/>
    <cellStyle name="Normal 2 8" xfId="1341" xr:uid="{00000000-0005-0000-0000-000041050000}"/>
    <cellStyle name="Normal 2 9" xfId="1342" xr:uid="{00000000-0005-0000-0000-000042050000}"/>
    <cellStyle name="Normal 20 2" xfId="1343" xr:uid="{00000000-0005-0000-0000-000043050000}"/>
    <cellStyle name="Normal 21 2" xfId="1344" xr:uid="{00000000-0005-0000-0000-000044050000}"/>
    <cellStyle name="Normal 22 2" xfId="1345" xr:uid="{00000000-0005-0000-0000-000045050000}"/>
    <cellStyle name="Normal 23 2" xfId="1346" xr:uid="{00000000-0005-0000-0000-000046050000}"/>
    <cellStyle name="Normal 24 2" xfId="1347" xr:uid="{00000000-0005-0000-0000-000047050000}"/>
    <cellStyle name="Normal 25 2" xfId="1348" xr:uid="{00000000-0005-0000-0000-000048050000}"/>
    <cellStyle name="Normal 3" xfId="1349" xr:uid="{00000000-0005-0000-0000-000049050000}"/>
    <cellStyle name="Normal 3 10" xfId="1350" xr:uid="{00000000-0005-0000-0000-00004A050000}"/>
    <cellStyle name="Normal 3 11" xfId="1351" xr:uid="{00000000-0005-0000-0000-00004B050000}"/>
    <cellStyle name="Normal 3 12" xfId="1352" xr:uid="{00000000-0005-0000-0000-00004C050000}"/>
    <cellStyle name="Normal 3 13" xfId="1353" xr:uid="{00000000-0005-0000-0000-00004D050000}"/>
    <cellStyle name="Normal 3 14" xfId="1354" xr:uid="{00000000-0005-0000-0000-00004E050000}"/>
    <cellStyle name="Normal 3 15" xfId="1355" xr:uid="{00000000-0005-0000-0000-00004F050000}"/>
    <cellStyle name="Normal 3 16" xfId="1356" xr:uid="{00000000-0005-0000-0000-000050050000}"/>
    <cellStyle name="Normal 3 17" xfId="1357" xr:uid="{00000000-0005-0000-0000-000051050000}"/>
    <cellStyle name="Normal 3 18" xfId="1358" xr:uid="{00000000-0005-0000-0000-000052050000}"/>
    <cellStyle name="Normal 3 19" xfId="1359" xr:uid="{00000000-0005-0000-0000-000053050000}"/>
    <cellStyle name="Normal 3 2" xfId="1360" xr:uid="{00000000-0005-0000-0000-000054050000}"/>
    <cellStyle name="Normal 3 20" xfId="1361" xr:uid="{00000000-0005-0000-0000-000055050000}"/>
    <cellStyle name="Normal 3 21" xfId="1362" xr:uid="{00000000-0005-0000-0000-000056050000}"/>
    <cellStyle name="Normal 3 3" xfId="1363" xr:uid="{00000000-0005-0000-0000-000057050000}"/>
    <cellStyle name="Normal 3 4" xfId="1364" xr:uid="{00000000-0005-0000-0000-000058050000}"/>
    <cellStyle name="Normal 3 5" xfId="1365" xr:uid="{00000000-0005-0000-0000-000059050000}"/>
    <cellStyle name="Normal 3 6" xfId="1366" xr:uid="{00000000-0005-0000-0000-00005A050000}"/>
    <cellStyle name="Normal 3 7" xfId="1367" xr:uid="{00000000-0005-0000-0000-00005B050000}"/>
    <cellStyle name="Normal 3 8" xfId="1368" xr:uid="{00000000-0005-0000-0000-00005C050000}"/>
    <cellStyle name="Normal 3 9" xfId="1369" xr:uid="{00000000-0005-0000-0000-00005D050000}"/>
    <cellStyle name="Normal 3_PLAN DE ACTIVIDADES 10 DE ABRIL RURALIDAD" xfId="1370" xr:uid="{00000000-0005-0000-0000-00005E050000}"/>
    <cellStyle name="Normal 4" xfId="1371" xr:uid="{00000000-0005-0000-0000-00005F050000}"/>
    <cellStyle name="Normal 4 10" xfId="1372" xr:uid="{00000000-0005-0000-0000-000060050000}"/>
    <cellStyle name="Normal 4 11" xfId="1373" xr:uid="{00000000-0005-0000-0000-000061050000}"/>
    <cellStyle name="Normal 4 12" xfId="1374" xr:uid="{00000000-0005-0000-0000-000062050000}"/>
    <cellStyle name="Normal 4 13" xfId="1375" xr:uid="{00000000-0005-0000-0000-000063050000}"/>
    <cellStyle name="Normal 4 14" xfId="1376" xr:uid="{00000000-0005-0000-0000-000064050000}"/>
    <cellStyle name="Normal 4 15" xfId="1377" xr:uid="{00000000-0005-0000-0000-000065050000}"/>
    <cellStyle name="Normal 4 16" xfId="1378" xr:uid="{00000000-0005-0000-0000-000066050000}"/>
    <cellStyle name="Normal 4 17" xfId="1379" xr:uid="{00000000-0005-0000-0000-000067050000}"/>
    <cellStyle name="Normal 4 18" xfId="1380" xr:uid="{00000000-0005-0000-0000-000068050000}"/>
    <cellStyle name="Normal 4 19" xfId="1381" xr:uid="{00000000-0005-0000-0000-000069050000}"/>
    <cellStyle name="Normal 4 2" xfId="1382" xr:uid="{00000000-0005-0000-0000-00006A050000}"/>
    <cellStyle name="Normal 4 20" xfId="1383" xr:uid="{00000000-0005-0000-0000-00006B050000}"/>
    <cellStyle name="Normal 4 21" xfId="1384" xr:uid="{00000000-0005-0000-0000-00006C050000}"/>
    <cellStyle name="Normal 4 3" xfId="1385" xr:uid="{00000000-0005-0000-0000-00006D050000}"/>
    <cellStyle name="Normal 4 4" xfId="1386" xr:uid="{00000000-0005-0000-0000-00006E050000}"/>
    <cellStyle name="Normal 4 5" xfId="1387" xr:uid="{00000000-0005-0000-0000-00006F050000}"/>
    <cellStyle name="Normal 4 6" xfId="1388" xr:uid="{00000000-0005-0000-0000-000070050000}"/>
    <cellStyle name="Normal 4 7" xfId="1389" xr:uid="{00000000-0005-0000-0000-000071050000}"/>
    <cellStyle name="Normal 4 8" xfId="1390" xr:uid="{00000000-0005-0000-0000-000072050000}"/>
    <cellStyle name="Normal 4 9" xfId="1391" xr:uid="{00000000-0005-0000-0000-000073050000}"/>
    <cellStyle name="Normal 47" xfId="1392" xr:uid="{00000000-0005-0000-0000-000074050000}"/>
    <cellStyle name="Normal 48" xfId="1393" xr:uid="{00000000-0005-0000-0000-000075050000}"/>
    <cellStyle name="Normal 5" xfId="1394" xr:uid="{00000000-0005-0000-0000-000076050000}"/>
    <cellStyle name="Normal 5 10" xfId="1395" xr:uid="{00000000-0005-0000-0000-000077050000}"/>
    <cellStyle name="Normal 5 11" xfId="1396" xr:uid="{00000000-0005-0000-0000-000078050000}"/>
    <cellStyle name="Normal 5 12" xfId="1397" xr:uid="{00000000-0005-0000-0000-000079050000}"/>
    <cellStyle name="Normal 5 13" xfId="1398" xr:uid="{00000000-0005-0000-0000-00007A050000}"/>
    <cellStyle name="Normal 5 14" xfId="1399" xr:uid="{00000000-0005-0000-0000-00007B050000}"/>
    <cellStyle name="Normal 5 15" xfId="1400" xr:uid="{00000000-0005-0000-0000-00007C050000}"/>
    <cellStyle name="Normal 5 16" xfId="1401" xr:uid="{00000000-0005-0000-0000-00007D050000}"/>
    <cellStyle name="Normal 5 17" xfId="1402" xr:uid="{00000000-0005-0000-0000-00007E050000}"/>
    <cellStyle name="Normal 5 18" xfId="1403" xr:uid="{00000000-0005-0000-0000-00007F050000}"/>
    <cellStyle name="Normal 5 19" xfId="1404" xr:uid="{00000000-0005-0000-0000-000080050000}"/>
    <cellStyle name="Normal 5 2" xfId="1405" xr:uid="{00000000-0005-0000-0000-000081050000}"/>
    <cellStyle name="Normal 5 20" xfId="1406" xr:uid="{00000000-0005-0000-0000-000082050000}"/>
    <cellStyle name="Normal 5 21" xfId="1407" xr:uid="{00000000-0005-0000-0000-000083050000}"/>
    <cellStyle name="Normal 5 3" xfId="1408" xr:uid="{00000000-0005-0000-0000-000084050000}"/>
    <cellStyle name="Normal 5 4" xfId="1409" xr:uid="{00000000-0005-0000-0000-000085050000}"/>
    <cellStyle name="Normal 5 5" xfId="1410" xr:uid="{00000000-0005-0000-0000-000086050000}"/>
    <cellStyle name="Normal 5 6" xfId="1411" xr:uid="{00000000-0005-0000-0000-000087050000}"/>
    <cellStyle name="Normal 5 7" xfId="1412" xr:uid="{00000000-0005-0000-0000-000088050000}"/>
    <cellStyle name="Normal 5 8" xfId="1413" xr:uid="{00000000-0005-0000-0000-000089050000}"/>
    <cellStyle name="Normal 5 9" xfId="1414" xr:uid="{00000000-0005-0000-0000-00008A050000}"/>
    <cellStyle name="Normal 53" xfId="1415" xr:uid="{00000000-0005-0000-0000-00008B050000}"/>
    <cellStyle name="Normal 54" xfId="1416" xr:uid="{00000000-0005-0000-0000-00008C050000}"/>
    <cellStyle name="Normal 55" xfId="1417" xr:uid="{00000000-0005-0000-0000-00008D050000}"/>
    <cellStyle name="Normal 56" xfId="1418" xr:uid="{00000000-0005-0000-0000-00008E050000}"/>
    <cellStyle name="Normal 57" xfId="1419" xr:uid="{00000000-0005-0000-0000-00008F050000}"/>
    <cellStyle name="Normal 58" xfId="1420" xr:uid="{00000000-0005-0000-0000-000090050000}"/>
    <cellStyle name="Normal 59" xfId="1421" xr:uid="{00000000-0005-0000-0000-000091050000}"/>
    <cellStyle name="Normal 6" xfId="1422" xr:uid="{00000000-0005-0000-0000-000092050000}"/>
    <cellStyle name="Normal 6 2" xfId="1423" xr:uid="{00000000-0005-0000-0000-000093050000}"/>
    <cellStyle name="Normal 61" xfId="1424" xr:uid="{00000000-0005-0000-0000-000094050000}"/>
    <cellStyle name="Normal 65" xfId="1425" xr:uid="{00000000-0005-0000-0000-000095050000}"/>
    <cellStyle name="Normal 66" xfId="1426" xr:uid="{00000000-0005-0000-0000-000096050000}"/>
    <cellStyle name="Normal 69" xfId="1427" xr:uid="{00000000-0005-0000-0000-000097050000}"/>
    <cellStyle name="Normal 7" xfId="1428" xr:uid="{00000000-0005-0000-0000-000098050000}"/>
    <cellStyle name="Normal 7 2" xfId="1429" xr:uid="{00000000-0005-0000-0000-000099050000}"/>
    <cellStyle name="Normal 70" xfId="1430" xr:uid="{00000000-0005-0000-0000-00009A050000}"/>
    <cellStyle name="Normal 75" xfId="1431" xr:uid="{00000000-0005-0000-0000-00009B050000}"/>
    <cellStyle name="Normal 76" xfId="1432" xr:uid="{00000000-0005-0000-0000-00009C050000}"/>
    <cellStyle name="Normal 77" xfId="1433" xr:uid="{00000000-0005-0000-0000-00009D050000}"/>
    <cellStyle name="Normal 78" xfId="1434" xr:uid="{00000000-0005-0000-0000-00009E050000}"/>
    <cellStyle name="Normal 79" xfId="1435" xr:uid="{00000000-0005-0000-0000-00009F050000}"/>
    <cellStyle name="Normal 8" xfId="1436" xr:uid="{00000000-0005-0000-0000-0000A0050000}"/>
    <cellStyle name="Normal 8 2" xfId="1437" xr:uid="{00000000-0005-0000-0000-0000A1050000}"/>
    <cellStyle name="Normal 8 3" xfId="1438" xr:uid="{00000000-0005-0000-0000-0000A2050000}"/>
    <cellStyle name="Normal 80" xfId="1439" xr:uid="{00000000-0005-0000-0000-0000A3050000}"/>
    <cellStyle name="Normal 81" xfId="1440" xr:uid="{00000000-0005-0000-0000-0000A4050000}"/>
    <cellStyle name="Normal 82" xfId="1441" xr:uid="{00000000-0005-0000-0000-0000A5050000}"/>
    <cellStyle name="Normal 87" xfId="1442" xr:uid="{00000000-0005-0000-0000-0000A6050000}"/>
    <cellStyle name="Normal 89" xfId="1443" xr:uid="{00000000-0005-0000-0000-0000A7050000}"/>
    <cellStyle name="Normal 9" xfId="1444" xr:uid="{00000000-0005-0000-0000-0000A8050000}"/>
    <cellStyle name="Normal 9 2" xfId="1445" xr:uid="{00000000-0005-0000-0000-0000A9050000}"/>
    <cellStyle name="Normal 97" xfId="1446" xr:uid="{00000000-0005-0000-0000-0000AA050000}"/>
    <cellStyle name="Normal 99" xfId="1447" xr:uid="{00000000-0005-0000-0000-0000AB050000}"/>
    <cellStyle name="Notas 10" xfId="1448" xr:uid="{00000000-0005-0000-0000-0000AC050000}"/>
    <cellStyle name="Notas 10 2" xfId="1903" xr:uid="{465EC6B8-61B2-45CA-AEB5-F2630C05E5FE}"/>
    <cellStyle name="Notas 10 2 10" xfId="15308" xr:uid="{7E4DB8FF-6081-42FC-873B-76A0D11DA607}"/>
    <cellStyle name="Notas 10 2 10 2" xfId="30416" xr:uid="{20559CDC-E844-458C-8C4E-737A28D8D498}"/>
    <cellStyle name="Notas 10 2 11" xfId="13464" xr:uid="{71492220-AF50-4574-9404-856992897AD3}"/>
    <cellStyle name="Notas 10 2 11 2" xfId="28572" xr:uid="{45546609-127C-41AB-B599-EE53BEF23267}"/>
    <cellStyle name="Notas 10 2 12" xfId="17128" xr:uid="{ADBD75B2-275A-4E0A-9EA8-C514FA75F70A}"/>
    <cellStyle name="Notas 10 2 2" xfId="2463" xr:uid="{6BAF1F8A-95EC-4F47-BABD-68287035B3B5}"/>
    <cellStyle name="Notas 10 2 2 2" xfId="5100" xr:uid="{639937B3-61E1-45DB-8545-F68078F2A913}"/>
    <cellStyle name="Notas 10 2 2 2 2" xfId="11464" xr:uid="{046D0E33-A69C-48B8-B24B-6E91493B58A2}"/>
    <cellStyle name="Notas 10 2 2 2 2 2" xfId="26572" xr:uid="{4A105A90-2DDB-4235-A408-D150DE3BD3C7}"/>
    <cellStyle name="Notas 10 2 2 2 3" xfId="13850" xr:uid="{71B08B31-FBE2-4DF6-ABE2-DE937F44CCE2}"/>
    <cellStyle name="Notas 10 2 2 2 3 2" xfId="28958" xr:uid="{5DB589BF-B13C-4D05-8FD8-D164C16A2ED0}"/>
    <cellStyle name="Notas 10 2 2 2 4" xfId="20208" xr:uid="{E7438771-2FB1-43A3-9E53-B1E4374602D0}"/>
    <cellStyle name="Notas 10 2 2 3" xfId="8930" xr:uid="{B352A053-700F-4F79-9C41-2C9FE1C838BF}"/>
    <cellStyle name="Notas 10 2 2 3 2" xfId="24038" xr:uid="{2E58A930-507A-4732-8A5A-29359FEE9B62}"/>
    <cellStyle name="Notas 10 2 3" xfId="2679" xr:uid="{417ADB3B-AE8D-45D7-9F0F-3E385AEC153E}"/>
    <cellStyle name="Notas 10 2 3 2" xfId="5316" xr:uid="{46A0B901-1F9E-483F-AE62-5EDBC7CF0D63}"/>
    <cellStyle name="Notas 10 2 3 2 2" xfId="15944" xr:uid="{C8D9DC15-8F8F-4030-865A-C918CA796B40}"/>
    <cellStyle name="Notas 10 2 3 2 2 2" xfId="31052" xr:uid="{4D1606C1-B439-44CD-AE04-CC42BF96066F}"/>
    <cellStyle name="Notas 10 2 3 2 3" xfId="20424" xr:uid="{DE935B9C-694C-440E-94E5-474D44FC0A0A}"/>
    <cellStyle name="Notas 10 2 3 3" xfId="7284" xr:uid="{D2071DAD-7529-4DD2-A0CA-42C5AF2A91E1}"/>
    <cellStyle name="Notas 10 2 3 3 2" xfId="22392" xr:uid="{2520A18E-9C22-431C-A690-D4172FCEE056}"/>
    <cellStyle name="Notas 10 2 3 4" xfId="17787" xr:uid="{89CEAECF-C818-4CF0-A05A-467C5C253764}"/>
    <cellStyle name="Notas 10 2 4" xfId="2982" xr:uid="{0A7A574D-323D-4CBA-BDB1-E93D84E1DC34}"/>
    <cellStyle name="Notas 10 2 4 2" xfId="5619" xr:uid="{6685B4EC-36A1-4055-85C3-AB62955D67B4}"/>
    <cellStyle name="Notas 10 2 4 2 2" xfId="11930" xr:uid="{8234BE32-074D-4983-A718-95D60C5AA58C}"/>
    <cellStyle name="Notas 10 2 4 2 2 2" xfId="27038" xr:uid="{536430E6-5C76-48AE-A82C-E2F2FDC6AFF0}"/>
    <cellStyle name="Notas 10 2 4 2 3" xfId="15448" xr:uid="{3EEB7E56-1D98-4720-B165-A97B6717C38F}"/>
    <cellStyle name="Notas 10 2 4 2 3 2" xfId="30556" xr:uid="{5F1DE923-F12D-4B80-A6D9-6A308D5F1C55}"/>
    <cellStyle name="Notas 10 2 4 2 4" xfId="20727" xr:uid="{ECB6C7FD-A928-48B5-ACE3-FE5272471FC7}"/>
    <cellStyle name="Notas 10 2 4 3" xfId="9364" xr:uid="{DA73360C-5662-4310-A816-A970451909D2}"/>
    <cellStyle name="Notas 10 2 4 3 2" xfId="24472" xr:uid="{7969D08D-32B1-4ED5-91F5-30D693E2D1D3}"/>
    <cellStyle name="Notas 10 2 4 4" xfId="16025" xr:uid="{D452B95C-43D2-4A43-9D16-7B48E5157AE7}"/>
    <cellStyle name="Notas 10 2 4 4 2" xfId="31133" xr:uid="{EB60CF14-B593-4D3E-896A-895EDC1DFB83}"/>
    <cellStyle name="Notas 10 2 4 5" xfId="18090" xr:uid="{C7F106B5-7E57-4DA7-94D4-2CA8BFDD984A}"/>
    <cellStyle name="Notas 10 2 5" xfId="3308" xr:uid="{D6835D8C-5149-4E2C-B942-5B34A23FA53F}"/>
    <cellStyle name="Notas 10 2 5 2" xfId="5945" xr:uid="{99517883-3FED-4F9D-9D15-B871DF3DD4AD}"/>
    <cellStyle name="Notas 10 2 5 2 2" xfId="12256" xr:uid="{1BDFC1CC-A0D6-43A5-9B30-FDF493789706}"/>
    <cellStyle name="Notas 10 2 5 2 2 2" xfId="27364" xr:uid="{4146178F-4242-4261-BB06-DEACC398C06A}"/>
    <cellStyle name="Notas 10 2 5 2 3" xfId="7235" xr:uid="{83A0889F-5116-49A0-9FCC-D76C8659F15E}"/>
    <cellStyle name="Notas 10 2 5 2 3 2" xfId="22343" xr:uid="{A9EFBCA1-88BB-432A-94AD-E86B5FE41396}"/>
    <cellStyle name="Notas 10 2 5 2 4" xfId="21053" xr:uid="{2BF7097F-AFD4-4D47-B7CD-789AFDCB210C}"/>
    <cellStyle name="Notas 10 2 5 3" xfId="9690" xr:uid="{75EAA239-4C95-4294-A1D0-3B752810015D}"/>
    <cellStyle name="Notas 10 2 5 3 2" xfId="24798" xr:uid="{62583228-FA98-4A87-B9D3-693CF748FBF9}"/>
    <cellStyle name="Notas 10 2 5 4" xfId="14841" xr:uid="{76E3BD4D-331C-43D2-B6C4-FCA1B9B7E814}"/>
    <cellStyle name="Notas 10 2 5 4 2" xfId="29949" xr:uid="{D69AD7DA-3B40-4034-8028-B9047D866770}"/>
    <cellStyle name="Notas 10 2 5 5" xfId="18416" xr:uid="{29BF18FC-D8B5-43C6-ADFF-012C42412F88}"/>
    <cellStyle name="Notas 10 2 6" xfId="3614" xr:uid="{8B1643AB-F18E-47D0-88C8-B61208D850B8}"/>
    <cellStyle name="Notas 10 2 6 2" xfId="6251" xr:uid="{9702EE5E-AA6E-4D18-955D-BA72B17DB84A}"/>
    <cellStyle name="Notas 10 2 6 2 2" xfId="12562" xr:uid="{EE2F588A-0737-4B6B-BC1F-3655EE2FC75F}"/>
    <cellStyle name="Notas 10 2 6 2 2 2" xfId="27670" xr:uid="{DDC8D1C4-24A9-42F2-A711-25FA656E7782}"/>
    <cellStyle name="Notas 10 2 6 2 3" xfId="15377" xr:uid="{46F694C9-86D8-4780-86B1-8847E1316E0A}"/>
    <cellStyle name="Notas 10 2 6 2 3 2" xfId="30485" xr:uid="{2B2A6700-24C9-427E-9442-4640B48AD179}"/>
    <cellStyle name="Notas 10 2 6 2 4" xfId="21359" xr:uid="{5E8400AA-2B52-4951-9175-2D2831CF27D6}"/>
    <cellStyle name="Notas 10 2 6 3" xfId="9996" xr:uid="{164E4756-3284-43C2-B760-80D448E8B9B4}"/>
    <cellStyle name="Notas 10 2 6 3 2" xfId="25104" xr:uid="{A4C361F3-D410-4C2F-B066-E86D3FC02FB7}"/>
    <cellStyle name="Notas 10 2 6 4" xfId="14249" xr:uid="{01E289A2-C255-4973-B095-C0FFCEC9408C}"/>
    <cellStyle name="Notas 10 2 6 4 2" xfId="29357" xr:uid="{BB33F585-3390-4C7B-918E-58AD0C86583F}"/>
    <cellStyle name="Notas 10 2 6 5" xfId="18722" xr:uid="{CF2D4064-4CDD-46BA-82C0-7F6387B7D993}"/>
    <cellStyle name="Notas 10 2 7" xfId="3975" xr:uid="{723AF24E-51AE-4E17-BB56-93BDD395A84F}"/>
    <cellStyle name="Notas 10 2 7 2" xfId="6612" xr:uid="{7A8B7DB1-108F-4267-87D3-C8FB33ED438E}"/>
    <cellStyle name="Notas 10 2 7 2 2" xfId="12923" xr:uid="{DF68B7EF-3FF3-42B1-BEB8-35A823B099D6}"/>
    <cellStyle name="Notas 10 2 7 2 2 2" xfId="28031" xr:uid="{ED868E61-BF34-412B-897C-7E3B2D64D131}"/>
    <cellStyle name="Notas 10 2 7 2 3" xfId="16613" xr:uid="{8FA5681C-B1F1-442E-8DA6-994C9824260D}"/>
    <cellStyle name="Notas 10 2 7 2 3 2" xfId="31721" xr:uid="{A46C5D0F-A399-4CCC-9FD2-7F16CB135DF6}"/>
    <cellStyle name="Notas 10 2 7 2 4" xfId="21720" xr:uid="{B05F1E0E-7845-4B6D-A836-1B5432E9B420}"/>
    <cellStyle name="Notas 10 2 7 3" xfId="10357" xr:uid="{585746B9-F127-441A-AE2A-67279F31BC12}"/>
    <cellStyle name="Notas 10 2 7 3 2" xfId="25465" xr:uid="{6B575AB2-3577-46AF-BAC2-0BD6FC977830}"/>
    <cellStyle name="Notas 10 2 7 4" xfId="15937" xr:uid="{883492A3-F488-4B07-AA08-F3D5E7E31890}"/>
    <cellStyle name="Notas 10 2 7 4 2" xfId="31045" xr:uid="{75A7A2D3-DBB9-4F13-B893-A1F68B898B56}"/>
    <cellStyle name="Notas 10 2 7 5" xfId="19083" xr:uid="{29207480-F0E9-4F1F-8F53-C8105EB7076A}"/>
    <cellStyle name="Notas 10 2 8" xfId="4540" xr:uid="{9AFC0D97-3903-4A3F-8456-F1E4A808E71C}"/>
    <cellStyle name="Notas 10 2 8 2" xfId="10922" xr:uid="{4FD45E71-B21B-4E85-B31B-B215827FEB6C}"/>
    <cellStyle name="Notas 10 2 8 2 2" xfId="26030" xr:uid="{FACFB958-4614-4D31-A198-0F892176183D}"/>
    <cellStyle name="Notas 10 2 8 3" xfId="15556" xr:uid="{81F5F72E-2E6C-48EA-8097-AE3FCAE8E1BB}"/>
    <cellStyle name="Notas 10 2 8 3 2" xfId="30664" xr:uid="{C7FAE67A-EA88-4460-9CAE-0663754194E4}"/>
    <cellStyle name="Notas 10 2 8 4" xfId="19648" xr:uid="{5C0E97E6-EF46-43C1-958F-236A8A974D86}"/>
    <cellStyle name="Notas 10 2 9" xfId="8404" xr:uid="{505AE855-E0E8-4AF4-92AD-2BEE1F6B49F8}"/>
    <cellStyle name="Notas 10 2 9 2" xfId="23512" xr:uid="{D4F4D17D-56ED-42EA-92A7-03F12E521127}"/>
    <cellStyle name="Notas 10 3" xfId="1890" xr:uid="{1251BC98-7E31-4B9C-91AA-E4AEB4737914}"/>
    <cellStyle name="Notas 10 3 10" xfId="8391" xr:uid="{618E5296-3AB9-452E-A7B6-688A239D6A52}"/>
    <cellStyle name="Notas 10 3 10 2" xfId="23499" xr:uid="{1C6276BF-7279-4CA3-9E67-E47311D44D90}"/>
    <cellStyle name="Notas 10 3 11" xfId="11759" xr:uid="{3946E258-7321-461C-B0EC-1D673E06D7C4}"/>
    <cellStyle name="Notas 10 3 11 2" xfId="26867" xr:uid="{57CEAC34-6C74-474D-A96C-376C699BB86A}"/>
    <cellStyle name="Notas 10 3 12" xfId="8110" xr:uid="{654B7E20-AF7E-41DA-B7CD-2BF7C0B0044B}"/>
    <cellStyle name="Notas 10 3 12 2" xfId="23218" xr:uid="{7CEA1BA3-F130-4CEC-8A7D-0F3B001F8E0A}"/>
    <cellStyle name="Notas 10 3 13" xfId="17115" xr:uid="{0A8FA003-2092-451B-8F7D-ED9635CF9601}"/>
    <cellStyle name="Notas 10 3 2" xfId="2450" xr:uid="{CC0AD049-8F9C-4365-89AB-5E84323785CD}"/>
    <cellStyle name="Notas 10 3 2 2" xfId="5087" xr:uid="{FFC878E4-FA06-427D-9492-227D49B00169}"/>
    <cellStyle name="Notas 10 3 2 2 2" xfId="11451" xr:uid="{B7DD248C-FEC3-4EC0-821E-FF017E05ED25}"/>
    <cellStyle name="Notas 10 3 2 2 2 2" xfId="26559" xr:uid="{A5D39516-FB15-4C96-89CE-AE303812ED89}"/>
    <cellStyle name="Notas 10 3 2 2 3" xfId="15392" xr:uid="{F029C949-C9C2-4FEA-912D-1EA2C83DE5CC}"/>
    <cellStyle name="Notas 10 3 2 2 3 2" xfId="30500" xr:uid="{34C253D8-E1F5-4C14-8AA3-A31875D98184}"/>
    <cellStyle name="Notas 10 3 2 2 4" xfId="20195" xr:uid="{9FCCB7A3-AC08-4937-8AF8-DBBDE1C29730}"/>
    <cellStyle name="Notas 10 3 2 3" xfId="8917" xr:uid="{43FA89D4-D90C-4CB7-9036-C296A97A1A91}"/>
    <cellStyle name="Notas 10 3 2 3 2" xfId="24025" xr:uid="{D605C62F-2B6B-496F-8409-3F3646F4B775}"/>
    <cellStyle name="Notas 10 3 2 4" xfId="8689" xr:uid="{179E8B26-D563-451E-8CB8-AD03F0ACDDC6}"/>
    <cellStyle name="Notas 10 3 2 4 2" xfId="23797" xr:uid="{9CE7C9E3-CB5C-4173-9119-F5509EFE0D79}"/>
    <cellStyle name="Notas 10 3 2 5" xfId="14980" xr:uid="{0EE4A934-D736-41DF-AF3D-BE1C1295F9F0}"/>
    <cellStyle name="Notas 10 3 2 5 2" xfId="30088" xr:uid="{ED835A75-2AB1-4BB5-A195-E6F2D55489A8}"/>
    <cellStyle name="Notas 10 3 2 6" xfId="17624" xr:uid="{AE76509A-7131-47DE-BBB1-9AB5268665E5}"/>
    <cellStyle name="Notas 10 3 3" xfId="2666" xr:uid="{DE79F1FB-59C5-4611-BA3C-82D22F012A55}"/>
    <cellStyle name="Notas 10 3 3 2" xfId="5303" xr:uid="{D307BF7D-C786-43F5-9F1B-D35A278FE1A7}"/>
    <cellStyle name="Notas 10 3 3 2 2" xfId="14373" xr:uid="{F9AAAC5A-7C47-446E-9D63-BA1811D1B4E5}"/>
    <cellStyle name="Notas 10 3 3 2 2 2" xfId="29481" xr:uid="{B19FC1E7-F02B-4CC0-969D-EACBBDF6567E}"/>
    <cellStyle name="Notas 10 3 3 2 3" xfId="20411" xr:uid="{DA80F801-D1B9-4F53-9D35-B3569F2F60E2}"/>
    <cellStyle name="Notas 10 3 3 3" xfId="14057" xr:uid="{69339CB0-C201-4079-8BF6-079C95890289}"/>
    <cellStyle name="Notas 10 3 3 3 2" xfId="29165" xr:uid="{8FF6DCE5-65A8-4B4F-9398-512E24CDAFE5}"/>
    <cellStyle name="Notas 10 3 3 4" xfId="17774" xr:uid="{6CD972D9-3898-49DA-A57B-DEA6557179D0}"/>
    <cellStyle name="Notas 10 3 4" xfId="2969" xr:uid="{AAD5E71F-A66F-402D-B45D-DBD025CAABF7}"/>
    <cellStyle name="Notas 10 3 4 2" xfId="5606" xr:uid="{9E151BA2-1896-4DA8-B77D-872C77C73521}"/>
    <cellStyle name="Notas 10 3 4 2 2" xfId="11917" xr:uid="{7601DE26-C188-4EDD-9EAC-E2CB06D5219A}"/>
    <cellStyle name="Notas 10 3 4 2 2 2" xfId="27025" xr:uid="{78D3DADC-2CEA-4397-A9B8-2F27140A4066}"/>
    <cellStyle name="Notas 10 3 4 2 3" xfId="16472" xr:uid="{72D8A733-8A4B-4767-A2AB-F16BB0FA5097}"/>
    <cellStyle name="Notas 10 3 4 2 3 2" xfId="31580" xr:uid="{95AB14C9-854B-4539-9A63-B929A6C13766}"/>
    <cellStyle name="Notas 10 3 4 2 4" xfId="20714" xr:uid="{6F32E276-9992-4544-BD59-8DAE48CBB604}"/>
    <cellStyle name="Notas 10 3 4 3" xfId="9351" xr:uid="{FD3C979B-5A12-4017-8C12-0FD541150B3E}"/>
    <cellStyle name="Notas 10 3 4 3 2" xfId="24459" xr:uid="{B9EC7D86-5CE0-443F-8CCE-3E54A68AF3FE}"/>
    <cellStyle name="Notas 10 3 4 4" xfId="7981" xr:uid="{954FBF8D-42D0-4780-9AA0-33498BA8AE33}"/>
    <cellStyle name="Notas 10 3 4 4 2" xfId="23089" xr:uid="{FCAA849F-777A-4726-BEA5-1C4D4B6BC7E6}"/>
    <cellStyle name="Notas 10 3 4 5" xfId="18077" xr:uid="{9F2651CB-D480-4391-B954-9DB6A289AB8A}"/>
    <cellStyle name="Notas 10 3 5" xfId="3295" xr:uid="{6A197CF9-EBAA-4667-A1D1-C21A6CA0AD0C}"/>
    <cellStyle name="Notas 10 3 5 2" xfId="5932" xr:uid="{EF3B9912-3291-4BCA-B298-9F0E78048B67}"/>
    <cellStyle name="Notas 10 3 5 2 2" xfId="12243" xr:uid="{044E160D-A4A7-43B9-9E33-EB3774EB6BFB}"/>
    <cellStyle name="Notas 10 3 5 2 2 2" xfId="27351" xr:uid="{1B1A6888-A858-4455-A924-9C2913AD3F5E}"/>
    <cellStyle name="Notas 10 3 5 2 3" xfId="14760" xr:uid="{92E84E32-845C-41D5-871C-456CB1D5A542}"/>
    <cellStyle name="Notas 10 3 5 2 3 2" xfId="29868" xr:uid="{0E89A3E7-3E39-458A-B4A9-36BB6867E0FB}"/>
    <cellStyle name="Notas 10 3 5 2 4" xfId="21040" xr:uid="{A415ED6F-5C0F-443A-8A9B-359C024214BA}"/>
    <cellStyle name="Notas 10 3 5 3" xfId="9677" xr:uid="{33C466B3-7B57-456E-B2A9-352E9B8DE5E3}"/>
    <cellStyle name="Notas 10 3 5 3 2" xfId="24785" xr:uid="{60C28CD8-2C45-4B9D-8C26-C53CBA96C1D3}"/>
    <cellStyle name="Notas 10 3 5 4" xfId="11683" xr:uid="{6E78EA01-8514-4330-AAC5-3AA22D0E07CF}"/>
    <cellStyle name="Notas 10 3 5 4 2" xfId="26791" xr:uid="{9B2D0C0F-CECB-49F1-894B-0B5EC0F7C72A}"/>
    <cellStyle name="Notas 10 3 5 5" xfId="18403" xr:uid="{B665F3FC-8368-48BC-8F85-20FDAECD4171}"/>
    <cellStyle name="Notas 10 3 6" xfId="3601" xr:uid="{3101FF6C-2A94-4223-AD1B-BCD5B45F5BA1}"/>
    <cellStyle name="Notas 10 3 6 2" xfId="6238" xr:uid="{AACAA3EB-E32B-48C4-9895-63053B18D44D}"/>
    <cellStyle name="Notas 10 3 6 2 2" xfId="12549" xr:uid="{E0D7AFD7-83FC-4065-AA1C-3410E0F6B797}"/>
    <cellStyle name="Notas 10 3 6 2 2 2" xfId="27657" xr:uid="{BB3BC529-690A-4F7F-8438-9D323CC5FB58}"/>
    <cellStyle name="Notas 10 3 6 2 3" xfId="13531" xr:uid="{73760326-98BC-4DDC-B0C8-9E4AB09E3144}"/>
    <cellStyle name="Notas 10 3 6 2 3 2" xfId="28639" xr:uid="{678EA87D-41DC-4B41-B3B6-66B804F89212}"/>
    <cellStyle name="Notas 10 3 6 2 4" xfId="21346" xr:uid="{DD8DD426-39E0-4AC5-B2FF-2A7AEAEF4F0C}"/>
    <cellStyle name="Notas 10 3 6 3" xfId="9983" xr:uid="{808BEC61-910D-419A-9DB6-A06F22375DD5}"/>
    <cellStyle name="Notas 10 3 6 3 2" xfId="25091" xr:uid="{9CAD51EC-CFF3-4028-929D-1FA1F51A4565}"/>
    <cellStyle name="Notas 10 3 6 4" xfId="15828" xr:uid="{8ACC2909-6A86-4B5F-BD30-0D1BD9FA9D7E}"/>
    <cellStyle name="Notas 10 3 6 4 2" xfId="30936" xr:uid="{8E874B74-7B44-4F08-95ED-1C226FC1FC48}"/>
    <cellStyle name="Notas 10 3 6 5" xfId="18709" xr:uid="{09D95FCA-597C-47F7-A988-9B8139DE5FDA}"/>
    <cellStyle name="Notas 10 3 7" xfId="3962" xr:uid="{B01F9639-673B-4341-94F7-A7166A2FFF50}"/>
    <cellStyle name="Notas 10 3 7 2" xfId="6599" xr:uid="{E2318A52-332E-4328-A60E-667A2E460D16}"/>
    <cellStyle name="Notas 10 3 7 2 2" xfId="12910" xr:uid="{7FF8B6D0-C14C-404C-BC61-F14369F59E58}"/>
    <cellStyle name="Notas 10 3 7 2 2 2" xfId="28018" xr:uid="{0312D356-8890-4066-B3D0-58A3838046E6}"/>
    <cellStyle name="Notas 10 3 7 2 3" xfId="16600" xr:uid="{CF77B444-035D-4002-B109-1F11026B02CA}"/>
    <cellStyle name="Notas 10 3 7 2 3 2" xfId="31708" xr:uid="{F649C268-4BD0-4A9B-A4D9-4EA430B5F41A}"/>
    <cellStyle name="Notas 10 3 7 2 4" xfId="21707" xr:uid="{F02B4B58-B1BA-4D95-A909-F2D015EB5A95}"/>
    <cellStyle name="Notas 10 3 7 3" xfId="10344" xr:uid="{A9A9F605-7D33-4B13-A0F9-7F401B07F2B4}"/>
    <cellStyle name="Notas 10 3 7 3 2" xfId="25452" xr:uid="{3ABFC6F6-CD07-4BA6-B6C2-FA13524C0CBF}"/>
    <cellStyle name="Notas 10 3 7 4" xfId="13382" xr:uid="{123F2E47-F61F-4770-96C6-36FE9D342326}"/>
    <cellStyle name="Notas 10 3 7 4 2" xfId="28490" xr:uid="{30D3D4AE-28A0-468B-B804-6EB7C002D562}"/>
    <cellStyle name="Notas 10 3 7 5" xfId="19070" xr:uid="{5A8844FD-2C16-4192-AE8A-985B75BE8BDD}"/>
    <cellStyle name="Notas 10 3 8" xfId="4294" xr:uid="{B1B9BEE9-3BE6-4952-858B-69A5CEEEC5A9}"/>
    <cellStyle name="Notas 10 3 8 2" xfId="6931" xr:uid="{303FCFC7-2400-4347-B97E-51ADB3D51E3B}"/>
    <cellStyle name="Notas 10 3 8 2 2" xfId="13242" xr:uid="{B5BD7B2B-2A16-42A3-A100-417E4285E3E3}"/>
    <cellStyle name="Notas 10 3 8 2 2 2" xfId="28350" xr:uid="{EBC3F911-59AF-4983-A148-076A4D28499E}"/>
    <cellStyle name="Notas 10 3 8 2 3" xfId="16906" xr:uid="{2687CAB1-79BA-4715-80B3-0123C8601BEA}"/>
    <cellStyle name="Notas 10 3 8 2 3 2" xfId="32014" xr:uid="{A1F53870-531A-45A6-9BBA-D932951C29C9}"/>
    <cellStyle name="Notas 10 3 8 2 4" xfId="22039" xr:uid="{440918D5-01A7-449B-88B2-05D6BBBF1089}"/>
    <cellStyle name="Notas 10 3 8 3" xfId="10676" xr:uid="{54A32D28-3A54-489E-BBBA-F758458EC7CB}"/>
    <cellStyle name="Notas 10 3 8 3 2" xfId="25784" xr:uid="{FB0492A1-0638-4D4E-A602-B24AEDA6F384}"/>
    <cellStyle name="Notas 10 3 8 4" xfId="13685" xr:uid="{C50B1472-D7E9-4ABF-A6A4-343903852EBA}"/>
    <cellStyle name="Notas 10 3 8 4 2" xfId="28793" xr:uid="{0F2314C5-83B1-441C-BE28-2253E11137FC}"/>
    <cellStyle name="Notas 10 3 8 5" xfId="19402" xr:uid="{9D952CA9-5F1B-4000-A736-0FF107EBCEB1}"/>
    <cellStyle name="Notas 10 3 9" xfId="4527" xr:uid="{FB4B9434-10F2-4BDF-BC2F-0D3B406E86C5}"/>
    <cellStyle name="Notas 10 3 9 2" xfId="10909" xr:uid="{5784048F-6B82-4C6F-A965-08F97B9F8D29}"/>
    <cellStyle name="Notas 10 3 9 2 2" xfId="26017" xr:uid="{A3113346-B72F-4750-943D-5156DA675F3E}"/>
    <cellStyle name="Notas 10 3 9 3" xfId="16221" xr:uid="{64329E2A-6861-4D36-B74B-C061296BFE62}"/>
    <cellStyle name="Notas 10 3 9 3 2" xfId="31329" xr:uid="{C6D6A381-8496-4718-B350-260E03E31C61}"/>
    <cellStyle name="Notas 10 3 9 4" xfId="19635" xr:uid="{EE3617F5-5758-4E1A-8F56-411EB3275439}"/>
    <cellStyle name="Notas 10 4" xfId="2100" xr:uid="{5525120C-FC91-49A7-BEEB-0039651F841D}"/>
    <cellStyle name="Notas 10 4 10" xfId="8598" xr:uid="{08A10321-D67D-4259-B5EC-FDA60A07539A}"/>
    <cellStyle name="Notas 10 4 10 2" xfId="23706" xr:uid="{D3863A12-BA51-4D1F-BE77-7A596D10AE85}"/>
    <cellStyle name="Notas 10 4 11" xfId="14675" xr:uid="{F86927D9-55FD-4295-B1EE-A9894D7D6BD7}"/>
    <cellStyle name="Notas 10 4 11 2" xfId="29783" xr:uid="{C04A6375-497A-48AE-AE7A-A4D7F7FBD798}"/>
    <cellStyle name="Notas 10 4 12" xfId="14494" xr:uid="{EE8AF0B0-CC23-44CB-8080-A64F1BEC11E7}"/>
    <cellStyle name="Notas 10 4 12 2" xfId="29602" xr:uid="{F70B2D4C-6190-4A2E-9F10-A8F09F146B3B}"/>
    <cellStyle name="Notas 10 4 13" xfId="17325" xr:uid="{82BDB83D-827D-4357-8139-FC2850428333}"/>
    <cellStyle name="Notas 10 4 2" xfId="2590" xr:uid="{DB26FC12-CED9-472F-85FF-00D4807C6DE4}"/>
    <cellStyle name="Notas 10 4 2 2" xfId="5227" xr:uid="{AF48D05D-53DB-41B8-ABA5-CC418B2D78F5}"/>
    <cellStyle name="Notas 10 4 2 2 2" xfId="11591" xr:uid="{72FD9622-082B-4D88-A2B7-9E90FA2413C9}"/>
    <cellStyle name="Notas 10 4 2 2 2 2" xfId="26699" xr:uid="{1DC39CE0-5DF6-410C-A3E9-F3B439152372}"/>
    <cellStyle name="Notas 10 4 2 2 3" xfId="15112" xr:uid="{CDA36185-2DC9-4970-9135-65764C789947}"/>
    <cellStyle name="Notas 10 4 2 2 3 2" xfId="30220" xr:uid="{3AC9F3C1-5A56-4668-8F6F-5C54A40F2C27}"/>
    <cellStyle name="Notas 10 4 2 2 4" xfId="20335" xr:uid="{AADF1CAA-ECE2-428B-AC1E-175787A231BE}"/>
    <cellStyle name="Notas 10 4 2 3" xfId="9057" xr:uid="{2175E995-C4BE-4728-8C7D-A8DFE23EC79F}"/>
    <cellStyle name="Notas 10 4 2 3 2" xfId="24165" xr:uid="{F82B7741-327C-4AF6-80B5-CC88874CFBB3}"/>
    <cellStyle name="Notas 10 4 2 4" xfId="16312" xr:uid="{5BB05207-7250-4CCA-967F-247F6477F04D}"/>
    <cellStyle name="Notas 10 4 2 4 2" xfId="31420" xr:uid="{C738B543-185E-4A53-8893-9E5137A364B5}"/>
    <cellStyle name="Notas 10 4 2 5" xfId="16134" xr:uid="{EF1CE8D7-D98F-4091-BF3E-1E8EBB439F16}"/>
    <cellStyle name="Notas 10 4 2 5 2" xfId="31242" xr:uid="{A3E99480-D0E3-4A42-9727-D73BC93A1A61}"/>
    <cellStyle name="Notas 10 4 2 6" xfId="17698" xr:uid="{A5A64299-99BA-4D47-929A-BEC4DF0E95AE}"/>
    <cellStyle name="Notas 10 4 3" xfId="2855" xr:uid="{F19470F5-B98F-472D-8A85-F0EEE73F8E47}"/>
    <cellStyle name="Notas 10 4 3 2" xfId="5492" xr:uid="{47585E52-09F3-4DA6-8ECC-AC083D6DE3EC}"/>
    <cellStyle name="Notas 10 4 3 2 2" xfId="15661" xr:uid="{16E4267C-1F9C-4153-AA7D-747FC168A825}"/>
    <cellStyle name="Notas 10 4 3 2 2 2" xfId="30769" xr:uid="{C6DF68E6-E7BB-4B61-9597-7EC3184AAC76}"/>
    <cellStyle name="Notas 10 4 3 2 3" xfId="20600" xr:uid="{AD15F96A-DC44-4014-868A-2F00C48946AD}"/>
    <cellStyle name="Notas 10 4 3 3" xfId="9173" xr:uid="{8DDF40CD-A477-4815-9D41-4F9A0B85BCB3}"/>
    <cellStyle name="Notas 10 4 3 3 2" xfId="24281" xr:uid="{F2AD0CE3-FF1B-4458-A623-EB5DC1C33F7E}"/>
    <cellStyle name="Notas 10 4 3 4" xfId="17963" xr:uid="{CFE6CEEE-49C3-45E8-87B9-8207AD1A94CD}"/>
    <cellStyle name="Notas 10 4 4" xfId="3158" xr:uid="{3D36E149-A12C-45E6-8256-D2B54A546444}"/>
    <cellStyle name="Notas 10 4 4 2" xfId="5795" xr:uid="{4FC4BDF5-32C3-438F-A45F-0AA997584138}"/>
    <cellStyle name="Notas 10 4 4 2 2" xfId="12106" xr:uid="{6D41509E-6757-4921-91C4-8F2B92AFF3FF}"/>
    <cellStyle name="Notas 10 4 4 2 2 2" xfId="27214" xr:uid="{6A95ABED-A925-430A-92E3-A3C0B27D42B2}"/>
    <cellStyle name="Notas 10 4 4 2 3" xfId="16224" xr:uid="{B1582E41-F5C7-4F1E-B0CB-B42A13201DB7}"/>
    <cellStyle name="Notas 10 4 4 2 3 2" xfId="31332" xr:uid="{22D6D18C-9F01-4264-9ED7-4CA22A1D8117}"/>
    <cellStyle name="Notas 10 4 4 2 4" xfId="20903" xr:uid="{99241A12-9847-47B1-86AE-4576ECE7FB81}"/>
    <cellStyle name="Notas 10 4 4 3" xfId="9540" xr:uid="{75792318-0340-4FFB-A28E-C61830F354B9}"/>
    <cellStyle name="Notas 10 4 4 3 2" xfId="24648" xr:uid="{1F0FBD6C-6279-4F5A-A5BE-1184A271A827}"/>
    <cellStyle name="Notas 10 4 4 4" xfId="16209" xr:uid="{BC660659-D987-4C46-B33C-95FAB7EB1AE9}"/>
    <cellStyle name="Notas 10 4 4 4 2" xfId="31317" xr:uid="{FACA56F1-1C17-43BA-BD47-B493CCD26926}"/>
    <cellStyle name="Notas 10 4 4 5" xfId="18266" xr:uid="{8260A90B-3F17-4DE6-AC1D-42ACA4CC8DB5}"/>
    <cellStyle name="Notas 10 4 5" xfId="3484" xr:uid="{85019E6D-BA52-4DCA-8D66-8314AA2A35B4}"/>
    <cellStyle name="Notas 10 4 5 2" xfId="6121" xr:uid="{235CCD1E-6FB3-4D80-BCE5-A3185173A646}"/>
    <cellStyle name="Notas 10 4 5 2 2" xfId="12432" xr:uid="{B3ED6C3D-B482-46B4-B044-35A1E6EB780D}"/>
    <cellStyle name="Notas 10 4 5 2 2 2" xfId="27540" xr:uid="{27071ABE-8960-4B49-8308-92248E9FFA52}"/>
    <cellStyle name="Notas 10 4 5 2 3" xfId="15022" xr:uid="{4D702943-F393-4389-B357-0041FF182925}"/>
    <cellStyle name="Notas 10 4 5 2 3 2" xfId="30130" xr:uid="{5734DC1B-FC91-4FAF-A1BB-47A53D39A566}"/>
    <cellStyle name="Notas 10 4 5 2 4" xfId="21229" xr:uid="{433EF17A-43F1-455A-9E97-C5BA073BA718}"/>
    <cellStyle name="Notas 10 4 5 3" xfId="9866" xr:uid="{3B67D8B4-C91C-4F5F-BAFB-CE06DF1A4EE7}"/>
    <cellStyle name="Notas 10 4 5 3 2" xfId="24974" xr:uid="{D1BB2741-4646-44CE-B433-D6C95537CF8C}"/>
    <cellStyle name="Notas 10 4 5 4" xfId="7869" xr:uid="{9364E528-F542-493E-B08A-897863CA550B}"/>
    <cellStyle name="Notas 10 4 5 4 2" xfId="22977" xr:uid="{234DBEAD-5303-4B40-A64E-2F3AE93B3CD5}"/>
    <cellStyle name="Notas 10 4 5 5" xfId="18592" xr:uid="{C6CF3363-EC4B-4365-B48C-6AA88BF8B57D}"/>
    <cellStyle name="Notas 10 4 6" xfId="3790" xr:uid="{A3DD0938-87B5-4EC1-8572-F85BE871FC98}"/>
    <cellStyle name="Notas 10 4 6 2" xfId="6427" xr:uid="{9A34AF1A-286E-4EF7-96AC-AC34AF9DC661}"/>
    <cellStyle name="Notas 10 4 6 2 2" xfId="12738" xr:uid="{7E961BAC-F609-47CC-B51B-247C75BC6CD0}"/>
    <cellStyle name="Notas 10 4 6 2 2 2" xfId="27846" xr:uid="{BD7A4F30-715B-4A02-AAF2-04290C8EF243}"/>
    <cellStyle name="Notas 10 4 6 2 3" xfId="8699" xr:uid="{02FC8357-9F1D-44AA-A736-B1181E610487}"/>
    <cellStyle name="Notas 10 4 6 2 3 2" xfId="23807" xr:uid="{DA48E94E-C36A-45DA-A3B9-5523A49CE89A}"/>
    <cellStyle name="Notas 10 4 6 2 4" xfId="21535" xr:uid="{97A9EBB0-763D-49A5-B56B-92F8DCE161E7}"/>
    <cellStyle name="Notas 10 4 6 3" xfId="10172" xr:uid="{E4B5ACE0-D245-41AD-A647-810D6E7F1653}"/>
    <cellStyle name="Notas 10 4 6 3 2" xfId="25280" xr:uid="{FEB59D83-8965-45F7-97D6-C9DC43F736F2}"/>
    <cellStyle name="Notas 10 4 6 4" xfId="16026" xr:uid="{F8E1995F-E9E4-4CB4-B1A0-C8E270C406D0}"/>
    <cellStyle name="Notas 10 4 6 4 2" xfId="31134" xr:uid="{15C9B594-187C-421B-8E81-C898E291096B}"/>
    <cellStyle name="Notas 10 4 6 5" xfId="18898" xr:uid="{A1F4407B-36AE-4D49-BFDD-A5EFFAAF786A}"/>
    <cellStyle name="Notas 10 4 7" xfId="4172" xr:uid="{23B817BB-49D5-4155-A10B-F5D6D14BCC0B}"/>
    <cellStyle name="Notas 10 4 7 2" xfId="6809" xr:uid="{D62323A2-A82D-4A80-A597-EE3D148E8A81}"/>
    <cellStyle name="Notas 10 4 7 2 2" xfId="13120" xr:uid="{FB57CE64-9E68-4967-BBB6-2C5E16A91BDE}"/>
    <cellStyle name="Notas 10 4 7 2 2 2" xfId="28228" xr:uid="{11AD54D2-DDB7-44EE-8F67-82105A797458}"/>
    <cellStyle name="Notas 10 4 7 2 3" xfId="16789" xr:uid="{803FD0AB-3BF0-4F2B-B615-A425D15FE9BE}"/>
    <cellStyle name="Notas 10 4 7 2 3 2" xfId="31897" xr:uid="{A465D467-B147-4E86-AF2E-DB65F8FD0CEF}"/>
    <cellStyle name="Notas 10 4 7 2 4" xfId="21917" xr:uid="{48362A0B-808E-442E-9166-C83CF9AF7D64}"/>
    <cellStyle name="Notas 10 4 7 3" xfId="10554" xr:uid="{5BD30A89-A442-4D03-B169-656A8DB4C38F}"/>
    <cellStyle name="Notas 10 4 7 3 2" xfId="25662" xr:uid="{C8A4DBE8-8AE2-450A-A051-DA40C32741C0}"/>
    <cellStyle name="Notas 10 4 7 4" xfId="14338" xr:uid="{6E392772-77E9-4E0C-94B0-DCA5065C3FFD}"/>
    <cellStyle name="Notas 10 4 7 4 2" xfId="29446" xr:uid="{0472B05C-4813-4D25-86D0-B900E97D9CA6}"/>
    <cellStyle name="Notas 10 4 7 5" xfId="19280" xr:uid="{F305DDD9-7587-44DE-835A-CB29F5471020}"/>
    <cellStyle name="Notas 10 4 8" xfId="4379" xr:uid="{09782DD6-3423-4B80-B9BF-C770815B6FCB}"/>
    <cellStyle name="Notas 10 4 8 2" xfId="7016" xr:uid="{0B19052C-AB12-419D-8146-470549BE87E1}"/>
    <cellStyle name="Notas 10 4 8 2 2" xfId="13327" xr:uid="{9C740ACE-40BB-4C5B-B204-ED9921D0584A}"/>
    <cellStyle name="Notas 10 4 8 2 2 2" xfId="28435" xr:uid="{BFA061BE-28CB-4758-96F7-769C030F7F5B}"/>
    <cellStyle name="Notas 10 4 8 2 3" xfId="16991" xr:uid="{FD97E659-DAD8-4067-8AF8-DD236E8BEE74}"/>
    <cellStyle name="Notas 10 4 8 2 3 2" xfId="32099" xr:uid="{499E5F39-9317-4FAA-8E14-F695A5E84540}"/>
    <cellStyle name="Notas 10 4 8 2 4" xfId="22124" xr:uid="{C1CE7A9C-1D95-4E52-93D0-53FC54A8A7AA}"/>
    <cellStyle name="Notas 10 4 8 3" xfId="10761" xr:uid="{6CCA1DA8-5898-42A5-9CA1-081530032F35}"/>
    <cellStyle name="Notas 10 4 8 3 2" xfId="25869" xr:uid="{85EF92F4-E3E5-45A5-9B37-1DDE8DFE9BD3}"/>
    <cellStyle name="Notas 10 4 8 4" xfId="13380" xr:uid="{2ECBA4D3-5322-4D57-8135-C004809BF749}"/>
    <cellStyle name="Notas 10 4 8 4 2" xfId="28488" xr:uid="{24C0828A-B5A9-44CB-A68B-594B08EAC72D}"/>
    <cellStyle name="Notas 10 4 8 5" xfId="19487" xr:uid="{42D37EA7-B310-4B6A-93F7-328FF089A32C}"/>
    <cellStyle name="Notas 10 4 9" xfId="4737" xr:uid="{2652AD1C-D662-46F1-9AA3-708B5E0C2CC1}"/>
    <cellStyle name="Notas 10 4 9 2" xfId="11119" xr:uid="{026DDF77-0BE2-4CDC-8B59-CEE06E8C83E9}"/>
    <cellStyle name="Notas 10 4 9 2 2" xfId="26227" xr:uid="{4323A327-D0A3-48E3-A590-5B62F591923E}"/>
    <cellStyle name="Notas 10 4 9 3" xfId="13456" xr:uid="{C5B203B3-DC37-4A7C-8F6E-FD7D856628A6}"/>
    <cellStyle name="Notas 10 4 9 3 2" xfId="28564" xr:uid="{9012FCC2-53B2-4A75-86F1-95BD286EC69D}"/>
    <cellStyle name="Notas 10 4 9 4" xfId="19845" xr:uid="{B9445A82-7880-455A-AE0F-386018E6D2C4}"/>
    <cellStyle name="Notas 10 5" xfId="2024" xr:uid="{6CF927A0-845B-4E9A-92B6-59E45CA05049}"/>
    <cellStyle name="Notas 10 5 10" xfId="15489" xr:uid="{A267BD75-8E95-4B7A-AF63-B91F650071FE}"/>
    <cellStyle name="Notas 10 5 10 2" xfId="30597" xr:uid="{369C0AC5-359C-4ACC-ABF6-4455A6B19F68}"/>
    <cellStyle name="Notas 10 5 11" xfId="15004" xr:uid="{343E35E8-E237-417E-B582-0E47DAD28205}"/>
    <cellStyle name="Notas 10 5 11 2" xfId="30112" xr:uid="{A2BC6B9E-6AAB-416F-9D11-A44171B30BF5}"/>
    <cellStyle name="Notas 10 5 12" xfId="17249" xr:uid="{6AC5DA42-1EA9-4F65-B0CD-C59ACBAF2A99}"/>
    <cellStyle name="Notas 10 5 2" xfId="2786" xr:uid="{3C624ADC-A745-4EC4-9F61-835FA6FD5C48}"/>
    <cellStyle name="Notas 10 5 2 2" xfId="5423" xr:uid="{D1E067FD-BFDF-4A33-9D22-F8232D2C50AC}"/>
    <cellStyle name="Notas 10 5 2 2 2" xfId="14784" xr:uid="{04FEDFB8-204A-45E3-AF0B-5D9672703128}"/>
    <cellStyle name="Notas 10 5 2 2 2 2" xfId="29892" xr:uid="{43F9B2B3-0E7D-49CC-996E-2D1335749EA4}"/>
    <cellStyle name="Notas 10 5 2 2 3" xfId="20531" xr:uid="{D4C272B3-0BD3-430F-8D3D-C4A77EA2BAF1}"/>
    <cellStyle name="Notas 10 5 2 3" xfId="13985" xr:uid="{2D3DC46A-AC73-4052-880A-B70F7A748A62}"/>
    <cellStyle name="Notas 10 5 2 3 2" xfId="29093" xr:uid="{0A3089C0-B752-460B-97FF-C08134A73794}"/>
    <cellStyle name="Notas 10 5 2 4" xfId="17894" xr:uid="{06FCD2FA-09BE-4540-87D8-18E035217F62}"/>
    <cellStyle name="Notas 10 5 3" xfId="3089" xr:uid="{AAA3883B-AF5B-4D79-9C05-BFE6E0D44246}"/>
    <cellStyle name="Notas 10 5 3 2" xfId="5726" xr:uid="{6CAE98E4-1B1D-4740-855B-37E717B33441}"/>
    <cellStyle name="Notas 10 5 3 2 2" xfId="12037" xr:uid="{CA14F67C-5582-45DD-94E9-6E02CE20301E}"/>
    <cellStyle name="Notas 10 5 3 2 2 2" xfId="27145" xr:uid="{399F7D9E-2063-41CB-92C1-457DF83B9C73}"/>
    <cellStyle name="Notas 10 5 3 2 3" xfId="13453" xr:uid="{44E5620D-8B63-47BE-B20B-A641F738D682}"/>
    <cellStyle name="Notas 10 5 3 2 3 2" xfId="28561" xr:uid="{3C736340-6331-433C-A72B-87EC3306758C}"/>
    <cellStyle name="Notas 10 5 3 2 4" xfId="20834" xr:uid="{9DE28018-D27A-4D4A-8670-98D5753D0A06}"/>
    <cellStyle name="Notas 10 5 3 3" xfId="9471" xr:uid="{140C46D8-23B8-4F39-B471-469B2B91760A}"/>
    <cellStyle name="Notas 10 5 3 3 2" xfId="24579" xr:uid="{B18E7F0C-F538-42E3-92E9-C72208157C03}"/>
    <cellStyle name="Notas 10 5 3 4" xfId="14166" xr:uid="{BB348E17-4886-4857-B5D0-66FEE9F00C26}"/>
    <cellStyle name="Notas 10 5 3 4 2" xfId="29274" xr:uid="{95F9778D-BD55-4907-A4E3-2B030966F9F7}"/>
    <cellStyle name="Notas 10 5 3 5" xfId="18197" xr:uid="{73661A6A-E520-4F4E-BA2D-F35B96E222E3}"/>
    <cellStyle name="Notas 10 5 4" xfId="3415" xr:uid="{CC81E39B-599D-49CC-B8BC-3E9F42982B3D}"/>
    <cellStyle name="Notas 10 5 4 2" xfId="6052" xr:uid="{6C030E96-97AA-48D7-9476-6C3E363F3F36}"/>
    <cellStyle name="Notas 10 5 4 2 2" xfId="12363" xr:uid="{FAF7DE20-1D81-48F8-813B-035D66A95683}"/>
    <cellStyle name="Notas 10 5 4 2 2 2" xfId="27471" xr:uid="{0775AC10-1EF1-4969-80FC-E15D3783DD82}"/>
    <cellStyle name="Notas 10 5 4 2 3" xfId="7460" xr:uid="{DDE27BD9-E6EE-4226-90CA-A2DF1A1697A2}"/>
    <cellStyle name="Notas 10 5 4 2 3 2" xfId="22568" xr:uid="{3C04BDC8-9E98-41B2-8018-66C5BBA95082}"/>
    <cellStyle name="Notas 10 5 4 2 4" xfId="21160" xr:uid="{DCB1AD15-4210-4339-9DE4-1A9B1D8DC0A7}"/>
    <cellStyle name="Notas 10 5 4 3" xfId="9797" xr:uid="{1372CFB6-0209-4895-B7DE-D1EF0D410C2E}"/>
    <cellStyle name="Notas 10 5 4 3 2" xfId="24905" xr:uid="{FFE5A666-FC01-4FDB-AF59-C5FC9BBA5383}"/>
    <cellStyle name="Notas 10 5 4 4" xfId="15411" xr:uid="{C087379F-8B4F-4E1A-82CE-5F2484CECD71}"/>
    <cellStyle name="Notas 10 5 4 4 2" xfId="30519" xr:uid="{00E42573-167F-4655-A168-CE5093CBAB96}"/>
    <cellStyle name="Notas 10 5 4 5" xfId="18523" xr:uid="{AAC4ABDA-95E1-4054-815B-A3D3CCDBD083}"/>
    <cellStyle name="Notas 10 5 5" xfId="3721" xr:uid="{C2FC6DA2-3962-415C-84A2-C94D40DCEC88}"/>
    <cellStyle name="Notas 10 5 5 2" xfId="6358" xr:uid="{ED241499-D30A-408B-BF68-C502C36E5BBC}"/>
    <cellStyle name="Notas 10 5 5 2 2" xfId="12669" xr:uid="{61793FC8-3A57-433E-9FF2-09A63A97B6F2}"/>
    <cellStyle name="Notas 10 5 5 2 2 2" xfId="27777" xr:uid="{B3DC03A3-060C-4521-9512-E0F1F5CA9BCD}"/>
    <cellStyle name="Notas 10 5 5 2 3" xfId="14610" xr:uid="{6988D0BB-1F1B-420B-9C0E-ECFA7B42538B}"/>
    <cellStyle name="Notas 10 5 5 2 3 2" xfId="29718" xr:uid="{F55AEAA0-B9A5-4B12-A55C-5728DE3DF893}"/>
    <cellStyle name="Notas 10 5 5 2 4" xfId="21466" xr:uid="{4E20AEFC-66AA-4258-B036-875322361FC9}"/>
    <cellStyle name="Notas 10 5 5 3" xfId="10103" xr:uid="{2D9C0623-EB1F-4FEF-AB40-F9327DD937CB}"/>
    <cellStyle name="Notas 10 5 5 3 2" xfId="25211" xr:uid="{9CA73494-D6C3-46B8-A0BC-E723A9C24648}"/>
    <cellStyle name="Notas 10 5 5 4" xfId="15111" xr:uid="{56B8986C-AE67-477F-99E4-DABA08C24B60}"/>
    <cellStyle name="Notas 10 5 5 4 2" xfId="30219" xr:uid="{8199817F-FBE1-4286-9BB7-153F834C6720}"/>
    <cellStyle name="Notas 10 5 5 5" xfId="18829" xr:uid="{5111494C-0945-4710-82C2-79ECF1BBABC0}"/>
    <cellStyle name="Notas 10 5 6" xfId="4096" xr:uid="{E20FDCCE-A7CF-4C23-AF08-83F9122ACF70}"/>
    <cellStyle name="Notas 10 5 6 2" xfId="6733" xr:uid="{42F00177-9669-41A7-BC53-E6AFF092F3B4}"/>
    <cellStyle name="Notas 10 5 6 2 2" xfId="13044" xr:uid="{C134A0B2-B0F3-4A02-95C3-8F8CA86259DD}"/>
    <cellStyle name="Notas 10 5 6 2 2 2" xfId="28152" xr:uid="{CB72BF34-CC0E-4814-9A98-4D683244DA58}"/>
    <cellStyle name="Notas 10 5 6 2 3" xfId="16720" xr:uid="{2B4E56EE-332C-4CE6-ABD2-B72E9E38D6CA}"/>
    <cellStyle name="Notas 10 5 6 2 3 2" xfId="31828" xr:uid="{CF922DDF-D055-439E-BDC6-CC806EE09001}"/>
    <cellStyle name="Notas 10 5 6 2 4" xfId="21841" xr:uid="{4BC48FD1-643D-4274-ACE1-8714B2566618}"/>
    <cellStyle name="Notas 10 5 6 3" xfId="10478" xr:uid="{E1975AE4-04F2-4E18-B487-3FF68E5E66A2}"/>
    <cellStyle name="Notas 10 5 6 3 2" xfId="25586" xr:uid="{2EF23214-3BE2-49C7-9579-47C98FE2D7AE}"/>
    <cellStyle name="Notas 10 5 6 4" xfId="7111" xr:uid="{E222362C-1280-4C4F-8B71-EA7BB2E09872}"/>
    <cellStyle name="Notas 10 5 6 4 2" xfId="22219" xr:uid="{61D0C99B-842C-4AFE-8AB7-A3DE63B88F9B}"/>
    <cellStyle name="Notas 10 5 6 5" xfId="19204" xr:uid="{9A79674C-7747-485D-A849-69DBAC772F7A}"/>
    <cellStyle name="Notas 10 5 7" xfId="4378" xr:uid="{5C3FF32F-E423-4C8F-9E3D-12CCC56B1BF8}"/>
    <cellStyle name="Notas 10 5 7 2" xfId="7015" xr:uid="{3D7F8778-AA0A-457E-B66B-3420B1F534BA}"/>
    <cellStyle name="Notas 10 5 7 2 2" xfId="13326" xr:uid="{770401CA-ED02-4342-AE9D-EE90FB6B8AFB}"/>
    <cellStyle name="Notas 10 5 7 2 2 2" xfId="28434" xr:uid="{2AE064AD-C78D-4163-B9F3-398B340E7CC3}"/>
    <cellStyle name="Notas 10 5 7 2 3" xfId="16990" xr:uid="{91762A28-8A74-4DC6-BDF1-24D2FC2F81FF}"/>
    <cellStyle name="Notas 10 5 7 2 3 2" xfId="32098" xr:uid="{25BD2568-E6E5-4610-9D07-60AC1359FA5A}"/>
    <cellStyle name="Notas 10 5 7 2 4" xfId="22123" xr:uid="{6F18047F-DD49-4AC1-92DD-CB91BCAC2122}"/>
    <cellStyle name="Notas 10 5 7 3" xfId="10760" xr:uid="{3984ACAE-EB6A-446E-83D3-A8BD18455816}"/>
    <cellStyle name="Notas 10 5 7 3 2" xfId="25868" xr:uid="{0E4B2DED-E6E9-4B9B-B25A-650B487D2131}"/>
    <cellStyle name="Notas 10 5 7 4" xfId="14829" xr:uid="{7763BE01-4859-4923-9DBF-4A08789BE3F2}"/>
    <cellStyle name="Notas 10 5 7 4 2" xfId="29937" xr:uid="{7F9ACC3B-7319-4C71-A74C-0F3EC5AF834B}"/>
    <cellStyle name="Notas 10 5 7 5" xfId="19486" xr:uid="{DF957303-C746-4A6F-AB99-E9CDF2109025}"/>
    <cellStyle name="Notas 10 5 8" xfId="4661" xr:uid="{3433FB80-CF29-46A1-A71F-59A3C61EB148}"/>
    <cellStyle name="Notas 10 5 8 2" xfId="11043" xr:uid="{946FD81D-89DA-469B-97AE-0D134CB72E1B}"/>
    <cellStyle name="Notas 10 5 8 2 2" xfId="26151" xr:uid="{C4958DDB-6F43-4B39-851F-DFA794632F89}"/>
    <cellStyle name="Notas 10 5 8 3" xfId="15056" xr:uid="{DE42BA03-706B-460A-9958-3F5FFC334A09}"/>
    <cellStyle name="Notas 10 5 8 3 2" xfId="30164" xr:uid="{6187D574-E311-466F-903C-6D35C60B3112}"/>
    <cellStyle name="Notas 10 5 8 4" xfId="19769" xr:uid="{E9F4F88E-7743-46BA-9A9F-DCE739F8837C}"/>
    <cellStyle name="Notas 10 5 9" xfId="8522" xr:uid="{254FB83D-81AD-403E-B02C-7419230C08AD}"/>
    <cellStyle name="Notas 10 5 9 2" xfId="23630" xr:uid="{B0C0AE4A-283C-431B-8312-ABD47495F9C0}"/>
    <cellStyle name="Notas 11" xfId="1449" xr:uid="{00000000-0005-0000-0000-0000AD050000}"/>
    <cellStyle name="Notas 11 2" xfId="1904" xr:uid="{26733C46-EB30-43C6-AB1B-D4D5DEB3E307}"/>
    <cellStyle name="Notas 11 2 10" xfId="16084" xr:uid="{4D9CC2E4-7D11-4B8F-9BC5-3C848DBD59DF}"/>
    <cellStyle name="Notas 11 2 10 2" xfId="31192" xr:uid="{A1F36175-FF1F-42CA-8E1D-EFB3070FEEAF}"/>
    <cellStyle name="Notas 11 2 11" xfId="16267" xr:uid="{30F21E1A-0359-4537-9608-E40C2DACEA56}"/>
    <cellStyle name="Notas 11 2 11 2" xfId="31375" xr:uid="{90A3E202-2AAC-427F-AFDC-1217E932613F}"/>
    <cellStyle name="Notas 11 2 12" xfId="17129" xr:uid="{80EF4662-A4BD-46AA-9600-BDD4CEB952DA}"/>
    <cellStyle name="Notas 11 2 2" xfId="2464" xr:uid="{05BCBC1E-8828-42DD-A619-112AD3658F11}"/>
    <cellStyle name="Notas 11 2 2 2" xfId="5101" xr:uid="{CB9513B0-364C-4A9D-8CD7-A867AF93EB31}"/>
    <cellStyle name="Notas 11 2 2 2 2" xfId="11465" xr:uid="{EDA17F8F-0A27-4EC6-AF72-51780B7D0BB1}"/>
    <cellStyle name="Notas 11 2 2 2 2 2" xfId="26573" xr:uid="{C5B32131-BAD5-45EC-9C0C-B9B0F2CCCA61}"/>
    <cellStyle name="Notas 11 2 2 2 3" xfId="15778" xr:uid="{31DC1737-85BF-4E25-A535-43851023F65C}"/>
    <cellStyle name="Notas 11 2 2 2 3 2" xfId="30886" xr:uid="{9E59C56D-7F41-4D14-BBDF-E39607B7C501}"/>
    <cellStyle name="Notas 11 2 2 2 4" xfId="20209" xr:uid="{2D2CC987-3750-4DBD-BFD4-27A4CFFA6C5D}"/>
    <cellStyle name="Notas 11 2 2 3" xfId="8931" xr:uid="{0768DE73-0AE9-4E9F-90A9-8DB6A978ADA5}"/>
    <cellStyle name="Notas 11 2 2 3 2" xfId="24039" xr:uid="{21C1F51D-1902-44F2-94B0-9848ADB49461}"/>
    <cellStyle name="Notas 11 2 3" xfId="2680" xr:uid="{53503E49-1394-4FD7-8E8F-1FED0F61F4A3}"/>
    <cellStyle name="Notas 11 2 3 2" xfId="5317" xr:uid="{5925ACE4-6BC7-494F-A265-102050D2B0E9}"/>
    <cellStyle name="Notas 11 2 3 2 2" xfId="13559" xr:uid="{0EB1CBCD-0F36-42FF-8CF5-DAB72BC74E39}"/>
    <cellStyle name="Notas 11 2 3 2 2 2" xfId="28667" xr:uid="{61EA26A6-4B02-4C80-BD76-17FF2BE176EF}"/>
    <cellStyle name="Notas 11 2 3 2 3" xfId="20425" xr:uid="{063C7DF8-5B33-49A6-A037-07B52A65C1F2}"/>
    <cellStyle name="Notas 11 2 3 3" xfId="16225" xr:uid="{7C11029D-4709-48FE-A79D-591FB9A6B316}"/>
    <cellStyle name="Notas 11 2 3 3 2" xfId="31333" xr:uid="{BB7FAB67-538E-496D-84A3-4880C2130BD0}"/>
    <cellStyle name="Notas 11 2 3 4" xfId="17788" xr:uid="{C652073D-A884-41DC-A274-33CB80556C65}"/>
    <cellStyle name="Notas 11 2 4" xfId="2983" xr:uid="{C90626A2-D691-4B8D-BE43-9C3DD4D2721F}"/>
    <cellStyle name="Notas 11 2 4 2" xfId="5620" xr:uid="{AF94D780-A9BC-43D6-B30E-FC8C1D9B0D50}"/>
    <cellStyle name="Notas 11 2 4 2 2" xfId="11931" xr:uid="{06F14BF0-EE27-4389-AA20-E96610100C64}"/>
    <cellStyle name="Notas 11 2 4 2 2 2" xfId="27039" xr:uid="{D41FF815-6C12-4F2F-B42E-FF7254602CCB}"/>
    <cellStyle name="Notas 11 2 4 2 3" xfId="7892" xr:uid="{42EC62C3-5C5C-47A1-8B4B-7945D2F1AFB8}"/>
    <cellStyle name="Notas 11 2 4 2 3 2" xfId="23000" xr:uid="{ACA1849A-9BB0-48BC-90EC-F30AED86DF52}"/>
    <cellStyle name="Notas 11 2 4 2 4" xfId="20728" xr:uid="{72889A1F-59CD-40D4-8E46-E99F9219C0A8}"/>
    <cellStyle name="Notas 11 2 4 3" xfId="9365" xr:uid="{7B1F9CB1-481C-4A3D-B766-7463FA6EFFEE}"/>
    <cellStyle name="Notas 11 2 4 3 2" xfId="24473" xr:uid="{A24133B2-A2AC-4A6A-951A-ECA94777EFD2}"/>
    <cellStyle name="Notas 11 2 4 4" xfId="16034" xr:uid="{5CA4A1F6-4A48-4FA1-9C54-C1A3742406B2}"/>
    <cellStyle name="Notas 11 2 4 4 2" xfId="31142" xr:uid="{F21352D0-B37D-4F12-9D9D-293D180C60B8}"/>
    <cellStyle name="Notas 11 2 4 5" xfId="18091" xr:uid="{89D3A1DF-27D8-4102-8FF4-5EA970030000}"/>
    <cellStyle name="Notas 11 2 5" xfId="3309" xr:uid="{E6E1DBE1-3D9B-4BD3-A3A4-070012266152}"/>
    <cellStyle name="Notas 11 2 5 2" xfId="5946" xr:uid="{44718BBC-88B3-4CE9-AD7E-2F74BB602FD0}"/>
    <cellStyle name="Notas 11 2 5 2 2" xfId="12257" xr:uid="{CF985248-DFFF-46CF-BCF0-C6D7336EC197}"/>
    <cellStyle name="Notas 11 2 5 2 2 2" xfId="27365" xr:uid="{4B76DF67-A602-42E7-A860-E226EF1C6AF1}"/>
    <cellStyle name="Notas 11 2 5 2 3" xfId="7429" xr:uid="{DD538AF7-6FC2-4B8B-9E2F-E1018EFCF6EC}"/>
    <cellStyle name="Notas 11 2 5 2 3 2" xfId="22537" xr:uid="{9EB2C975-03FB-4414-B0D5-1E4C95881CA2}"/>
    <cellStyle name="Notas 11 2 5 2 4" xfId="21054" xr:uid="{BA058469-C492-403F-B333-3BD91F91A981}"/>
    <cellStyle name="Notas 11 2 5 3" xfId="9691" xr:uid="{F2D0B84F-7876-45F1-BCB0-A62F62634591}"/>
    <cellStyle name="Notas 11 2 5 3 2" xfId="24799" xr:uid="{25A703BC-B908-4C85-8090-6DAC685856EE}"/>
    <cellStyle name="Notas 11 2 5 4" xfId="15516" xr:uid="{F23DC9C9-4B1D-494F-A5C9-60F0D46C6A92}"/>
    <cellStyle name="Notas 11 2 5 4 2" xfId="30624" xr:uid="{3E658967-95BF-46D6-9BC7-FBA6474EB615}"/>
    <cellStyle name="Notas 11 2 5 5" xfId="18417" xr:uid="{9929BC0E-4E01-4346-AF37-793E2EA2C4F0}"/>
    <cellStyle name="Notas 11 2 6" xfId="3615" xr:uid="{3B5CE224-8918-42B2-9DF6-C06E0CF3C302}"/>
    <cellStyle name="Notas 11 2 6 2" xfId="6252" xr:uid="{FD086CDF-E003-459C-9524-B9A49A65E82D}"/>
    <cellStyle name="Notas 11 2 6 2 2" xfId="12563" xr:uid="{1563794F-F9EF-42C3-9417-8501DDAE188D}"/>
    <cellStyle name="Notas 11 2 6 2 2 2" xfId="27671" xr:uid="{5FF092A7-AC91-4AAF-9386-7D443EAFA460}"/>
    <cellStyle name="Notas 11 2 6 2 3" xfId="7826" xr:uid="{6DFD6AE4-B800-42C5-AF62-64A404601198}"/>
    <cellStyle name="Notas 11 2 6 2 3 2" xfId="22934" xr:uid="{752F2B64-3CBC-4533-B415-CE3902E81411}"/>
    <cellStyle name="Notas 11 2 6 2 4" xfId="21360" xr:uid="{7AA895FD-5006-4467-923D-42D6580F0E19}"/>
    <cellStyle name="Notas 11 2 6 3" xfId="9997" xr:uid="{E1531B5C-FDC7-464E-96D4-6924B584A6CE}"/>
    <cellStyle name="Notas 11 2 6 3 2" xfId="25105" xr:uid="{796189F0-8CFF-47DD-9813-92FFA096530D}"/>
    <cellStyle name="Notas 11 2 6 4" xfId="13806" xr:uid="{F8E18FDB-9628-4D0E-B527-B27F29AFC250}"/>
    <cellStyle name="Notas 11 2 6 4 2" xfId="28914" xr:uid="{086D06D8-A404-4230-BAC7-760F3A38AE4E}"/>
    <cellStyle name="Notas 11 2 6 5" xfId="18723" xr:uid="{2F2B11E9-5EE4-48F4-AA61-738A8C03CE7B}"/>
    <cellStyle name="Notas 11 2 7" xfId="3976" xr:uid="{794E708B-424E-4240-842A-FBCE622599DC}"/>
    <cellStyle name="Notas 11 2 7 2" xfId="6613" xr:uid="{BA439277-0C91-4ABD-92FC-9133AFA85EB7}"/>
    <cellStyle name="Notas 11 2 7 2 2" xfId="12924" xr:uid="{4B01899E-6124-4581-A69F-D899D221C2D0}"/>
    <cellStyle name="Notas 11 2 7 2 2 2" xfId="28032" xr:uid="{1B79CBD7-4E47-44E4-B363-D6C0769B26A3}"/>
    <cellStyle name="Notas 11 2 7 2 3" xfId="16614" xr:uid="{F56C8350-B2EE-4BCC-8610-72F71475F598}"/>
    <cellStyle name="Notas 11 2 7 2 3 2" xfId="31722" xr:uid="{400CF9F2-E2AD-4902-BBD3-4504BC83D767}"/>
    <cellStyle name="Notas 11 2 7 2 4" xfId="21721" xr:uid="{7610A65B-CA5A-48E1-B8EF-C7F852B4CDA7}"/>
    <cellStyle name="Notas 11 2 7 3" xfId="10358" xr:uid="{9547B995-C1F0-431A-B737-0BEC469D56DF}"/>
    <cellStyle name="Notas 11 2 7 3 2" xfId="25466" xr:uid="{B44169B9-BB0B-4722-86E6-C20C456E6613}"/>
    <cellStyle name="Notas 11 2 7 4" xfId="16550" xr:uid="{0D875A3A-00B2-49AC-849D-27D918BA91B3}"/>
    <cellStyle name="Notas 11 2 7 4 2" xfId="31658" xr:uid="{1740AA5F-5E1E-4E6F-8EE6-957AFF902AC7}"/>
    <cellStyle name="Notas 11 2 7 5" xfId="19084" xr:uid="{BF5A7627-761F-4F04-84AB-C069936E0A2E}"/>
    <cellStyle name="Notas 11 2 8" xfId="4541" xr:uid="{DC746AF6-C3B5-41CD-9133-7B3348AE4C4A}"/>
    <cellStyle name="Notas 11 2 8 2" xfId="10923" xr:uid="{108D427C-4D0E-47F5-B60A-7F5BFF3A31A1}"/>
    <cellStyle name="Notas 11 2 8 2 2" xfId="26031" xr:uid="{C389EBB3-34D3-4A40-85AD-B948A05BB4A2}"/>
    <cellStyle name="Notas 11 2 8 3" xfId="16341" xr:uid="{AEE10760-B54E-4A21-AB2D-6DFB29B7981B}"/>
    <cellStyle name="Notas 11 2 8 3 2" xfId="31449" xr:uid="{EB09E4B6-C046-4896-B566-EC69E123488A}"/>
    <cellStyle name="Notas 11 2 8 4" xfId="19649" xr:uid="{85152A64-1DB2-4CB2-8AE3-FB493B42788D}"/>
    <cellStyle name="Notas 11 2 9" xfId="8405" xr:uid="{F4FDB1D2-A1C0-4D17-B519-A42601E89D72}"/>
    <cellStyle name="Notas 11 2 9 2" xfId="23513" xr:uid="{DF37B358-9E7C-45D8-9247-6FEBA1A4FC40}"/>
    <cellStyle name="Notas 11 3" xfId="1891" xr:uid="{CA8F2F30-7891-4DD4-92C4-3250D3E9B8A4}"/>
    <cellStyle name="Notas 11 3 10" xfId="8392" xr:uid="{DE80535D-1CD4-4A78-BA64-B84E25F76FBE}"/>
    <cellStyle name="Notas 11 3 10 2" xfId="23500" xr:uid="{A5F8E64E-44D8-414B-A889-3465AC62702F}"/>
    <cellStyle name="Notas 11 3 11" xfId="14992" xr:uid="{02F7F8E2-CCD4-4D68-A2C0-29BCD71FB890}"/>
    <cellStyle name="Notas 11 3 11 2" xfId="30100" xr:uid="{A1667430-77BE-471A-A867-25729C791020}"/>
    <cellStyle name="Notas 11 3 12" xfId="16100" xr:uid="{20029D2D-69C4-4CAC-ABD8-77473AE91232}"/>
    <cellStyle name="Notas 11 3 12 2" xfId="31208" xr:uid="{63144A59-C491-4A98-9082-37135FDABE3C}"/>
    <cellStyle name="Notas 11 3 13" xfId="17116" xr:uid="{9DE19F08-D9B7-40A1-9FA0-8E5799BA229B}"/>
    <cellStyle name="Notas 11 3 2" xfId="2451" xr:uid="{4DD09200-46F7-4C02-8617-CF17CFAC5CC7}"/>
    <cellStyle name="Notas 11 3 2 2" xfId="5088" xr:uid="{185123BB-4198-40BF-AE2F-7BEFCF54C65F}"/>
    <cellStyle name="Notas 11 3 2 2 2" xfId="11452" xr:uid="{9FCC3056-1E65-4B04-B3AE-9DF4990F2858}"/>
    <cellStyle name="Notas 11 3 2 2 2 2" xfId="26560" xr:uid="{2732140E-C9A4-4E4A-BC98-1A469E637B1C}"/>
    <cellStyle name="Notas 11 3 2 2 3" xfId="15619" xr:uid="{EFDFC847-D1A1-4B3E-9A2F-19F0EDAC5096}"/>
    <cellStyle name="Notas 11 3 2 2 3 2" xfId="30727" xr:uid="{A42E8F74-1CE4-43F1-A7D9-92EE6377E415}"/>
    <cellStyle name="Notas 11 3 2 2 4" xfId="20196" xr:uid="{F5350798-EB6C-4A14-A4A0-AC6D73126267}"/>
    <cellStyle name="Notas 11 3 2 3" xfId="8918" xr:uid="{0827784B-927A-4E1F-A66B-A83F59FB4F6D}"/>
    <cellStyle name="Notas 11 3 2 3 2" xfId="24026" xr:uid="{53DD78CB-357A-4E55-BC45-E7275B48A756}"/>
    <cellStyle name="Notas 11 3 2 4" xfId="7514" xr:uid="{7950EEDE-9849-4213-894B-CDAA91A517F5}"/>
    <cellStyle name="Notas 11 3 2 4 2" xfId="22622" xr:uid="{43E8F16A-9F50-4FE1-B8C1-18E9D6E4CFD4}"/>
    <cellStyle name="Notas 11 3 2 5" xfId="14944" xr:uid="{32CAE249-0668-4F27-A816-7AAD923C4BBB}"/>
    <cellStyle name="Notas 11 3 2 5 2" xfId="30052" xr:uid="{D6BAF073-AD46-4E6F-B56C-A6B989B5E50D}"/>
    <cellStyle name="Notas 11 3 2 6" xfId="17625" xr:uid="{AD604663-B359-49A3-8E01-316730C7183A}"/>
    <cellStyle name="Notas 11 3 3" xfId="2667" xr:uid="{9A42C855-5307-4C28-BCB3-12F25CFFF3F1}"/>
    <cellStyle name="Notas 11 3 3 2" xfId="5304" xr:uid="{D4492D3C-2480-4EF6-A106-A7499916E432}"/>
    <cellStyle name="Notas 11 3 3 2 2" xfId="14445" xr:uid="{7940C6B0-CD13-4302-A38E-CCA84B551ACA}"/>
    <cellStyle name="Notas 11 3 3 2 2 2" xfId="29553" xr:uid="{F3F06B3C-D39D-4422-A4A5-3678821A9EF3}"/>
    <cellStyle name="Notas 11 3 3 2 3" xfId="20412" xr:uid="{88FEF1BD-DF65-4210-9E3F-C01633D5DE9E}"/>
    <cellStyle name="Notas 11 3 3 3" xfId="15120" xr:uid="{F199950E-B2DF-492A-8295-AFAAE17DE809}"/>
    <cellStyle name="Notas 11 3 3 3 2" xfId="30228" xr:uid="{48FC2333-0003-4FD5-B1FD-FF50409D4F13}"/>
    <cellStyle name="Notas 11 3 3 4" xfId="17775" xr:uid="{D9CCC1BA-4832-4677-B849-DB95262E7390}"/>
    <cellStyle name="Notas 11 3 4" xfId="2970" xr:uid="{9A3200D8-5B9B-4D9A-A10E-340522594FA0}"/>
    <cellStyle name="Notas 11 3 4 2" xfId="5607" xr:uid="{11838397-1068-4A9D-9C9E-C1C54C206D81}"/>
    <cellStyle name="Notas 11 3 4 2 2" xfId="11918" xr:uid="{B81EDE29-9A22-4811-9947-3B7895554DD5}"/>
    <cellStyle name="Notas 11 3 4 2 2 2" xfId="27026" xr:uid="{FDF1CF05-4714-46D9-966D-98FE4E38B5A1}"/>
    <cellStyle name="Notas 11 3 4 2 3" xfId="16415" xr:uid="{2D0D9B5B-DC0D-4B21-8276-70808F330A15}"/>
    <cellStyle name="Notas 11 3 4 2 3 2" xfId="31523" xr:uid="{33C1FEB8-5A9A-415E-88C2-0444D2B25E6F}"/>
    <cellStyle name="Notas 11 3 4 2 4" xfId="20715" xr:uid="{105A54A6-CB1F-4694-AEA8-ECB2D5485A2C}"/>
    <cellStyle name="Notas 11 3 4 3" xfId="9352" xr:uid="{6C31CB66-AC58-4568-A8DD-C6D08B863E63}"/>
    <cellStyle name="Notas 11 3 4 3 2" xfId="24460" xr:uid="{4D60D71A-3C48-495A-9F5F-2BF19DD514EC}"/>
    <cellStyle name="Notas 11 3 4 4" xfId="14751" xr:uid="{AA7346DD-7108-48F0-A7A9-7724006F45EC}"/>
    <cellStyle name="Notas 11 3 4 4 2" xfId="29859" xr:uid="{2CC15E82-CFAB-42E7-A2CF-5BCA3BCE3ACD}"/>
    <cellStyle name="Notas 11 3 4 5" xfId="18078" xr:uid="{341DED48-C538-4374-9BC8-EC5DC6A478AC}"/>
    <cellStyle name="Notas 11 3 5" xfId="3296" xr:uid="{F50B5AFB-9449-42D7-962D-789B9FBEE0C9}"/>
    <cellStyle name="Notas 11 3 5 2" xfId="5933" xr:uid="{F8CAA23F-7232-4BDE-A031-D1F18114D503}"/>
    <cellStyle name="Notas 11 3 5 2 2" xfId="12244" xr:uid="{5213D07E-3851-4404-8D4B-258D08749524}"/>
    <cellStyle name="Notas 11 3 5 2 2 2" xfId="27352" xr:uid="{ED24A062-8E00-4C00-8B12-6A8B97EFE4AC}"/>
    <cellStyle name="Notas 11 3 5 2 3" xfId="8161" xr:uid="{804206E7-7AE4-438C-86F1-048F4AC1E19B}"/>
    <cellStyle name="Notas 11 3 5 2 3 2" xfId="23269" xr:uid="{2E81D86B-9F55-429D-9170-ADBD1A2F0441}"/>
    <cellStyle name="Notas 11 3 5 2 4" xfId="21041" xr:uid="{D7320600-FF49-4FB7-9382-053F34749EBD}"/>
    <cellStyle name="Notas 11 3 5 3" xfId="9678" xr:uid="{9C12DA65-2B81-4D2B-943D-AAFFE2E496A3}"/>
    <cellStyle name="Notas 11 3 5 3 2" xfId="24786" xr:uid="{9DBB828F-59CC-4BF6-91EE-A37CAF80A38C}"/>
    <cellStyle name="Notas 11 3 5 4" xfId="14018" xr:uid="{53A4F159-48E7-4B01-B23B-2DA971955A9A}"/>
    <cellStyle name="Notas 11 3 5 4 2" xfId="29126" xr:uid="{CC8C439C-04DB-4EF0-AD60-FD1CA8100D5D}"/>
    <cellStyle name="Notas 11 3 5 5" xfId="18404" xr:uid="{EBCA0062-263E-4BE7-8FE7-FB4E1DDE61CC}"/>
    <cellStyle name="Notas 11 3 6" xfId="3602" xr:uid="{1B96180E-DDCE-405A-9B80-7ED411A5DE04}"/>
    <cellStyle name="Notas 11 3 6 2" xfId="6239" xr:uid="{A71E8788-E4B8-4AB1-8453-1DCD20BF07CE}"/>
    <cellStyle name="Notas 11 3 6 2 2" xfId="12550" xr:uid="{957D4AB2-D01D-41D7-A4E4-9F45F96382AC}"/>
    <cellStyle name="Notas 11 3 6 2 2 2" xfId="27658" xr:uid="{C78158DB-87CA-4014-9377-99926126EA43}"/>
    <cellStyle name="Notas 11 3 6 2 3" xfId="7300" xr:uid="{45DC696D-85E6-4075-915D-8D3C01D823C1}"/>
    <cellStyle name="Notas 11 3 6 2 3 2" xfId="22408" xr:uid="{950FDE63-2E75-44D8-B8B1-44D16482FE86}"/>
    <cellStyle name="Notas 11 3 6 2 4" xfId="21347" xr:uid="{27B1C299-CF54-42E8-84BD-DA7811F9488A}"/>
    <cellStyle name="Notas 11 3 6 3" xfId="9984" xr:uid="{AC7A1AAE-C5F4-42EE-8C6B-929D2DBAC7CB}"/>
    <cellStyle name="Notas 11 3 6 3 2" xfId="25092" xr:uid="{2BF044C7-B37D-4822-9DDB-C12C7BDDD95E}"/>
    <cellStyle name="Notas 11 3 6 4" xfId="14854" xr:uid="{D947D172-2187-4373-B397-C9939FB6621C}"/>
    <cellStyle name="Notas 11 3 6 4 2" xfId="29962" xr:uid="{AA2DD702-46C1-491C-9B50-14AC712C3C10}"/>
    <cellStyle name="Notas 11 3 6 5" xfId="18710" xr:uid="{EBB57620-4863-4757-B665-63C3DF43AC9C}"/>
    <cellStyle name="Notas 11 3 7" xfId="3963" xr:uid="{34BC7E81-7BDB-4B71-90C7-7C2A9D37A86A}"/>
    <cellStyle name="Notas 11 3 7 2" xfId="6600" xr:uid="{A24E0349-4ED5-4C77-8AEC-CB47B7A2E103}"/>
    <cellStyle name="Notas 11 3 7 2 2" xfId="12911" xr:uid="{B1CA484E-528B-4398-9ED2-A2E3A1944BFF}"/>
    <cellStyle name="Notas 11 3 7 2 2 2" xfId="28019" xr:uid="{BF7765F7-EF53-4C87-B82F-023A4E1491D2}"/>
    <cellStyle name="Notas 11 3 7 2 3" xfId="16601" xr:uid="{34F0D122-EB8D-4476-9327-C1C2E16C3FBE}"/>
    <cellStyle name="Notas 11 3 7 2 3 2" xfId="31709" xr:uid="{FE336218-A6C2-4D6B-AE57-3D1FC2ED6414}"/>
    <cellStyle name="Notas 11 3 7 2 4" xfId="21708" xr:uid="{37D10C73-D8C5-4BF8-8435-44FB6B060057}"/>
    <cellStyle name="Notas 11 3 7 3" xfId="10345" xr:uid="{EC6BDC1B-782B-4E74-A8CC-286397C9A0AB}"/>
    <cellStyle name="Notas 11 3 7 3 2" xfId="25453" xr:uid="{246831A4-46F3-4AE7-ABBD-54A8DCE03F84}"/>
    <cellStyle name="Notas 11 3 7 4" xfId="8185" xr:uid="{235B406E-DC45-4F26-A406-5537C5BF9146}"/>
    <cellStyle name="Notas 11 3 7 4 2" xfId="23293" xr:uid="{27DA80D3-5859-44E4-B121-041D6F176E21}"/>
    <cellStyle name="Notas 11 3 7 5" xfId="19071" xr:uid="{7252E8D7-8729-4088-8AEC-6B37EA50CC1F}"/>
    <cellStyle name="Notas 11 3 8" xfId="4295" xr:uid="{51F8003C-1D98-4D0A-B462-AE66CC09E713}"/>
    <cellStyle name="Notas 11 3 8 2" xfId="6932" xr:uid="{3530EBDB-DE9A-4FDF-A67B-CA1465ACDA50}"/>
    <cellStyle name="Notas 11 3 8 2 2" xfId="13243" xr:uid="{765CBE23-81B7-4384-A89C-758349464E0D}"/>
    <cellStyle name="Notas 11 3 8 2 2 2" xfId="28351" xr:uid="{0BC3C269-D56F-4A0E-ABA3-6CC867313789}"/>
    <cellStyle name="Notas 11 3 8 2 3" xfId="16907" xr:uid="{61AB6764-6A91-49D1-911D-085BF42D032B}"/>
    <cellStyle name="Notas 11 3 8 2 3 2" xfId="32015" xr:uid="{8FC23D57-B302-4549-8A63-C2529AB5CF15}"/>
    <cellStyle name="Notas 11 3 8 2 4" xfId="22040" xr:uid="{E2FB51B1-B46F-4E9D-8050-F0B95A59E2AA}"/>
    <cellStyle name="Notas 11 3 8 3" xfId="10677" xr:uid="{1260DDEA-2BC4-445B-8F79-776CC9D49545}"/>
    <cellStyle name="Notas 11 3 8 3 2" xfId="25785" xr:uid="{A49A3EA6-BF8E-4F49-80BB-3C92B334AFB7}"/>
    <cellStyle name="Notas 11 3 8 4" xfId="9206" xr:uid="{40FCFA88-1E6F-457D-83FD-BE0C3D7A6096}"/>
    <cellStyle name="Notas 11 3 8 4 2" xfId="24314" xr:uid="{5E66B6FF-A48A-446D-BD0C-E0B55521203F}"/>
    <cellStyle name="Notas 11 3 8 5" xfId="19403" xr:uid="{98FAB248-F0F7-40F9-8EF3-108769C48CD4}"/>
    <cellStyle name="Notas 11 3 9" xfId="4528" xr:uid="{A937C096-7D45-4342-8202-44C92E784B18}"/>
    <cellStyle name="Notas 11 3 9 2" xfId="10910" xr:uid="{075CC3B5-9DA6-4D4C-8071-0FAB833EEBBB}"/>
    <cellStyle name="Notas 11 3 9 2 2" xfId="26018" xr:uid="{48090D4D-950E-4577-8C66-577035EF3E98}"/>
    <cellStyle name="Notas 11 3 9 3" xfId="7129" xr:uid="{8EC9F930-C991-41D0-9F4E-D5D8311DBC4B}"/>
    <cellStyle name="Notas 11 3 9 3 2" xfId="22237" xr:uid="{18A1F622-0EE5-43DA-8866-5C3EA7D3F8DE}"/>
    <cellStyle name="Notas 11 3 9 4" xfId="19636" xr:uid="{394B9D6F-C480-4B7C-83CB-1173F705409B}"/>
    <cellStyle name="Notas 11 4" xfId="2101" xr:uid="{4915A7F0-86A4-4B68-85CF-D655060E488A}"/>
    <cellStyle name="Notas 11 4 10" xfId="8599" xr:uid="{23800EC9-E98B-44B4-9451-E39A2D414BBC}"/>
    <cellStyle name="Notas 11 4 10 2" xfId="23707" xr:uid="{38CF55F2-745D-4E0C-B6A2-2FEC06483423}"/>
    <cellStyle name="Notas 11 4 11" xfId="16502" xr:uid="{20474709-EE77-4A56-A6A4-A47F93C92246}"/>
    <cellStyle name="Notas 11 4 11 2" xfId="31610" xr:uid="{98549228-D3EF-4351-A803-2A0841CF6274}"/>
    <cellStyle name="Notas 11 4 12" xfId="16031" xr:uid="{77A32552-84EF-4059-B18C-0DF3C3288CCB}"/>
    <cellStyle name="Notas 11 4 12 2" xfId="31139" xr:uid="{F8438305-9FF1-49E7-B6BE-55C99E101E63}"/>
    <cellStyle name="Notas 11 4 13" xfId="17326" xr:uid="{D101C9C7-4726-4178-97F4-E8AED2B16E36}"/>
    <cellStyle name="Notas 11 4 2" xfId="2591" xr:uid="{EC98B610-4C6B-401E-8739-3448F6A09F5D}"/>
    <cellStyle name="Notas 11 4 2 2" xfId="5228" xr:uid="{E077D4A2-A22C-4C66-A8B0-8A1919BC07A9}"/>
    <cellStyle name="Notas 11 4 2 2 2" xfId="11592" xr:uid="{A006072E-1569-4124-8DA7-54EDED62CC59}"/>
    <cellStyle name="Notas 11 4 2 2 2 2" xfId="26700" xr:uid="{4BF426C0-172A-4B5D-830F-60993F464136}"/>
    <cellStyle name="Notas 11 4 2 2 3" xfId="13424" xr:uid="{AA0B4A88-62B3-4C28-A8D1-D32926E1BCAA}"/>
    <cellStyle name="Notas 11 4 2 2 3 2" xfId="28532" xr:uid="{20C0D92E-B325-4D1E-A6D8-31884B2E24A1}"/>
    <cellStyle name="Notas 11 4 2 2 4" xfId="20336" xr:uid="{6EA4302E-9CD1-421F-ADEA-819C92880932}"/>
    <cellStyle name="Notas 11 4 2 3" xfId="9058" xr:uid="{59C4D96A-07EA-4040-B616-36622A2B4068}"/>
    <cellStyle name="Notas 11 4 2 3 2" xfId="24166" xr:uid="{43D78B00-BACE-4F19-BEA0-A771AA993F3A}"/>
    <cellStyle name="Notas 11 4 2 4" xfId="11813" xr:uid="{61A6BE73-E4B4-4AC6-9476-B7881B4BAB54}"/>
    <cellStyle name="Notas 11 4 2 4 2" xfId="26921" xr:uid="{0F7AF8B3-9DEE-44E1-A232-034FFCF32192}"/>
    <cellStyle name="Notas 11 4 2 5" xfId="16236" xr:uid="{BDAA5282-5379-4D0F-90D4-231F042B533E}"/>
    <cellStyle name="Notas 11 4 2 5 2" xfId="31344" xr:uid="{4E1E55E5-7A67-4538-B6AD-41EBFD14E792}"/>
    <cellStyle name="Notas 11 4 2 6" xfId="17699" xr:uid="{4F5795E7-9BCE-4E2C-8F77-6F41167F2900}"/>
    <cellStyle name="Notas 11 4 3" xfId="2856" xr:uid="{18F9AD66-D095-4D77-BF0D-18C4934D98D6}"/>
    <cellStyle name="Notas 11 4 3 2" xfId="5493" xr:uid="{2E3E6DBB-5FFC-49F5-A3FF-FB694A7B15E6}"/>
    <cellStyle name="Notas 11 4 3 2 2" xfId="15615" xr:uid="{0A0C8BD7-728B-4812-A466-2013DFD26F6C}"/>
    <cellStyle name="Notas 11 4 3 2 2 2" xfId="30723" xr:uid="{12D48715-CFDC-4663-BC30-20FF9B061EDC}"/>
    <cellStyle name="Notas 11 4 3 2 3" xfId="20601" xr:uid="{1B65C399-B3D2-40A4-974A-D154954AAFD7}"/>
    <cellStyle name="Notas 11 4 3 3" xfId="16340" xr:uid="{469B3064-A311-445A-AA44-4F86F269CD69}"/>
    <cellStyle name="Notas 11 4 3 3 2" xfId="31448" xr:uid="{246D0DED-2F45-4C1B-A3D8-A1B4E342D68A}"/>
    <cellStyle name="Notas 11 4 3 4" xfId="17964" xr:uid="{A8F34224-4D0F-4A32-8294-24DCCD19BEFC}"/>
    <cellStyle name="Notas 11 4 4" xfId="3159" xr:uid="{793A54C9-F864-4680-850A-B7985ABB5ABA}"/>
    <cellStyle name="Notas 11 4 4 2" xfId="5796" xr:uid="{1E1F2BDE-0778-4A8F-9788-111FFBE09916}"/>
    <cellStyle name="Notas 11 4 4 2 2" xfId="12107" xr:uid="{9114BF6C-0B5D-47F7-A5BF-1A55FB1D02E4}"/>
    <cellStyle name="Notas 11 4 4 2 2 2" xfId="27215" xr:uid="{2A644143-4282-466A-AA20-F7BDD8A0B502}"/>
    <cellStyle name="Notas 11 4 4 2 3" xfId="8250" xr:uid="{2B5DC3C5-F14B-42DB-BAAE-2B17A596C03D}"/>
    <cellStyle name="Notas 11 4 4 2 3 2" xfId="23358" xr:uid="{546E4A0E-8342-41FB-8256-CBA98231C0F5}"/>
    <cellStyle name="Notas 11 4 4 2 4" xfId="20904" xr:uid="{6E396FD2-0317-4A0C-BA70-3BDAA4C29756}"/>
    <cellStyle name="Notas 11 4 4 3" xfId="9541" xr:uid="{5AC3ACAE-16FB-4C17-A209-D24FBE5F8DEE}"/>
    <cellStyle name="Notas 11 4 4 3 2" xfId="24649" xr:uid="{FA47B715-770F-4681-9EA6-B9F4DB635C93}"/>
    <cellStyle name="Notas 11 4 4 4" xfId="7699" xr:uid="{87475D46-7F47-4E43-BC1C-62B98978DF38}"/>
    <cellStyle name="Notas 11 4 4 4 2" xfId="22807" xr:uid="{BEB0C64A-F8E8-43E9-BF82-6599B89F05D5}"/>
    <cellStyle name="Notas 11 4 4 5" xfId="18267" xr:uid="{76BD31DB-5530-479F-9CA1-B77D5A5EF0A4}"/>
    <cellStyle name="Notas 11 4 5" xfId="3485" xr:uid="{7464B246-18D4-4144-B125-F4F5CA5C08D8}"/>
    <cellStyle name="Notas 11 4 5 2" xfId="6122" xr:uid="{1F133F04-931A-4A26-92CD-827D0517CE2B}"/>
    <cellStyle name="Notas 11 4 5 2 2" xfId="12433" xr:uid="{22E60523-74A9-419B-8ED4-400A775AC551}"/>
    <cellStyle name="Notas 11 4 5 2 2 2" xfId="27541" xr:uid="{91CE839F-C9DE-4A6B-BF47-47426F3C0741}"/>
    <cellStyle name="Notas 11 4 5 2 3" xfId="7332" xr:uid="{FEBCA02B-757A-406A-B1E3-DE01B5B7D1DF}"/>
    <cellStyle name="Notas 11 4 5 2 3 2" xfId="22440" xr:uid="{B0A3B920-7056-479B-973F-8B6E43926D13}"/>
    <cellStyle name="Notas 11 4 5 2 4" xfId="21230" xr:uid="{0D4FBB7C-0569-4321-B683-53BF24FDBC8D}"/>
    <cellStyle name="Notas 11 4 5 3" xfId="9867" xr:uid="{0687A62B-6265-40BA-8A71-7A1F65C6E63E}"/>
    <cellStyle name="Notas 11 4 5 3 2" xfId="24975" xr:uid="{C05BED81-B6A0-4CD9-B5AC-12C61BACE30F}"/>
    <cellStyle name="Notas 11 4 5 4" xfId="13846" xr:uid="{D76DA365-EF95-4208-87D6-BD84A1B7752F}"/>
    <cellStyle name="Notas 11 4 5 4 2" xfId="28954" xr:uid="{FFD41C45-EA39-4BBD-A1A7-B4B0664AC0D5}"/>
    <cellStyle name="Notas 11 4 5 5" xfId="18593" xr:uid="{0235A5DA-E8AB-4D67-876F-13496E7800EB}"/>
    <cellStyle name="Notas 11 4 6" xfId="3791" xr:uid="{EA0C765F-C8BB-4B42-BD4B-853333E93ADB}"/>
    <cellStyle name="Notas 11 4 6 2" xfId="6428" xr:uid="{D15FD8C1-E4A7-4F21-BF74-895A96F84C59}"/>
    <cellStyle name="Notas 11 4 6 2 2" xfId="12739" xr:uid="{6695C500-FF11-4FAE-9298-35A8AF00FB47}"/>
    <cellStyle name="Notas 11 4 6 2 2 2" xfId="27847" xr:uid="{A5039167-C08E-40FE-9DDD-A7F656D77DF5}"/>
    <cellStyle name="Notas 11 4 6 2 3" xfId="15803" xr:uid="{B5E9CF69-8BC4-4F2C-B7B1-BB2CA57D2C6A}"/>
    <cellStyle name="Notas 11 4 6 2 3 2" xfId="30911" xr:uid="{11B10A90-63E5-41C8-9F30-3066DC16510B}"/>
    <cellStyle name="Notas 11 4 6 2 4" xfId="21536" xr:uid="{04603399-0FCA-4C47-B9FB-5B48198AB0E7}"/>
    <cellStyle name="Notas 11 4 6 3" xfId="10173" xr:uid="{107B99CA-E9B1-4CDB-8D74-C7F054838C76}"/>
    <cellStyle name="Notas 11 4 6 3 2" xfId="25281" xr:uid="{A8F7A444-161B-4D19-AC36-D9458DB7769F}"/>
    <cellStyle name="Notas 11 4 6 4" xfId="8025" xr:uid="{CE097C52-D6E0-47FF-8364-AF444B1F5EFC}"/>
    <cellStyle name="Notas 11 4 6 4 2" xfId="23133" xr:uid="{60B7B9FD-00FA-4640-B9FE-28E6C9AE41CA}"/>
    <cellStyle name="Notas 11 4 6 5" xfId="18899" xr:uid="{14F6FB27-0748-4B95-A2CA-191D30347390}"/>
    <cellStyle name="Notas 11 4 7" xfId="4173" xr:uid="{C861EEA2-ACB2-414D-B30D-59C2B4A5012D}"/>
    <cellStyle name="Notas 11 4 7 2" xfId="6810" xr:uid="{4C8D5882-1247-40A3-A19C-AC2EE11C5A95}"/>
    <cellStyle name="Notas 11 4 7 2 2" xfId="13121" xr:uid="{38B64EC3-10BD-4D84-972B-1996AAD6F75B}"/>
    <cellStyle name="Notas 11 4 7 2 2 2" xfId="28229" xr:uid="{E9F962F4-4C37-4D01-AF9F-0A1BAFB33826}"/>
    <cellStyle name="Notas 11 4 7 2 3" xfId="16790" xr:uid="{11D27E2E-55E7-4686-BE43-835673445B3F}"/>
    <cellStyle name="Notas 11 4 7 2 3 2" xfId="31898" xr:uid="{46D50C26-FBB2-402E-B4FC-89E978B194BB}"/>
    <cellStyle name="Notas 11 4 7 2 4" xfId="21918" xr:uid="{C61FE0C1-0EE8-4A0C-A659-2CC13F8FD76E}"/>
    <cellStyle name="Notas 11 4 7 3" xfId="10555" xr:uid="{53FA161A-1CCC-4E50-8DDB-DBF907B1543D}"/>
    <cellStyle name="Notas 11 4 7 3 2" xfId="25663" xr:uid="{A38DBB52-66C8-42FD-ADA6-3ED9E3A31216}"/>
    <cellStyle name="Notas 11 4 7 4" xfId="14837" xr:uid="{5520774F-60B1-4C8C-85FA-AB982805EE85}"/>
    <cellStyle name="Notas 11 4 7 4 2" xfId="29945" xr:uid="{6806B284-8ACB-4751-88E6-1D3AF5CF29F5}"/>
    <cellStyle name="Notas 11 4 7 5" xfId="19281" xr:uid="{9693F201-DA73-456E-B48C-2EC635425BCD}"/>
    <cellStyle name="Notas 11 4 8" xfId="4380" xr:uid="{286D3CAB-C432-4F8A-B76A-5ECEB2C1652B}"/>
    <cellStyle name="Notas 11 4 8 2" xfId="7017" xr:uid="{A0464CDD-DA8F-45D2-926C-BA4C299D5DC9}"/>
    <cellStyle name="Notas 11 4 8 2 2" xfId="13328" xr:uid="{8BED3597-58D9-48E1-AED6-1B68CB0CCA73}"/>
    <cellStyle name="Notas 11 4 8 2 2 2" xfId="28436" xr:uid="{5EE4B118-F377-435A-8A17-ACE0F55F358E}"/>
    <cellStyle name="Notas 11 4 8 2 3" xfId="16992" xr:uid="{FE40D656-BC3C-4393-ACE4-1B47AF006CDB}"/>
    <cellStyle name="Notas 11 4 8 2 3 2" xfId="32100" xr:uid="{1B442886-3659-405C-B6BC-2DE51987F8D3}"/>
    <cellStyle name="Notas 11 4 8 2 4" xfId="22125" xr:uid="{0F6BA9B4-FD64-4192-9D54-5D2CBE7C12AB}"/>
    <cellStyle name="Notas 11 4 8 3" xfId="10762" xr:uid="{4A059B6D-12C3-4765-94A8-8FA3EA919B6B}"/>
    <cellStyle name="Notas 11 4 8 3 2" xfId="25870" xr:uid="{54EA0335-48F5-4621-9CF0-8B6DB9CF4C01}"/>
    <cellStyle name="Notas 11 4 8 4" xfId="13847" xr:uid="{BA4D7141-C7AE-4866-8E81-DD4C653DBF39}"/>
    <cellStyle name="Notas 11 4 8 4 2" xfId="28955" xr:uid="{E9E30B8D-35E6-412C-A8F4-43D1A0AA3E21}"/>
    <cellStyle name="Notas 11 4 8 5" xfId="19488" xr:uid="{838E5F8C-FA3F-4E35-AB84-65F875B34FE9}"/>
    <cellStyle name="Notas 11 4 9" xfId="4738" xr:uid="{C8013EF4-ECB0-4E65-B333-0B97847BF2E9}"/>
    <cellStyle name="Notas 11 4 9 2" xfId="11120" xr:uid="{E00F7250-4012-4688-869A-B59B58296950}"/>
    <cellStyle name="Notas 11 4 9 2 2" xfId="26228" xr:uid="{AC1244F2-0BFB-4FDA-A190-6482D739E1E3}"/>
    <cellStyle name="Notas 11 4 9 3" xfId="15201" xr:uid="{F28EBF9E-D8FE-4E4C-9D35-9CC90619C2F8}"/>
    <cellStyle name="Notas 11 4 9 3 2" xfId="30309" xr:uid="{4888CB91-3495-4661-AD41-70A59F5C569C}"/>
    <cellStyle name="Notas 11 4 9 4" xfId="19846" xr:uid="{856D9C34-F9F9-46FD-9773-A3B2B9CCE3C8}"/>
    <cellStyle name="Notas 11 5" xfId="2023" xr:uid="{EE9EF3A4-B8DC-4298-BD25-E260123233E2}"/>
    <cellStyle name="Notas 11 5 10" xfId="7723" xr:uid="{54E04444-B183-4198-B5B3-36B467C40CBB}"/>
    <cellStyle name="Notas 11 5 10 2" xfId="22831" xr:uid="{C3DE81BF-7017-42A0-BDA6-769374BBEAF7}"/>
    <cellStyle name="Notas 11 5 11" xfId="7267" xr:uid="{7C02F2D2-E35C-48C8-A3C3-06399EF3A869}"/>
    <cellStyle name="Notas 11 5 11 2" xfId="22375" xr:uid="{B95590F7-07C1-4158-A2D7-6F6BA4670C48}"/>
    <cellStyle name="Notas 11 5 12" xfId="17248" xr:uid="{CBE11A0E-4DF5-4A95-B593-9026BFEDBE15}"/>
    <cellStyle name="Notas 11 5 2" xfId="2785" xr:uid="{5FB865EE-F62B-4A51-88A0-8277BFFFA108}"/>
    <cellStyle name="Notas 11 5 2 2" xfId="5422" xr:uid="{0B9B7D64-9A6D-437B-A0D9-5BCC91C66D2A}"/>
    <cellStyle name="Notas 11 5 2 2 2" xfId="8226" xr:uid="{53A211B6-4C51-4F33-963F-EBFD91D7FC29}"/>
    <cellStyle name="Notas 11 5 2 2 2 2" xfId="23334" xr:uid="{F6846E59-B660-41DE-B96E-42968A6E0930}"/>
    <cellStyle name="Notas 11 5 2 2 3" xfId="20530" xr:uid="{124D1929-87D9-4354-A599-5EA3B81A5DC9}"/>
    <cellStyle name="Notas 11 5 2 3" xfId="7917" xr:uid="{B1082753-26B6-412E-94FE-DBCE5E99515F}"/>
    <cellStyle name="Notas 11 5 2 3 2" xfId="23025" xr:uid="{D1A1C33D-DB70-4C0A-B166-70B5C6E754CF}"/>
    <cellStyle name="Notas 11 5 2 4" xfId="17893" xr:uid="{04702335-BC7D-463A-9A7D-EEE074DD2091}"/>
    <cellStyle name="Notas 11 5 3" xfId="3088" xr:uid="{A06D77CE-45BE-408D-817B-CC8A866E6549}"/>
    <cellStyle name="Notas 11 5 3 2" xfId="5725" xr:uid="{0EDD9F49-B684-455B-9CCA-B3F25461FA22}"/>
    <cellStyle name="Notas 11 5 3 2 2" xfId="12036" xr:uid="{27A2A9A0-6986-4F03-B648-915A3CCEB9C5}"/>
    <cellStyle name="Notas 11 5 3 2 2 2" xfId="27144" xr:uid="{6548700D-7335-4046-8CCD-6750024B1726}"/>
    <cellStyle name="Notas 11 5 3 2 3" xfId="14657" xr:uid="{ADF4D87A-3237-46BD-AD9C-71353FD91101}"/>
    <cellStyle name="Notas 11 5 3 2 3 2" xfId="29765" xr:uid="{4D6940C1-FCF9-4BF7-9E78-663367E1A20E}"/>
    <cellStyle name="Notas 11 5 3 2 4" xfId="20833" xr:uid="{92C37A83-4A83-4F2F-9EE8-56AFEEE9FA18}"/>
    <cellStyle name="Notas 11 5 3 3" xfId="9470" xr:uid="{5C478026-F748-4C9A-BBBA-5346F9E17538}"/>
    <cellStyle name="Notas 11 5 3 3 2" xfId="24578" xr:uid="{86D3FEC9-2D2A-4E7C-BDFB-043F4B11446E}"/>
    <cellStyle name="Notas 11 5 3 4" xfId="14314" xr:uid="{DDDBEC1F-0441-4391-AEC5-522B400BF3CB}"/>
    <cellStyle name="Notas 11 5 3 4 2" xfId="29422" xr:uid="{73926B01-A98E-48FA-A914-AD3593E9F706}"/>
    <cellStyle name="Notas 11 5 3 5" xfId="18196" xr:uid="{4A07EE8E-BA52-42AE-814F-827154F4EB77}"/>
    <cellStyle name="Notas 11 5 4" xfId="3414" xr:uid="{3F051D88-0C27-4C3A-9213-925C2795EDC7}"/>
    <cellStyle name="Notas 11 5 4 2" xfId="6051" xr:uid="{24ECA29C-F147-4C5F-9D2C-98D911B7C0B5}"/>
    <cellStyle name="Notas 11 5 4 2 2" xfId="12362" xr:uid="{4DEA867B-6FD1-4FBB-BFEC-0423D2B30821}"/>
    <cellStyle name="Notas 11 5 4 2 2 2" xfId="27470" xr:uid="{45EB1C62-8D52-4A6B-BAB9-7D030517E88A}"/>
    <cellStyle name="Notas 11 5 4 2 3" xfId="9210" xr:uid="{D10EC787-622F-4023-826C-27B91CC82112}"/>
    <cellStyle name="Notas 11 5 4 2 3 2" xfId="24318" xr:uid="{9E1A4721-4DB3-4113-ADAE-8750713F97DA}"/>
    <cellStyle name="Notas 11 5 4 2 4" xfId="21159" xr:uid="{C53211F5-6993-4C7E-92DE-91ECB38373DA}"/>
    <cellStyle name="Notas 11 5 4 3" xfId="9796" xr:uid="{808C071D-AC96-454C-B788-F5DD0F72F86D}"/>
    <cellStyle name="Notas 11 5 4 3 2" xfId="24904" xr:uid="{05AE4364-8262-487D-AFBC-8D8BA77027E0}"/>
    <cellStyle name="Notas 11 5 4 4" xfId="7882" xr:uid="{573A51FB-E23D-4D5E-B424-6029253C0E24}"/>
    <cellStyle name="Notas 11 5 4 4 2" xfId="22990" xr:uid="{4343DB8E-9211-4FDF-856B-96865BB67F74}"/>
    <cellStyle name="Notas 11 5 4 5" xfId="18522" xr:uid="{57F460AC-CBC6-4280-B045-29E7022A9632}"/>
    <cellStyle name="Notas 11 5 5" xfId="3720" xr:uid="{B0B43EAF-E662-4F7B-A1E8-263878E24739}"/>
    <cellStyle name="Notas 11 5 5 2" xfId="6357" xr:uid="{B663C1EC-EF07-49A9-9281-CF438E82164B}"/>
    <cellStyle name="Notas 11 5 5 2 2" xfId="12668" xr:uid="{D53793CE-E4E3-41D2-BF6B-82A08EDDC4A5}"/>
    <cellStyle name="Notas 11 5 5 2 2 2" xfId="27776" xr:uid="{6FF9D4FF-5D13-4419-8DB9-56AF81C0363F}"/>
    <cellStyle name="Notas 11 5 5 2 3" xfId="15264" xr:uid="{E537CA9F-7DBA-4603-BF89-8DA3F0A3E746}"/>
    <cellStyle name="Notas 11 5 5 2 3 2" xfId="30372" xr:uid="{E315E80F-93AB-4FD2-BC98-81AE02F1A825}"/>
    <cellStyle name="Notas 11 5 5 2 4" xfId="21465" xr:uid="{7EB92D2A-37F3-44EE-9DA7-00B5F7EBD3D7}"/>
    <cellStyle name="Notas 11 5 5 3" xfId="10102" xr:uid="{26DC1202-618E-493A-A26E-A45DDF1D9487}"/>
    <cellStyle name="Notas 11 5 5 3 2" xfId="25210" xr:uid="{052FAD74-32A9-49CA-AD2F-101FF485AA39}"/>
    <cellStyle name="Notas 11 5 5 4" xfId="16381" xr:uid="{7A24A08A-0AF5-4691-B578-0BEAD51A937A}"/>
    <cellStyle name="Notas 11 5 5 4 2" xfId="31489" xr:uid="{E0ED0D8E-C9B7-4362-B15F-2F9BA8CBBCF0}"/>
    <cellStyle name="Notas 11 5 5 5" xfId="18828" xr:uid="{8946EA4B-31A7-4E7B-9964-AE68A29A41C0}"/>
    <cellStyle name="Notas 11 5 6" xfId="4095" xr:uid="{AFA72A98-6428-4006-A06A-1B85BC680791}"/>
    <cellStyle name="Notas 11 5 6 2" xfId="6732" xr:uid="{84F187EB-1462-464B-BED8-356A4D3E0E55}"/>
    <cellStyle name="Notas 11 5 6 2 2" xfId="13043" xr:uid="{9F7506F4-7CCB-4C1C-86B8-9FEFA47552B1}"/>
    <cellStyle name="Notas 11 5 6 2 2 2" xfId="28151" xr:uid="{23E8B5F1-D832-421B-9F33-7FB633C7C5B4}"/>
    <cellStyle name="Notas 11 5 6 2 3" xfId="16719" xr:uid="{5231555D-D2A3-46D4-BCF7-A2AF241B1149}"/>
    <cellStyle name="Notas 11 5 6 2 3 2" xfId="31827" xr:uid="{5DEE55DA-8E57-48B2-A838-03D71ED19CEE}"/>
    <cellStyle name="Notas 11 5 6 2 4" xfId="21840" xr:uid="{7580EFE9-A295-4B50-A044-156615C5249F}"/>
    <cellStyle name="Notas 11 5 6 3" xfId="10477" xr:uid="{5ABD46FE-DAB5-44EB-B2AA-4A135839C7CC}"/>
    <cellStyle name="Notas 11 5 6 3 2" xfId="25585" xr:uid="{83AA4C4B-4D64-4BEE-8D11-E33C65298610}"/>
    <cellStyle name="Notas 11 5 6 4" xfId="8246" xr:uid="{0D6703B7-4E76-45E6-BBCB-A7BDF65C8FE6}"/>
    <cellStyle name="Notas 11 5 6 4 2" xfId="23354" xr:uid="{CC65E77A-B426-44F4-AB71-398D5316A713}"/>
    <cellStyle name="Notas 11 5 6 5" xfId="19203" xr:uid="{B9BBD799-3B49-4995-BD03-38C0CB3239C5}"/>
    <cellStyle name="Notas 11 5 7" xfId="4377" xr:uid="{28D35603-8E37-4C2F-9167-72530C8D8A92}"/>
    <cellStyle name="Notas 11 5 7 2" xfId="7014" xr:uid="{9B3F3B14-CA18-4CED-B885-E5F22D611731}"/>
    <cellStyle name="Notas 11 5 7 2 2" xfId="13325" xr:uid="{0730392B-233D-4749-B2C6-B480970D7F4E}"/>
    <cellStyle name="Notas 11 5 7 2 2 2" xfId="28433" xr:uid="{2F1E4DCD-8500-4217-8C02-9F93FFED6D56}"/>
    <cellStyle name="Notas 11 5 7 2 3" xfId="16989" xr:uid="{48928F36-1FCC-4628-A303-8FF206EE789B}"/>
    <cellStyle name="Notas 11 5 7 2 3 2" xfId="32097" xr:uid="{EE428D5F-A422-43A6-85E8-94B049B3C708}"/>
    <cellStyle name="Notas 11 5 7 2 4" xfId="22122" xr:uid="{EC4348DB-6A2B-4B8C-AEDE-FD3291752D61}"/>
    <cellStyle name="Notas 11 5 7 3" xfId="10759" xr:uid="{192A3D95-B9EF-42BD-8E71-2CF99C14E4C8}"/>
    <cellStyle name="Notas 11 5 7 3 2" xfId="25867" xr:uid="{D5E17171-4836-4964-A93C-97BE2935C787}"/>
    <cellStyle name="Notas 11 5 7 4" xfId="9225" xr:uid="{320CE0F6-D876-4770-9CDC-76BED26C67E7}"/>
    <cellStyle name="Notas 11 5 7 4 2" xfId="24333" xr:uid="{F220D5D7-E794-4E32-AE1C-72CF7C776D04}"/>
    <cellStyle name="Notas 11 5 7 5" xfId="19485" xr:uid="{E2B8F20F-6BB7-4CA3-8439-CBBC0E7FD83E}"/>
    <cellStyle name="Notas 11 5 8" xfId="4660" xr:uid="{73E4C5E9-0918-4BC1-84D4-60039613915D}"/>
    <cellStyle name="Notas 11 5 8 2" xfId="11042" xr:uid="{7BBF367F-7D6C-433E-8AFB-151470C38BD5}"/>
    <cellStyle name="Notas 11 5 8 2 2" xfId="26150" xr:uid="{AB332689-3791-4FF9-B1B5-BFE87B7C3994}"/>
    <cellStyle name="Notas 11 5 8 3" xfId="14092" xr:uid="{7A88EAD4-AB17-48AF-821B-C50C3E95AF80}"/>
    <cellStyle name="Notas 11 5 8 3 2" xfId="29200" xr:uid="{AB635911-4967-494D-938F-3E2E76E54AE2}"/>
    <cellStyle name="Notas 11 5 8 4" xfId="19768" xr:uid="{9FF6A145-37EA-4FF8-83C2-D49CFD666D4B}"/>
    <cellStyle name="Notas 11 5 9" xfId="8521" xr:uid="{1F62AACF-993F-4C45-BEED-54A1F9C1BA6B}"/>
    <cellStyle name="Notas 11 5 9 2" xfId="23629" xr:uid="{B068F78A-20D8-4490-8027-7198902CAD43}"/>
    <cellStyle name="Notas 12" xfId="1450" xr:uid="{00000000-0005-0000-0000-0000AE050000}"/>
    <cellStyle name="Notas 12 2" xfId="1905" xr:uid="{70387B07-5074-4829-BD59-A3B7117A0733}"/>
    <cellStyle name="Notas 12 2 10" xfId="14339" xr:uid="{4017F3AF-C52B-4E02-8C50-B4E8E7DA9993}"/>
    <cellStyle name="Notas 12 2 10 2" xfId="29447" xr:uid="{58D36044-1F23-4CAC-A264-9861249EE809}"/>
    <cellStyle name="Notas 12 2 11" xfId="15958" xr:uid="{4CEEAFC6-DA01-47AB-9AE8-420A35CC7E40}"/>
    <cellStyle name="Notas 12 2 11 2" xfId="31066" xr:uid="{5DD615AA-A9FE-4461-88C4-79569E20CE6B}"/>
    <cellStyle name="Notas 12 2 12" xfId="17130" xr:uid="{4EBCB7CB-1DB9-40A0-892C-3EA06A191FA5}"/>
    <cellStyle name="Notas 12 2 2" xfId="2465" xr:uid="{EE45D282-6E84-4669-988A-7865602CD553}"/>
    <cellStyle name="Notas 12 2 2 2" xfId="5102" xr:uid="{49D9A58C-5832-48B5-BBD2-8589FC4784CB}"/>
    <cellStyle name="Notas 12 2 2 2 2" xfId="11466" xr:uid="{A8360AB3-5337-4B17-B5CD-96E747206939}"/>
    <cellStyle name="Notas 12 2 2 2 2 2" xfId="26574" xr:uid="{836331D4-208F-4B46-BCDF-53D152E8F3F4}"/>
    <cellStyle name="Notas 12 2 2 2 3" xfId="14556" xr:uid="{FCFE3E05-8B73-4ADE-A95F-4231B86C3AAC}"/>
    <cellStyle name="Notas 12 2 2 2 3 2" xfId="29664" xr:uid="{95934FEB-E133-49B8-BD49-E8F3B622929A}"/>
    <cellStyle name="Notas 12 2 2 2 4" xfId="20210" xr:uid="{AD3BEA8A-A98F-4D1D-8B9D-D5EF3A9FCD17}"/>
    <cellStyle name="Notas 12 2 2 3" xfId="8932" xr:uid="{A1339071-A77F-423B-97A3-D4D15597399F}"/>
    <cellStyle name="Notas 12 2 2 3 2" xfId="24040" xr:uid="{17BA9667-EDF4-4F71-BE00-4FCEE2DB6433}"/>
    <cellStyle name="Notas 12 2 3" xfId="2681" xr:uid="{9406B2F8-0C11-47AF-8A23-50B0E41AF19C}"/>
    <cellStyle name="Notas 12 2 3 2" xfId="5318" xr:uid="{92933A94-269A-41C9-B239-20BA0BEDD894}"/>
    <cellStyle name="Notas 12 2 3 2 2" xfId="7646" xr:uid="{7A72D400-7435-43A1-9EE5-4AA9D0B54763}"/>
    <cellStyle name="Notas 12 2 3 2 2 2" xfId="22754" xr:uid="{8EFD5146-CC6B-4B5E-B43E-17540AA5B2C7}"/>
    <cellStyle name="Notas 12 2 3 2 3" xfId="20426" xr:uid="{D6E77E53-A8A6-4357-BAE7-F07179FB7AEB}"/>
    <cellStyle name="Notas 12 2 3 3" xfId="14408" xr:uid="{93EA7921-E2EB-43C3-9D77-6663058BC774}"/>
    <cellStyle name="Notas 12 2 3 3 2" xfId="29516" xr:uid="{714F1C94-9C93-47A0-B90F-DD4763754740}"/>
    <cellStyle name="Notas 12 2 3 4" xfId="17789" xr:uid="{76DE9676-6909-4248-B9C1-AEB107E553E5}"/>
    <cellStyle name="Notas 12 2 4" xfId="2984" xr:uid="{2A32775D-5697-4CC1-A67E-938441C7C445}"/>
    <cellStyle name="Notas 12 2 4 2" xfId="5621" xr:uid="{EAD23117-0558-4E12-A2B8-31B5CBB497A6}"/>
    <cellStyle name="Notas 12 2 4 2 2" xfId="11932" xr:uid="{F5A86431-A6DF-48F4-85A9-2FBDCC9D92B8}"/>
    <cellStyle name="Notas 12 2 4 2 2 2" xfId="27040" xr:uid="{0F166E3A-B65D-4B62-9557-0634A74CE645}"/>
    <cellStyle name="Notas 12 2 4 2 3" xfId="13844" xr:uid="{E3FA135B-5709-4669-A98E-D485AD9D02CE}"/>
    <cellStyle name="Notas 12 2 4 2 3 2" xfId="28952" xr:uid="{4B6D207B-8A01-4CC4-BCFF-8CE934A7917D}"/>
    <cellStyle name="Notas 12 2 4 2 4" xfId="20729" xr:uid="{DCA9721A-8B63-4CF7-AF1B-CBD9B795DC02}"/>
    <cellStyle name="Notas 12 2 4 3" xfId="9366" xr:uid="{BEAC3E4D-1B6B-4294-9209-B63810F39351}"/>
    <cellStyle name="Notas 12 2 4 3 2" xfId="24474" xr:uid="{09473251-89B9-4097-A62D-69383288E149}"/>
    <cellStyle name="Notas 12 2 4 4" xfId="16298" xr:uid="{E37F0543-F48C-4C8C-B993-397FA4C12811}"/>
    <cellStyle name="Notas 12 2 4 4 2" xfId="31406" xr:uid="{61B00437-0182-4EEB-A1B9-16C46308B304}"/>
    <cellStyle name="Notas 12 2 4 5" xfId="18092" xr:uid="{DCDDE3A6-57B8-4C8C-8120-240FB9582306}"/>
    <cellStyle name="Notas 12 2 5" xfId="3310" xr:uid="{E6FDEFCE-EB61-4BC3-9A91-4FB7CABBF940}"/>
    <cellStyle name="Notas 12 2 5 2" xfId="5947" xr:uid="{85762AE4-7ECA-4CC2-8A87-8F7AFA5EA7F0}"/>
    <cellStyle name="Notas 12 2 5 2 2" xfId="12258" xr:uid="{71837228-B722-4B58-B130-698FEDBF2B51}"/>
    <cellStyle name="Notas 12 2 5 2 2 2" xfId="27366" xr:uid="{D13C548B-C5F3-437C-A2AB-D91658A25DD4}"/>
    <cellStyle name="Notas 12 2 5 2 3" xfId="13667" xr:uid="{7738FC8C-8DE2-47DF-95F4-49AB0B4DBDCD}"/>
    <cellStyle name="Notas 12 2 5 2 3 2" xfId="28775" xr:uid="{6ACDEC85-B033-4B21-A858-B404864BFD2D}"/>
    <cellStyle name="Notas 12 2 5 2 4" xfId="21055" xr:uid="{EF5DBFD0-A445-44C5-A432-526A2B9EC9D8}"/>
    <cellStyle name="Notas 12 2 5 3" xfId="9692" xr:uid="{9B9C2C87-8876-455B-9271-E16DFF47ED78}"/>
    <cellStyle name="Notas 12 2 5 3 2" xfId="24800" xr:uid="{53A5FD59-787D-4EA0-9433-10BC47B5F3A3}"/>
    <cellStyle name="Notas 12 2 5 4" xfId="8227" xr:uid="{B331A583-1862-49AF-8D6C-F889ADA427AC}"/>
    <cellStyle name="Notas 12 2 5 4 2" xfId="23335" xr:uid="{57603886-B3D5-40E0-92C8-081DB5B9D1D5}"/>
    <cellStyle name="Notas 12 2 5 5" xfId="18418" xr:uid="{0FF73861-19E5-46BC-8A20-D473DC34D46D}"/>
    <cellStyle name="Notas 12 2 6" xfId="3616" xr:uid="{753F428A-DA74-482A-A745-78D8B7554D93}"/>
    <cellStyle name="Notas 12 2 6 2" xfId="6253" xr:uid="{C026C1FA-7958-431F-9616-69DEF6564D4A}"/>
    <cellStyle name="Notas 12 2 6 2 2" xfId="12564" xr:uid="{21942595-F755-4141-BA3C-093B0769CDB7}"/>
    <cellStyle name="Notas 12 2 6 2 2 2" xfId="27672" xr:uid="{DCB74D61-EF49-4078-BE69-D6335B8B133B}"/>
    <cellStyle name="Notas 12 2 6 2 3" xfId="7281" xr:uid="{22DF32A4-C603-4BE2-975F-CE0A9E9D00DE}"/>
    <cellStyle name="Notas 12 2 6 2 3 2" xfId="22389" xr:uid="{BE8CB7DE-2872-4418-B33E-A9AEC941571E}"/>
    <cellStyle name="Notas 12 2 6 2 4" xfId="21361" xr:uid="{D83F2038-03C3-459B-BDDB-925F75B54E0A}"/>
    <cellStyle name="Notas 12 2 6 3" xfId="9998" xr:uid="{8481D359-8ACF-43F7-8CD2-A4012B75B205}"/>
    <cellStyle name="Notas 12 2 6 3 2" xfId="25106" xr:uid="{7ED8199B-6A88-4DF2-BC89-CCA1597902B2}"/>
    <cellStyle name="Notas 12 2 6 4" xfId="16172" xr:uid="{BB391989-3780-4CEE-A7C0-A4183818874B}"/>
    <cellStyle name="Notas 12 2 6 4 2" xfId="31280" xr:uid="{E50524EE-7754-4476-AF3B-B769BD84DF74}"/>
    <cellStyle name="Notas 12 2 6 5" xfId="18724" xr:uid="{D626816D-7EB4-46A4-8486-A8711DAF1315}"/>
    <cellStyle name="Notas 12 2 7" xfId="3977" xr:uid="{D499630C-44C2-4C3B-9347-3A5E6008D937}"/>
    <cellStyle name="Notas 12 2 7 2" xfId="6614" xr:uid="{40CE4823-9686-4560-8494-7CE53FBEB8ED}"/>
    <cellStyle name="Notas 12 2 7 2 2" xfId="12925" xr:uid="{FBA7B237-3C3A-41DF-9A42-2332F41E0E1F}"/>
    <cellStyle name="Notas 12 2 7 2 2 2" xfId="28033" xr:uid="{0EE7733E-199F-4C2C-A12E-1ACBE3DB7F56}"/>
    <cellStyle name="Notas 12 2 7 2 3" xfId="16615" xr:uid="{45188821-3DFA-4EFF-9F2F-F9E524F71658}"/>
    <cellStyle name="Notas 12 2 7 2 3 2" xfId="31723" xr:uid="{7C873646-1D3B-450F-A839-83F86BA3C14C}"/>
    <cellStyle name="Notas 12 2 7 2 4" xfId="21722" xr:uid="{ED471518-832C-41CA-8CDD-02C61E8F37A4}"/>
    <cellStyle name="Notas 12 2 7 3" xfId="10359" xr:uid="{2B03C1F8-B593-426E-A730-775E17CDDEAC}"/>
    <cellStyle name="Notas 12 2 7 3 2" xfId="25467" xr:uid="{CA969072-0BF3-4FE6-9BAC-1C3136E45D87}"/>
    <cellStyle name="Notas 12 2 7 4" xfId="15224" xr:uid="{46687F87-2EB9-45AB-89E3-DC8A4D904670}"/>
    <cellStyle name="Notas 12 2 7 4 2" xfId="30332" xr:uid="{3A411AE6-A5BA-4111-99AE-FC76D10E6C17}"/>
    <cellStyle name="Notas 12 2 7 5" xfId="19085" xr:uid="{B5407A0E-BFAA-412C-BAB8-4EC4B1986AA1}"/>
    <cellStyle name="Notas 12 2 8" xfId="4542" xr:uid="{3F468105-2E18-4651-A343-CF0884C06979}"/>
    <cellStyle name="Notas 12 2 8 2" xfId="10924" xr:uid="{BAE73EF9-9F2B-469F-84F9-E795C835D498}"/>
    <cellStyle name="Notas 12 2 8 2 2" xfId="26032" xr:uid="{E00BD0A2-F15D-4288-B284-00A8033D4908}"/>
    <cellStyle name="Notas 12 2 8 3" xfId="15755" xr:uid="{10C9AB6F-EA4F-495B-A225-91795BC41275}"/>
    <cellStyle name="Notas 12 2 8 3 2" xfId="30863" xr:uid="{8EC6CAC6-CA07-4581-ACDB-4AB46F45A07F}"/>
    <cellStyle name="Notas 12 2 8 4" xfId="19650" xr:uid="{22EF0342-25A8-48CC-8DC1-A6A35E9D1923}"/>
    <cellStyle name="Notas 12 2 9" xfId="8406" xr:uid="{428B63F7-D973-4D6A-A008-2CD505FD0B92}"/>
    <cellStyle name="Notas 12 2 9 2" xfId="23514" xr:uid="{1E633A76-27A5-4C2F-838A-04918440DE6F}"/>
    <cellStyle name="Notas 12 3" xfId="1892" xr:uid="{98A09983-8685-4555-B972-4C2FE105E5BD}"/>
    <cellStyle name="Notas 12 3 10" xfId="8393" xr:uid="{DD0A83A8-16DE-4BFF-8489-19C50DF286EA}"/>
    <cellStyle name="Notas 12 3 10 2" xfId="23501" xr:uid="{28812408-9F6C-451D-8FCB-92D99650C28F}"/>
    <cellStyle name="Notas 12 3 11" xfId="11247" xr:uid="{472E45A9-5660-443F-BBB2-2A8C857D4FB9}"/>
    <cellStyle name="Notas 12 3 11 2" xfId="26355" xr:uid="{68808B8E-4347-4699-80CE-D315E8CA3C33}"/>
    <cellStyle name="Notas 12 3 12" xfId="15474" xr:uid="{DC64466C-5E15-4A22-851B-3EEF8410596E}"/>
    <cellStyle name="Notas 12 3 12 2" xfId="30582" xr:uid="{88880E8D-1D2F-4439-8825-44386FD2535F}"/>
    <cellStyle name="Notas 12 3 13" xfId="17117" xr:uid="{515394DE-CFCE-4269-8857-A2782ED788CF}"/>
    <cellStyle name="Notas 12 3 2" xfId="2452" xr:uid="{F10BEFD0-C884-4131-9765-01C9EAE15465}"/>
    <cellStyle name="Notas 12 3 2 2" xfId="5089" xr:uid="{1F908098-A17F-47BC-9875-D8A916E9CD3C}"/>
    <cellStyle name="Notas 12 3 2 2 2" xfId="11453" xr:uid="{2DD12046-EEF3-4FD2-BA37-797DB6057CBF}"/>
    <cellStyle name="Notas 12 3 2 2 2 2" xfId="26561" xr:uid="{32C63872-714B-4C1B-B99F-41C95179B15E}"/>
    <cellStyle name="Notas 12 3 2 2 3" xfId="7655" xr:uid="{6F765A06-DE5C-4B95-848C-6728B7464349}"/>
    <cellStyle name="Notas 12 3 2 2 3 2" xfId="22763" xr:uid="{B8089381-4B4D-424F-A8CC-A134F1105F1D}"/>
    <cellStyle name="Notas 12 3 2 2 4" xfId="20197" xr:uid="{023C3375-C4C2-4FEA-80CB-117FA52BB39F}"/>
    <cellStyle name="Notas 12 3 2 3" xfId="8919" xr:uid="{9473832B-D46F-4A9B-9891-A9C053C2B8A2}"/>
    <cellStyle name="Notas 12 3 2 3 2" xfId="24027" xr:uid="{B6716A68-34FF-4403-A260-3A73098A9301}"/>
    <cellStyle name="Notas 12 3 2 4" xfId="13646" xr:uid="{D7D2F907-ED34-4DFE-87B4-D2CB42441381}"/>
    <cellStyle name="Notas 12 3 2 4 2" xfId="28754" xr:uid="{CF909106-7C1F-499A-87C3-6E5DC6ED9696}"/>
    <cellStyle name="Notas 12 3 2 5" xfId="14645" xr:uid="{4E63143E-1A45-4A79-9B15-48B9F78D7749}"/>
    <cellStyle name="Notas 12 3 2 5 2" xfId="29753" xr:uid="{0780F0DC-AB07-4F7F-9BBA-E0FAE70E5B92}"/>
    <cellStyle name="Notas 12 3 2 6" xfId="17626" xr:uid="{9373E966-84F5-4CCE-BD8B-8DFF9BF19826}"/>
    <cellStyle name="Notas 12 3 3" xfId="2668" xr:uid="{951B5193-EB1D-4323-A68D-7BD7A7994DF5}"/>
    <cellStyle name="Notas 12 3 3 2" xfId="5305" xr:uid="{292427CC-E66B-4BC1-BF0B-B5EC94C38454}"/>
    <cellStyle name="Notas 12 3 3 2 2" xfId="9149" xr:uid="{9AA97C6D-D4F0-4F02-8E34-9120916B53F0}"/>
    <cellStyle name="Notas 12 3 3 2 2 2" xfId="24257" xr:uid="{2AD6AA69-50EA-4AE6-A6C6-197BFE11EEE9}"/>
    <cellStyle name="Notas 12 3 3 2 3" xfId="20413" xr:uid="{22BAC048-A5B4-4BB5-A256-B2147BC2ABCF}"/>
    <cellStyle name="Notas 12 3 3 3" xfId="14718" xr:uid="{64446E95-5C83-4E3C-928E-1B018B77B43D}"/>
    <cellStyle name="Notas 12 3 3 3 2" xfId="29826" xr:uid="{15005336-1F53-474B-8B84-04767A220813}"/>
    <cellStyle name="Notas 12 3 3 4" xfId="17776" xr:uid="{44500F54-AC02-4040-AC38-71F1D8C3185A}"/>
    <cellStyle name="Notas 12 3 4" xfId="2971" xr:uid="{3C0E7571-44CB-4F97-9A4D-AE81F6B209C2}"/>
    <cellStyle name="Notas 12 3 4 2" xfId="5608" xr:uid="{D07EA839-A062-477B-959A-F04354C2421C}"/>
    <cellStyle name="Notas 12 3 4 2 2" xfId="11919" xr:uid="{3DB62041-B5FB-4F11-AD59-BDD7E5A0B3DE}"/>
    <cellStyle name="Notas 12 3 4 2 2 2" xfId="27027" xr:uid="{DC908BD9-0FA6-490A-883C-B87A507611A6}"/>
    <cellStyle name="Notas 12 3 4 2 3" xfId="13814" xr:uid="{5FB8F934-00A2-42D9-9034-963E11AF5CBD}"/>
    <cellStyle name="Notas 12 3 4 2 3 2" xfId="28922" xr:uid="{21760E83-F8D2-4665-B003-A7AA6C2827F6}"/>
    <cellStyle name="Notas 12 3 4 2 4" xfId="20716" xr:uid="{1D36208D-4A4D-46B9-9C2F-685BE78AF606}"/>
    <cellStyle name="Notas 12 3 4 3" xfId="9353" xr:uid="{59F67E69-A3E1-46A8-B986-67358CE37064}"/>
    <cellStyle name="Notas 12 3 4 3 2" xfId="24461" xr:uid="{7510A03B-2937-4D45-82A0-A992FF5EA166}"/>
    <cellStyle name="Notas 12 3 4 4" xfId="13530" xr:uid="{B03DF46C-D28C-4047-8113-84110135878A}"/>
    <cellStyle name="Notas 12 3 4 4 2" xfId="28638" xr:uid="{C45CF686-16FD-4789-BC43-8E0205F4426F}"/>
    <cellStyle name="Notas 12 3 4 5" xfId="18079" xr:uid="{32D7A0BE-4675-4046-8E6B-9865784B2D2E}"/>
    <cellStyle name="Notas 12 3 5" xfId="3297" xr:uid="{8D1EDE15-BE1E-4D18-AC2B-601078D8194D}"/>
    <cellStyle name="Notas 12 3 5 2" xfId="5934" xr:uid="{8E2C9F53-8CB1-49F2-A6F7-6D4AB4FF8989}"/>
    <cellStyle name="Notas 12 3 5 2 2" xfId="12245" xr:uid="{B8E0F46F-28BE-4E20-AAB7-1DB5F59419B0}"/>
    <cellStyle name="Notas 12 3 5 2 2 2" xfId="27353" xr:uid="{5D30836B-3C37-4292-8176-5E99E4AE16EE}"/>
    <cellStyle name="Notas 12 3 5 2 3" xfId="7462" xr:uid="{474E1E92-D1DF-4B86-B068-AC8CE5D03596}"/>
    <cellStyle name="Notas 12 3 5 2 3 2" xfId="22570" xr:uid="{A544CC96-1941-49BE-88DC-35A0C9B0DE98}"/>
    <cellStyle name="Notas 12 3 5 2 4" xfId="21042" xr:uid="{7CBC8F60-FC70-4C0C-8213-63A2AFC2B2AB}"/>
    <cellStyle name="Notas 12 3 5 3" xfId="9679" xr:uid="{5C2AE0EA-0778-4525-9985-9AD9CB50F79E}"/>
    <cellStyle name="Notas 12 3 5 3 2" xfId="24787" xr:uid="{DC47FA0E-4955-4108-BEDC-7239B8132354}"/>
    <cellStyle name="Notas 12 3 5 4" xfId="13711" xr:uid="{390F5BA3-75C5-4B15-B32A-21D78F3B05CB}"/>
    <cellStyle name="Notas 12 3 5 4 2" xfId="28819" xr:uid="{09D70F66-CA03-496C-9B31-0CF317083A4F}"/>
    <cellStyle name="Notas 12 3 5 5" xfId="18405" xr:uid="{DAEF07A0-549B-4AA1-BE47-504362CE52F5}"/>
    <cellStyle name="Notas 12 3 6" xfId="3603" xr:uid="{CCA642A3-3608-4867-A34B-A6B8E17085B8}"/>
    <cellStyle name="Notas 12 3 6 2" xfId="6240" xr:uid="{78A3146F-1CE4-4209-9549-5426823D0E0D}"/>
    <cellStyle name="Notas 12 3 6 2 2" xfId="12551" xr:uid="{12C99457-0E49-46CB-8191-E817685840A5}"/>
    <cellStyle name="Notas 12 3 6 2 2 2" xfId="27659" xr:uid="{FB210FBB-AE89-4DD4-9E17-CBC524F6FE3E}"/>
    <cellStyle name="Notas 12 3 6 2 3" xfId="11243" xr:uid="{A294442C-3B53-45AF-96B4-BF843D628B27}"/>
    <cellStyle name="Notas 12 3 6 2 3 2" xfId="26351" xr:uid="{6021E62D-7FC3-41D6-86E1-9F77CA5BD5DD}"/>
    <cellStyle name="Notas 12 3 6 2 4" xfId="21348" xr:uid="{8E16996B-CE06-45FB-BE00-C37A22049F3F}"/>
    <cellStyle name="Notas 12 3 6 3" xfId="9985" xr:uid="{060B67B1-46F6-488C-89A9-71D1A64303F9}"/>
    <cellStyle name="Notas 12 3 6 3 2" xfId="25093" xr:uid="{466F1C58-3BDD-43E8-B649-7001A7103294}"/>
    <cellStyle name="Notas 12 3 6 4" xfId="7161" xr:uid="{18FB1BA3-3CAA-4556-A4BE-F28FCD31B7C7}"/>
    <cellStyle name="Notas 12 3 6 4 2" xfId="22269" xr:uid="{DD9624CF-B07B-488D-8FC1-C01914DA1909}"/>
    <cellStyle name="Notas 12 3 6 5" xfId="18711" xr:uid="{4415B9D0-EDC3-4210-862F-AB99357458E4}"/>
    <cellStyle name="Notas 12 3 7" xfId="3964" xr:uid="{AC400ACC-C0B9-40DD-9612-730F6EDCE317}"/>
    <cellStyle name="Notas 12 3 7 2" xfId="6601" xr:uid="{3DD9DAD7-E9B7-4BC5-831B-392DA5B32500}"/>
    <cellStyle name="Notas 12 3 7 2 2" xfId="12912" xr:uid="{5A168135-CA22-45B2-93EA-C73A59938284}"/>
    <cellStyle name="Notas 12 3 7 2 2 2" xfId="28020" xr:uid="{9ED4330D-494D-4B37-A638-6D18C6A17B1D}"/>
    <cellStyle name="Notas 12 3 7 2 3" xfId="16602" xr:uid="{63D92808-FD01-40C0-8AFA-9934219EB67E}"/>
    <cellStyle name="Notas 12 3 7 2 3 2" xfId="31710" xr:uid="{9B4B5208-86BD-417E-A4F5-581989ADB1AF}"/>
    <cellStyle name="Notas 12 3 7 2 4" xfId="21709" xr:uid="{9E6E8836-B53F-4F44-BEE8-A1B9ACA9FB7B}"/>
    <cellStyle name="Notas 12 3 7 3" xfId="10346" xr:uid="{7E0E9DE1-5424-424F-B970-EDF9957698F2}"/>
    <cellStyle name="Notas 12 3 7 3 2" xfId="25454" xr:uid="{5EA161BB-0849-4705-9C6F-A5C70CD5F1BA}"/>
    <cellStyle name="Notas 12 3 7 4" xfId="14153" xr:uid="{3607CBE9-B70D-4412-90FB-BA1CF66CC84A}"/>
    <cellStyle name="Notas 12 3 7 4 2" xfId="29261" xr:uid="{8028524A-0E17-4270-ACD9-00828D9B9208}"/>
    <cellStyle name="Notas 12 3 7 5" xfId="19072" xr:uid="{EE080E86-8DAE-491C-9C67-43EBD905D0E7}"/>
    <cellStyle name="Notas 12 3 8" xfId="4296" xr:uid="{1C38138E-E475-4099-A0B6-179D3CF77C26}"/>
    <cellStyle name="Notas 12 3 8 2" xfId="6933" xr:uid="{2E0E0535-33DF-4ADD-87E5-E5FB450D286E}"/>
    <cellStyle name="Notas 12 3 8 2 2" xfId="13244" xr:uid="{D5D16A0D-964E-409E-955A-C00B1D6DB7CB}"/>
    <cellStyle name="Notas 12 3 8 2 2 2" xfId="28352" xr:uid="{95B0802D-BF8E-41BC-A41C-06F9FA7893BD}"/>
    <cellStyle name="Notas 12 3 8 2 3" xfId="16908" xr:uid="{1188C1A5-DC81-45CE-9739-B13BE4F17E6C}"/>
    <cellStyle name="Notas 12 3 8 2 3 2" xfId="32016" xr:uid="{9862659A-74F8-43D2-ABC2-8CFDBCD8E4B0}"/>
    <cellStyle name="Notas 12 3 8 2 4" xfId="22041" xr:uid="{FF5F4D36-DCCF-4BDB-92E7-B9CD5180D403}"/>
    <cellStyle name="Notas 12 3 8 3" xfId="10678" xr:uid="{042ACB36-7B25-4FE6-8EEB-67DFBF952266}"/>
    <cellStyle name="Notas 12 3 8 3 2" xfId="25786" xr:uid="{1CDDE8DB-E1BD-49EB-BC04-640213D9C8BA}"/>
    <cellStyle name="Notas 12 3 8 4" xfId="15691" xr:uid="{C7E39F49-987F-4F88-AD20-DE1E439A2CBA}"/>
    <cellStyle name="Notas 12 3 8 4 2" xfId="30799" xr:uid="{9148B9EC-290A-45C0-8B6F-2BA926E0B99E}"/>
    <cellStyle name="Notas 12 3 8 5" xfId="19404" xr:uid="{F72F8B19-CC05-4C63-9767-2DFE3CC48AC5}"/>
    <cellStyle name="Notas 12 3 9" xfId="4529" xr:uid="{D41824B4-BAA0-4724-92AE-1EE75841F81F}"/>
    <cellStyle name="Notas 12 3 9 2" xfId="10911" xr:uid="{3949547D-057B-40A8-9D96-F6B574E55B0F}"/>
    <cellStyle name="Notas 12 3 9 2 2" xfId="26019" xr:uid="{6659EE5F-ED7E-42B9-B849-3DD7AD285E11}"/>
    <cellStyle name="Notas 12 3 9 3" xfId="7591" xr:uid="{606C6DCD-D328-4661-8866-329CCEA5631A}"/>
    <cellStyle name="Notas 12 3 9 3 2" xfId="22699" xr:uid="{25BC4BE7-8C24-4D7F-9114-9E142CA09CBE}"/>
    <cellStyle name="Notas 12 3 9 4" xfId="19637" xr:uid="{46A18687-608A-4A67-81FA-1D34E962310F}"/>
    <cellStyle name="Notas 12 4" xfId="2102" xr:uid="{453D0426-08BE-4F04-A0F4-DD418DB0FBA2}"/>
    <cellStyle name="Notas 12 4 10" xfId="8600" xr:uid="{FC715D93-0D40-4078-A975-701C902DD443}"/>
    <cellStyle name="Notas 12 4 10 2" xfId="23708" xr:uid="{36DE9C0E-3141-4A0C-8918-E99B598F6278}"/>
    <cellStyle name="Notas 12 4 11" xfId="14528" xr:uid="{CB148A74-58F3-42F9-8DA9-E2EB68E99827}"/>
    <cellStyle name="Notas 12 4 11 2" xfId="29636" xr:uid="{D809E771-54C8-4C89-AAD3-319F28DE35CF}"/>
    <cellStyle name="Notas 12 4 12" xfId="14619" xr:uid="{588331C1-D06E-492A-8C65-797E6040DA20}"/>
    <cellStyle name="Notas 12 4 12 2" xfId="29727" xr:uid="{44DCA1B4-44B4-4B89-9B29-B318043E4344}"/>
    <cellStyle name="Notas 12 4 13" xfId="17327" xr:uid="{55E8AEC9-5490-4869-A776-B6ED7FAEF905}"/>
    <cellStyle name="Notas 12 4 2" xfId="2592" xr:uid="{5ECCED31-D4B6-4F9E-B34E-48ACD140F6EA}"/>
    <cellStyle name="Notas 12 4 2 2" xfId="5229" xr:uid="{EB9EC94D-81BC-4996-85B6-09F775BFF4A3}"/>
    <cellStyle name="Notas 12 4 2 2 2" xfId="11593" xr:uid="{88101983-7107-46E4-A74C-A3282A0B50A9}"/>
    <cellStyle name="Notas 12 4 2 2 2 2" xfId="26701" xr:uid="{A888D161-FE8F-4BF4-A1E1-A9DE41330F01}"/>
    <cellStyle name="Notas 12 4 2 2 3" xfId="7940" xr:uid="{646F0529-EE1C-4CD6-B168-57151CE1D4C2}"/>
    <cellStyle name="Notas 12 4 2 2 3 2" xfId="23048" xr:uid="{3476DC76-C21D-4B30-8F14-0FF0C84CE345}"/>
    <cellStyle name="Notas 12 4 2 2 4" xfId="20337" xr:uid="{5048AB46-DF09-43F3-A8F5-E0E29B24C685}"/>
    <cellStyle name="Notas 12 4 2 3" xfId="9059" xr:uid="{EBD8422D-A1FD-48E8-B424-B0EB3BB6C212}"/>
    <cellStyle name="Notas 12 4 2 3 2" xfId="24167" xr:uid="{2F8927CD-438D-4CD2-A8CA-77CF723865E6}"/>
    <cellStyle name="Notas 12 4 2 4" xfId="15362" xr:uid="{3312A4BE-459C-43A3-B3DE-B1AD145FC582}"/>
    <cellStyle name="Notas 12 4 2 4 2" xfId="30470" xr:uid="{A49600EE-6FB4-4C6A-950C-78E21E0ABA3F}"/>
    <cellStyle name="Notas 12 4 2 5" xfId="9298" xr:uid="{E636EC8E-33AF-4F1D-9B0C-2582F46172F0}"/>
    <cellStyle name="Notas 12 4 2 5 2" xfId="24406" xr:uid="{BBC91FAD-13A9-405E-B658-C2F31675F386}"/>
    <cellStyle name="Notas 12 4 2 6" xfId="17700" xr:uid="{5375A64A-6F47-4B58-AB5D-3A6C05EF3B9A}"/>
    <cellStyle name="Notas 12 4 3" xfId="2857" xr:uid="{B401BDF5-D8D8-4B73-A542-C77B4D68F257}"/>
    <cellStyle name="Notas 12 4 3 2" xfId="5494" xr:uid="{A0A5C58B-0380-4CE5-A1F8-19EFAC42A905}"/>
    <cellStyle name="Notas 12 4 3 2 2" xfId="15539" xr:uid="{4B95C2F5-62C5-4F6F-8B44-7C908E53C48B}"/>
    <cellStyle name="Notas 12 4 3 2 2 2" xfId="30647" xr:uid="{5FC829E8-1FEF-4418-BA54-28E1D91E27A3}"/>
    <cellStyle name="Notas 12 4 3 2 3" xfId="20602" xr:uid="{8086C5FC-A69D-4E84-819A-D88C767D9177}"/>
    <cellStyle name="Notas 12 4 3 3" xfId="14188" xr:uid="{DB4B788E-4B7E-4166-ACB5-4091B26DDB38}"/>
    <cellStyle name="Notas 12 4 3 3 2" xfId="29296" xr:uid="{4FBB4E86-FDB1-43F3-AFBE-1AE171E39F0D}"/>
    <cellStyle name="Notas 12 4 3 4" xfId="17965" xr:uid="{C945F2EC-AFC2-4DE0-928B-6E1A5D1970B4}"/>
    <cellStyle name="Notas 12 4 4" xfId="3160" xr:uid="{44EC9ED3-EB69-41B2-93C4-8CA052DDF25C}"/>
    <cellStyle name="Notas 12 4 4 2" xfId="5797" xr:uid="{10278646-97A7-4825-8F39-13DEC3E711D0}"/>
    <cellStyle name="Notas 12 4 4 2 2" xfId="12108" xr:uid="{DD3A2D7D-920D-492E-9503-BBF549E11DA4}"/>
    <cellStyle name="Notas 12 4 4 2 2 2" xfId="27216" xr:uid="{4A06A174-1C0A-4973-BE47-A4A86EB313CD}"/>
    <cellStyle name="Notas 12 4 4 2 3" xfId="15223" xr:uid="{8CADDC1A-0F11-4B2F-BD5D-3B478CCE6DDE}"/>
    <cellStyle name="Notas 12 4 4 2 3 2" xfId="30331" xr:uid="{BCD9CD7C-636B-4B34-A4A0-B0CC6FFD5728}"/>
    <cellStyle name="Notas 12 4 4 2 4" xfId="20905" xr:uid="{9F1047E2-F264-49B9-972E-777F8DD19FBA}"/>
    <cellStyle name="Notas 12 4 4 3" xfId="9542" xr:uid="{963A5353-AFFC-4421-9041-F0AD1E068E20}"/>
    <cellStyle name="Notas 12 4 4 3 2" xfId="24650" xr:uid="{286B2704-F4BB-4512-86BC-1BA808625BDA}"/>
    <cellStyle name="Notas 12 4 4 4" xfId="7578" xr:uid="{BEBC6A0E-79D1-44EC-9372-383E6748CC26}"/>
    <cellStyle name="Notas 12 4 4 4 2" xfId="22686" xr:uid="{327241C2-EC12-4D2C-85EB-5F4B148A83D2}"/>
    <cellStyle name="Notas 12 4 4 5" xfId="18268" xr:uid="{F153A9D8-F472-4449-A528-64BF527D1ECB}"/>
    <cellStyle name="Notas 12 4 5" xfId="3486" xr:uid="{2E7C7ADA-7FA3-4E8B-98C0-37B4CFCB8E37}"/>
    <cellStyle name="Notas 12 4 5 2" xfId="6123" xr:uid="{9EB8D283-9E72-4FB3-9E8B-278A0A47515F}"/>
    <cellStyle name="Notas 12 4 5 2 2" xfId="12434" xr:uid="{36BC541C-0653-4835-9CE9-2F7FF7A2E8A1}"/>
    <cellStyle name="Notas 12 4 5 2 2 2" xfId="27542" xr:uid="{18B9A200-063F-4888-BDF7-28C869401AA0}"/>
    <cellStyle name="Notas 12 4 5 2 3" xfId="15268" xr:uid="{9DBA8F40-532C-433E-9845-5499574FB2E4}"/>
    <cellStyle name="Notas 12 4 5 2 3 2" xfId="30376" xr:uid="{B3251304-FB6C-479A-A290-FA4164ACCEAB}"/>
    <cellStyle name="Notas 12 4 5 2 4" xfId="21231" xr:uid="{CABC43A4-5DA5-4D3C-A4F3-12ED9DBF6B73}"/>
    <cellStyle name="Notas 12 4 5 3" xfId="9868" xr:uid="{A9BD7943-BB36-4991-B6F2-7E60DBCEF4F0}"/>
    <cellStyle name="Notas 12 4 5 3 2" xfId="24976" xr:uid="{0C5E9F6D-DE4E-472E-829F-8F159A3B7823}"/>
    <cellStyle name="Notas 12 4 5 4" xfId="9200" xr:uid="{80F73300-ED44-4975-898F-C8C8BA085442}"/>
    <cellStyle name="Notas 12 4 5 4 2" xfId="24308" xr:uid="{9776C0C5-2259-483B-B5A0-5C341DC34826}"/>
    <cellStyle name="Notas 12 4 5 5" xfId="18594" xr:uid="{27135E21-E14A-4DF5-B0C4-ACEFEE5BDD48}"/>
    <cellStyle name="Notas 12 4 6" xfId="3792" xr:uid="{78A53154-DF48-437A-96F2-07DDA52E910E}"/>
    <cellStyle name="Notas 12 4 6 2" xfId="6429" xr:uid="{1B9EBF10-706D-43EB-BAB8-894C74F3320D}"/>
    <cellStyle name="Notas 12 4 6 2 2" xfId="12740" xr:uid="{3357FFFA-6412-43D7-9D6A-E4CEA025A3A9}"/>
    <cellStyle name="Notas 12 4 6 2 2 2" xfId="27848" xr:uid="{CE5DDFB2-99BC-4408-91AE-328772A9632B}"/>
    <cellStyle name="Notas 12 4 6 2 3" xfId="15795" xr:uid="{A79A141A-56DE-44FB-8609-71A4046CDCE2}"/>
    <cellStyle name="Notas 12 4 6 2 3 2" xfId="30903" xr:uid="{5735CF7E-07D4-4777-9C03-24F0CE05364E}"/>
    <cellStyle name="Notas 12 4 6 2 4" xfId="21537" xr:uid="{9EE80546-757C-4741-BB9B-C31AF4BF0AA5}"/>
    <cellStyle name="Notas 12 4 6 3" xfId="10174" xr:uid="{B3D3F7C9-E6D4-4139-B9F7-428B611AD2E4}"/>
    <cellStyle name="Notas 12 4 6 3 2" xfId="25282" xr:uid="{C0E84D46-DDCC-47C3-B9BD-F6C250DAA152}"/>
    <cellStyle name="Notas 12 4 6 4" xfId="14878" xr:uid="{C57DA32E-F99A-4F94-933F-23C1EC5CD58F}"/>
    <cellStyle name="Notas 12 4 6 4 2" xfId="29986" xr:uid="{822B0F62-9A50-493C-AF12-3D2553FC645A}"/>
    <cellStyle name="Notas 12 4 6 5" xfId="18900" xr:uid="{01F4828F-078E-48D9-B282-E83E04D2A18B}"/>
    <cellStyle name="Notas 12 4 7" xfId="4174" xr:uid="{62B53686-1F86-47DA-BF5F-34456AFE1E27}"/>
    <cellStyle name="Notas 12 4 7 2" xfId="6811" xr:uid="{8B3B5A3D-353A-435B-BC03-BD5E128E18FF}"/>
    <cellStyle name="Notas 12 4 7 2 2" xfId="13122" xr:uid="{134A144B-B8EF-4A0D-9E24-75F407D37CED}"/>
    <cellStyle name="Notas 12 4 7 2 2 2" xfId="28230" xr:uid="{46A348D7-CA1B-45EF-B8FA-E66C5AAB13F3}"/>
    <cellStyle name="Notas 12 4 7 2 3" xfId="16791" xr:uid="{82744E16-278A-4640-97C7-A94A3177553B}"/>
    <cellStyle name="Notas 12 4 7 2 3 2" xfId="31899" xr:uid="{DF7693A5-194F-4CD7-94FA-333185E8AA51}"/>
    <cellStyle name="Notas 12 4 7 2 4" xfId="21919" xr:uid="{6A0D6D63-D375-4416-924F-2A2FCB5D12A0}"/>
    <cellStyle name="Notas 12 4 7 3" xfId="10556" xr:uid="{6584D9A0-AC0B-4380-B14E-96140FCFD5CA}"/>
    <cellStyle name="Notas 12 4 7 3 2" xfId="25664" xr:uid="{9B952632-E0F2-420D-B20C-49A364DDF8D0}"/>
    <cellStyle name="Notas 12 4 7 4" xfId="14174" xr:uid="{53DB7CA9-F5D2-4983-9F22-C75F97844E33}"/>
    <cellStyle name="Notas 12 4 7 4 2" xfId="29282" xr:uid="{C021768B-2802-4601-B54C-CE8F5D55E721}"/>
    <cellStyle name="Notas 12 4 7 5" xfId="19282" xr:uid="{9C3FBF9F-5116-41B1-B7EE-732866AC9795}"/>
    <cellStyle name="Notas 12 4 8" xfId="4381" xr:uid="{C5A368E5-40E5-4F83-AF3F-80C0A20F308D}"/>
    <cellStyle name="Notas 12 4 8 2" xfId="7018" xr:uid="{6D71E895-D591-4064-8066-DED09332780F}"/>
    <cellStyle name="Notas 12 4 8 2 2" xfId="13329" xr:uid="{89E39055-EAAE-42E4-919E-AF46A72B2709}"/>
    <cellStyle name="Notas 12 4 8 2 2 2" xfId="28437" xr:uid="{3276CF54-29F6-4830-89FE-5FA30315FFA8}"/>
    <cellStyle name="Notas 12 4 8 2 3" xfId="16993" xr:uid="{1465E9EF-9C8A-4EEE-A900-9B100F709E92}"/>
    <cellStyle name="Notas 12 4 8 2 3 2" xfId="32101" xr:uid="{39F02C6E-4607-4CD3-8EF4-431312CD0258}"/>
    <cellStyle name="Notas 12 4 8 2 4" xfId="22126" xr:uid="{99F9400A-83AA-4993-AAF9-94BB6FD70F22}"/>
    <cellStyle name="Notas 12 4 8 3" xfId="10763" xr:uid="{D73A2FCE-11E9-44F4-9586-B659CC2CDC8B}"/>
    <cellStyle name="Notas 12 4 8 3 2" xfId="25871" xr:uid="{C7547C55-CF44-4796-9DFB-A3480D1DBA6B}"/>
    <cellStyle name="Notas 12 4 8 4" xfId="16054" xr:uid="{8B65D988-2B71-41CA-AF1C-030667DC49F3}"/>
    <cellStyle name="Notas 12 4 8 4 2" xfId="31162" xr:uid="{09F9EF41-6E01-4134-AEEE-DB859DEA60F1}"/>
    <cellStyle name="Notas 12 4 8 5" xfId="19489" xr:uid="{B145E9DB-22D8-48EB-9BCC-BE3832AAB366}"/>
    <cellStyle name="Notas 12 4 9" xfId="4739" xr:uid="{512D7CE4-09BC-43B0-9B6C-4A3B1ED364F5}"/>
    <cellStyle name="Notas 12 4 9 2" xfId="11121" xr:uid="{05BFE651-4B53-43BC-B0A7-FC3305311D4D}"/>
    <cellStyle name="Notas 12 4 9 2 2" xfId="26229" xr:uid="{AE5A9FB2-5B71-4E0E-82BE-DC712909352F}"/>
    <cellStyle name="Notas 12 4 9 3" xfId="8172" xr:uid="{A1BC33C9-409A-45E7-A3F9-AF48A42EC27A}"/>
    <cellStyle name="Notas 12 4 9 3 2" xfId="23280" xr:uid="{A603460D-C49D-4FBE-883B-4C4771097DF0}"/>
    <cellStyle name="Notas 12 4 9 4" xfId="19847" xr:uid="{4C4C0A13-B05A-459A-88A6-6439DECE9A66}"/>
    <cellStyle name="Notas 12 5" xfId="2022" xr:uid="{9F4C4A20-1DF6-400C-9906-281AA198C258}"/>
    <cellStyle name="Notas 12 5 10" xfId="16332" xr:uid="{8DAD523A-B10A-4267-98F0-89A42E34471F}"/>
    <cellStyle name="Notas 12 5 10 2" xfId="31440" xr:uid="{36E8E544-CC5D-4B63-9B62-094AF54B52C6}"/>
    <cellStyle name="Notas 12 5 11" xfId="9198" xr:uid="{AB1A9ACB-EA5C-451B-89CF-F81F945C0118}"/>
    <cellStyle name="Notas 12 5 11 2" xfId="24306" xr:uid="{CD4E27A4-0EE2-4912-84B6-1EB1AD48446E}"/>
    <cellStyle name="Notas 12 5 12" xfId="17247" xr:uid="{72C97141-2610-4E34-A16E-4C9DDAB72280}"/>
    <cellStyle name="Notas 12 5 2" xfId="2784" xr:uid="{89C76CE7-3538-4F4E-A9B6-B5F8AEA345E5}"/>
    <cellStyle name="Notas 12 5 2 2" xfId="5421" xr:uid="{936A0CFA-A4D0-41BB-8481-A57FB81D0987}"/>
    <cellStyle name="Notas 12 5 2 2 2" xfId="14142" xr:uid="{854910CA-2174-4A91-ACE2-8557B08D0C9E}"/>
    <cellStyle name="Notas 12 5 2 2 2 2" xfId="29250" xr:uid="{8A6435F6-934A-40EC-83D6-4FF35A8783CC}"/>
    <cellStyle name="Notas 12 5 2 2 3" xfId="20529" xr:uid="{04CC7663-FCB5-4719-8960-8317BD028B48}"/>
    <cellStyle name="Notas 12 5 2 3" xfId="16114" xr:uid="{4FDC2D3C-581F-4C57-A10D-98137F3BEA78}"/>
    <cellStyle name="Notas 12 5 2 3 2" xfId="31222" xr:uid="{46BFEC95-DFE0-447C-AE9D-8EA2149326CF}"/>
    <cellStyle name="Notas 12 5 2 4" xfId="17892" xr:uid="{F38E432B-26EF-425A-8FB7-D4F388132971}"/>
    <cellStyle name="Notas 12 5 3" xfId="3087" xr:uid="{B4155F9B-244C-4929-BE43-FA8CD4DC134D}"/>
    <cellStyle name="Notas 12 5 3 2" xfId="5724" xr:uid="{2685CDE3-F319-45EB-9438-33D5C8F82167}"/>
    <cellStyle name="Notas 12 5 3 2 2" xfId="12035" xr:uid="{43B5EF60-6A04-4091-B2F2-8EB85E6D08F8}"/>
    <cellStyle name="Notas 12 5 3 2 2 2" xfId="27143" xr:uid="{CB71952B-CEFF-4402-9930-558FFED1FE3B}"/>
    <cellStyle name="Notas 12 5 3 2 3" xfId="15811" xr:uid="{72B5A192-1F64-416B-B064-C1E2538F45A5}"/>
    <cellStyle name="Notas 12 5 3 2 3 2" xfId="30919" xr:uid="{79F5FBE4-7D44-43E2-9C4C-D105A134E0A8}"/>
    <cellStyle name="Notas 12 5 3 2 4" xfId="20832" xr:uid="{7290D1EE-A653-4D66-87A4-C1BCE4DA52E1}"/>
    <cellStyle name="Notas 12 5 3 3" xfId="9469" xr:uid="{8D02BB2D-1826-4016-8944-5163ECE06F4B}"/>
    <cellStyle name="Notas 12 5 3 3 2" xfId="24577" xr:uid="{FDAF82D1-5A74-411F-92FD-BE3482210F2E}"/>
    <cellStyle name="Notas 12 5 3 4" xfId="15621" xr:uid="{E82E9F2B-55E8-4279-8D84-B2BADB04CF82}"/>
    <cellStyle name="Notas 12 5 3 4 2" xfId="30729" xr:uid="{031F091F-8179-4248-B8F3-29925D8F1495}"/>
    <cellStyle name="Notas 12 5 3 5" xfId="18195" xr:uid="{9D67A93B-D8A0-4A5C-B02C-DD0DE8A7FE61}"/>
    <cellStyle name="Notas 12 5 4" xfId="3413" xr:uid="{95787F9B-C8E3-416C-A6A8-3825888C6CD5}"/>
    <cellStyle name="Notas 12 5 4 2" xfId="6050" xr:uid="{F85A468F-5587-4F81-A574-3808A5BDC3C0}"/>
    <cellStyle name="Notas 12 5 4 2 2" xfId="12361" xr:uid="{1E2DD673-F772-4081-9B94-E970C9D9E74E}"/>
    <cellStyle name="Notas 12 5 4 2 2 2" xfId="27469" xr:uid="{3ABF6008-3A30-4644-8BCB-693EB14CE3EB}"/>
    <cellStyle name="Notas 12 5 4 2 3" xfId="16041" xr:uid="{ADBB85C8-02B1-4361-8279-F4B496C08781}"/>
    <cellStyle name="Notas 12 5 4 2 3 2" xfId="31149" xr:uid="{2DBC5D3F-5D3A-48E9-AF5F-4BDD563A17F7}"/>
    <cellStyle name="Notas 12 5 4 2 4" xfId="21158" xr:uid="{B54DF050-0260-441D-8B4E-4D8551C8322A}"/>
    <cellStyle name="Notas 12 5 4 3" xfId="9795" xr:uid="{56397830-D93E-49A9-A955-6E1FECF6B4C5}"/>
    <cellStyle name="Notas 12 5 4 3 2" xfId="24903" xr:uid="{7744627A-D8C2-452A-A96B-B847B60DCBB8}"/>
    <cellStyle name="Notas 12 5 4 4" xfId="14351" xr:uid="{892404B9-1064-44A8-8B98-E038F13F59BD}"/>
    <cellStyle name="Notas 12 5 4 4 2" xfId="29459" xr:uid="{3627377D-6576-46E9-9935-E954F7D1E3BB}"/>
    <cellStyle name="Notas 12 5 4 5" xfId="18521" xr:uid="{B3E5B112-9F65-490C-909A-E9B4DABFAAEC}"/>
    <cellStyle name="Notas 12 5 5" xfId="3719" xr:uid="{5CD58204-238E-40B3-8102-A09BBACF3C57}"/>
    <cellStyle name="Notas 12 5 5 2" xfId="6356" xr:uid="{A8BBBB0A-8B0C-4D53-8ADB-0EC11C346EC9}"/>
    <cellStyle name="Notas 12 5 5 2 2" xfId="12667" xr:uid="{34C4509B-F9F7-48E8-AD38-135DA0329707}"/>
    <cellStyle name="Notas 12 5 5 2 2 2" xfId="27775" xr:uid="{7AE14464-B8B7-41F8-88EA-EC24DB62EA16}"/>
    <cellStyle name="Notas 12 5 5 2 3" xfId="14548" xr:uid="{955899DC-C0CF-462C-8D4B-7A503954C158}"/>
    <cellStyle name="Notas 12 5 5 2 3 2" xfId="29656" xr:uid="{73E253E8-4986-4D2A-AD24-B1FAC1F53B8C}"/>
    <cellStyle name="Notas 12 5 5 2 4" xfId="21464" xr:uid="{5DB57B67-72A6-4295-9296-ED1D222FA45C}"/>
    <cellStyle name="Notas 12 5 5 3" xfId="10101" xr:uid="{C02E90C5-2D70-4A10-935D-7685387E1581}"/>
    <cellStyle name="Notas 12 5 5 3 2" xfId="25209" xr:uid="{0DBC16E1-B584-4259-9E6B-70DD4BE62D5A}"/>
    <cellStyle name="Notas 12 5 5 4" xfId="14043" xr:uid="{E0390DD2-8E1C-43CC-8BA5-28DCDDB7BE40}"/>
    <cellStyle name="Notas 12 5 5 4 2" xfId="29151" xr:uid="{59E35BA7-91C3-455B-8B91-8B2F6E15DAC8}"/>
    <cellStyle name="Notas 12 5 5 5" xfId="18827" xr:uid="{96252436-0668-49EA-A94C-C80277271B6E}"/>
    <cellStyle name="Notas 12 5 6" xfId="4094" xr:uid="{0237F279-1865-4642-B0AC-D78E5AA0B445}"/>
    <cellStyle name="Notas 12 5 6 2" xfId="6731" xr:uid="{2858240C-B4DD-4EF1-9EE0-46A9F3003439}"/>
    <cellStyle name="Notas 12 5 6 2 2" xfId="13042" xr:uid="{F2D6DC88-B2C4-4E22-9294-59E9601A712E}"/>
    <cellStyle name="Notas 12 5 6 2 2 2" xfId="28150" xr:uid="{5FF40384-0C49-49E8-A41D-E379062BE4ED}"/>
    <cellStyle name="Notas 12 5 6 2 3" xfId="16718" xr:uid="{C8237D35-C0C6-4D86-A801-7B9F34456E5A}"/>
    <cellStyle name="Notas 12 5 6 2 3 2" xfId="31826" xr:uid="{B2B6F30F-D352-435C-A0E1-130542636FC7}"/>
    <cellStyle name="Notas 12 5 6 2 4" xfId="21839" xr:uid="{FA525719-E2CB-4905-9D16-9648DE12BFB8}"/>
    <cellStyle name="Notas 12 5 6 3" xfId="10476" xr:uid="{CCAF3F1A-DCB2-412C-B6C1-A7FF8E761F91}"/>
    <cellStyle name="Notas 12 5 6 3 2" xfId="25584" xr:uid="{C2142976-198F-40EF-81A6-4877258E2B14}"/>
    <cellStyle name="Notas 12 5 6 4" xfId="15832" xr:uid="{E87A31D4-64D7-47D7-A767-CB2D4B6EE3EF}"/>
    <cellStyle name="Notas 12 5 6 4 2" xfId="30940" xr:uid="{AB3CF68F-F146-4A06-812F-03B616BB9BE1}"/>
    <cellStyle name="Notas 12 5 6 5" xfId="19202" xr:uid="{DB73D80D-4067-4CA9-88BA-2249BDDE2CFF}"/>
    <cellStyle name="Notas 12 5 7" xfId="4376" xr:uid="{A47075C1-60ED-44A6-A246-0EA456F0C729}"/>
    <cellStyle name="Notas 12 5 7 2" xfId="7013" xr:uid="{F29CDB48-8902-4398-AD86-7D9B989C2FCD}"/>
    <cellStyle name="Notas 12 5 7 2 2" xfId="13324" xr:uid="{41C04343-1B59-40F3-BD13-C71B0D27CA2F}"/>
    <cellStyle name="Notas 12 5 7 2 2 2" xfId="28432" xr:uid="{ECE193D5-E1C6-4DFE-A3ED-DC56D4615F6C}"/>
    <cellStyle name="Notas 12 5 7 2 3" xfId="16988" xr:uid="{7D1B1706-4F59-45A1-B9E3-A50EB0DEEE59}"/>
    <cellStyle name="Notas 12 5 7 2 3 2" xfId="32096" xr:uid="{FD4E97F0-9251-4FFF-813D-01D190E20E5F}"/>
    <cellStyle name="Notas 12 5 7 2 4" xfId="22121" xr:uid="{F73D4E34-7046-4219-AA9D-FF6BF313A50C}"/>
    <cellStyle name="Notas 12 5 7 3" xfId="10758" xr:uid="{5EB8F2AE-22A1-42B4-BD49-0868CF8CB917}"/>
    <cellStyle name="Notas 12 5 7 3 2" xfId="25866" xr:uid="{B0590F50-7634-44AF-8A0D-42A29E5BF6D7}"/>
    <cellStyle name="Notas 12 5 7 4" xfId="7951" xr:uid="{669D73DB-9C6B-4948-8118-EC1B73C0AB8C}"/>
    <cellStyle name="Notas 12 5 7 4 2" xfId="23059" xr:uid="{4450A744-9A77-40EE-939F-BDFFFE6DBA2E}"/>
    <cellStyle name="Notas 12 5 7 5" xfId="19484" xr:uid="{950A62DD-CF39-4851-8D35-5D93111D96EF}"/>
    <cellStyle name="Notas 12 5 8" xfId="4659" xr:uid="{28412E2C-2F15-4DD5-A9FB-5FFB30ABE48B}"/>
    <cellStyle name="Notas 12 5 8 2" xfId="11041" xr:uid="{009279EF-CD0E-4C26-9299-7B05C1F63978}"/>
    <cellStyle name="Notas 12 5 8 2 2" xfId="26149" xr:uid="{3C50FD66-D72B-457C-9A8C-AC6B47FA48A1}"/>
    <cellStyle name="Notas 12 5 8 3" xfId="7388" xr:uid="{47DA551D-A6EF-4941-9CF4-E8CDD3B9B77C}"/>
    <cellStyle name="Notas 12 5 8 3 2" xfId="22496" xr:uid="{7E9B7D35-4A96-49FF-94FE-04BAB5006AEF}"/>
    <cellStyle name="Notas 12 5 8 4" xfId="19767" xr:uid="{DF972B43-79D7-49F5-A423-AB946A796B9A}"/>
    <cellStyle name="Notas 12 5 9" xfId="8520" xr:uid="{072BCFC6-1270-4675-8A58-F63E149CDB6A}"/>
    <cellStyle name="Notas 12 5 9 2" xfId="23628" xr:uid="{75B0CB51-66F8-4DCE-9C70-CBC5591D15FB}"/>
    <cellStyle name="Notas 13" xfId="1451" xr:uid="{00000000-0005-0000-0000-0000AF050000}"/>
    <cellStyle name="Notas 13 2" xfId="1906" xr:uid="{F8C6C10B-F0A0-4DF4-A567-A9D4CAAA2458}"/>
    <cellStyle name="Notas 13 2 10" xfId="7231" xr:uid="{2BC27EAC-F5FB-46D9-B0F3-03FB752E9CA5}"/>
    <cellStyle name="Notas 13 2 10 2" xfId="22339" xr:uid="{E64328D6-A351-4DFA-96AB-260C3F0C54ED}"/>
    <cellStyle name="Notas 13 2 11" xfId="16525" xr:uid="{8F1069EF-8B27-4642-8F24-BBA4E9516D29}"/>
    <cellStyle name="Notas 13 2 11 2" xfId="31633" xr:uid="{2B2E4DCE-247F-435E-B9DE-9B459C914864}"/>
    <cellStyle name="Notas 13 2 12" xfId="17131" xr:uid="{A94D20AD-06E9-4AB2-8269-32ED45491693}"/>
    <cellStyle name="Notas 13 2 2" xfId="2466" xr:uid="{CD481200-9D6A-42EF-A47A-994FDE1E8BE4}"/>
    <cellStyle name="Notas 13 2 2 2" xfId="5103" xr:uid="{83266639-BE21-452C-93A5-F5FD4B7C02FB}"/>
    <cellStyle name="Notas 13 2 2 2 2" xfId="11467" xr:uid="{577D3D9E-CF63-480A-ABE2-F0C175AC63C5}"/>
    <cellStyle name="Notas 13 2 2 2 2 2" xfId="26575" xr:uid="{B2049FCF-B285-43A6-8D35-A61051065BA7}"/>
    <cellStyle name="Notas 13 2 2 2 3" xfId="9190" xr:uid="{48BACE0D-FF59-4D6B-ADC9-AF372A2A1D15}"/>
    <cellStyle name="Notas 13 2 2 2 3 2" xfId="24298" xr:uid="{C9021625-BEE0-477F-8E90-710B4D52314C}"/>
    <cellStyle name="Notas 13 2 2 2 4" xfId="20211" xr:uid="{702864F3-FF94-4069-B363-A499E7AAAA3E}"/>
    <cellStyle name="Notas 13 2 2 3" xfId="8933" xr:uid="{57E87389-A326-404E-8E40-80A773A33502}"/>
    <cellStyle name="Notas 13 2 2 3 2" xfId="24041" xr:uid="{890A3E14-D2A2-4ED5-9ABF-7B6817378A56}"/>
    <cellStyle name="Notas 13 2 3" xfId="2682" xr:uid="{DE3A56FA-03CC-4D1E-B819-87D48DFC4FC2}"/>
    <cellStyle name="Notas 13 2 3 2" xfId="5319" xr:uid="{9BC9DB39-3CD9-4611-B230-B38A0E76A070}"/>
    <cellStyle name="Notas 13 2 3 2 2" xfId="7597" xr:uid="{44DC87D3-E713-4B99-94AF-DE3B1FC3EEF3}"/>
    <cellStyle name="Notas 13 2 3 2 2 2" xfId="22705" xr:uid="{40662CD4-764E-46A4-8D06-52CBB8920401}"/>
    <cellStyle name="Notas 13 2 3 2 3" xfId="20427" xr:uid="{2F3CD92C-78D8-4EA9-90D7-AA996B745E65}"/>
    <cellStyle name="Notas 13 2 3 3" xfId="7403" xr:uid="{585E5942-E9AE-4993-B4C5-196809BC0091}"/>
    <cellStyle name="Notas 13 2 3 3 2" xfId="22511" xr:uid="{9F06B31C-195E-42AA-BD85-C1659CC3E448}"/>
    <cellStyle name="Notas 13 2 3 4" xfId="17790" xr:uid="{CAF80A39-CD39-4A72-A818-4952C1263C70}"/>
    <cellStyle name="Notas 13 2 4" xfId="2985" xr:uid="{B2A29F6C-582F-47D6-A2BD-68CFF4F92C00}"/>
    <cellStyle name="Notas 13 2 4 2" xfId="5622" xr:uid="{5C9175CA-14A9-4FF0-8A6E-3F00DCCF091A}"/>
    <cellStyle name="Notas 13 2 4 2 2" xfId="11933" xr:uid="{A8F0360A-8D59-4874-8EF5-420F7FB42AA5}"/>
    <cellStyle name="Notas 13 2 4 2 2 2" xfId="27041" xr:uid="{2D41304D-0870-4B0D-BDFE-2B6F17578D22}"/>
    <cellStyle name="Notas 13 2 4 2 3" xfId="14996" xr:uid="{509D5AFE-6A74-4632-BA21-779A260E2A04}"/>
    <cellStyle name="Notas 13 2 4 2 3 2" xfId="30104" xr:uid="{AC5A1C62-26A8-41BC-8A74-EFAF22F46431}"/>
    <cellStyle name="Notas 13 2 4 2 4" xfId="20730" xr:uid="{6C24FF44-A088-4F47-830E-F8CD29FE898A}"/>
    <cellStyle name="Notas 13 2 4 3" xfId="9367" xr:uid="{84639D85-C203-43DC-BC43-4A1ACDAD6BD2}"/>
    <cellStyle name="Notas 13 2 4 3 2" xfId="24475" xr:uid="{96511CB4-69F2-4E9B-8A09-6B839DB96BDA}"/>
    <cellStyle name="Notas 13 2 4 4" xfId="14483" xr:uid="{40177622-84D4-48AC-B255-1C4E4D196BB2}"/>
    <cellStyle name="Notas 13 2 4 4 2" xfId="29591" xr:uid="{5DF27104-B48F-4178-8579-2A3C32A904C9}"/>
    <cellStyle name="Notas 13 2 4 5" xfId="18093" xr:uid="{F5AFA584-D85C-4519-9DF4-5CEEFC16B870}"/>
    <cellStyle name="Notas 13 2 5" xfId="3311" xr:uid="{65A15825-2C4A-4245-9F32-CD208D4C9CBD}"/>
    <cellStyle name="Notas 13 2 5 2" xfId="5948" xr:uid="{20A9EB99-7E23-4091-86EA-D0166D09C196}"/>
    <cellStyle name="Notas 13 2 5 2 2" xfId="12259" xr:uid="{59953F02-B59F-4A54-97C3-4423EE2D4851}"/>
    <cellStyle name="Notas 13 2 5 2 2 2" xfId="27367" xr:uid="{919E238A-035D-459E-A18A-46A78EB75164}"/>
    <cellStyle name="Notas 13 2 5 2 3" xfId="7312" xr:uid="{6AA61EEC-2846-4F9B-AED9-682C6DC57A60}"/>
    <cellStyle name="Notas 13 2 5 2 3 2" xfId="22420" xr:uid="{FA945CEE-7AB7-4990-8C64-78B2B3DC54DD}"/>
    <cellStyle name="Notas 13 2 5 2 4" xfId="21056" xr:uid="{7BEF78AC-DEF4-462C-8F3A-D75D929ABAF1}"/>
    <cellStyle name="Notas 13 2 5 3" xfId="9693" xr:uid="{68D52B6B-F946-475F-B6F9-7D5C04C81127}"/>
    <cellStyle name="Notas 13 2 5 3 2" xfId="24801" xr:uid="{FD687C91-5750-4809-B2C7-9AABEDA03B0D}"/>
    <cellStyle name="Notas 13 2 5 4" xfId="15992" xr:uid="{4C123A31-EDC2-4868-87DD-6EC74FF72BC4}"/>
    <cellStyle name="Notas 13 2 5 4 2" xfId="31100" xr:uid="{7938C19F-0CF4-4BF5-B32E-3B6070AA0F97}"/>
    <cellStyle name="Notas 13 2 5 5" xfId="18419" xr:uid="{94942CF5-C36D-4BAC-8E9B-F2CB1F95739A}"/>
    <cellStyle name="Notas 13 2 6" xfId="3617" xr:uid="{237ECEC6-89D0-4C2A-906A-50877797BC92}"/>
    <cellStyle name="Notas 13 2 6 2" xfId="6254" xr:uid="{2EFBF652-B365-4FD9-8749-D28E1E8D3B12}"/>
    <cellStyle name="Notas 13 2 6 2 2" xfId="12565" xr:uid="{BAAB3A0E-EEBB-4197-B799-F011FCC38453}"/>
    <cellStyle name="Notas 13 2 6 2 2 2" xfId="27673" xr:uid="{367A6213-4368-424F-BDA2-CD6FA1A4825D}"/>
    <cellStyle name="Notas 13 2 6 2 3" xfId="8143" xr:uid="{4F6B3E81-A591-475C-9A47-4833B4157AA0}"/>
    <cellStyle name="Notas 13 2 6 2 3 2" xfId="23251" xr:uid="{9954B237-D85B-446B-94E8-245797E74A10}"/>
    <cellStyle name="Notas 13 2 6 2 4" xfId="21362" xr:uid="{464167AB-D6A4-49F4-9F09-07CC1D40DA50}"/>
    <cellStyle name="Notas 13 2 6 3" xfId="9999" xr:uid="{0A9134AF-C0E7-4548-B4AF-32327BAE6390}"/>
    <cellStyle name="Notas 13 2 6 3 2" xfId="25107" xr:uid="{D09A87A3-5AA6-4B08-A3B0-FB9C9C123203}"/>
    <cellStyle name="Notas 13 2 6 4" xfId="16303" xr:uid="{88E63863-0539-4357-995F-1ACE48EFA239}"/>
    <cellStyle name="Notas 13 2 6 4 2" xfId="31411" xr:uid="{2B133846-E2B0-4A85-940E-25D2E494344D}"/>
    <cellStyle name="Notas 13 2 6 5" xfId="18725" xr:uid="{C04B8F04-6A49-46B3-AC7A-BE77BEC0AE3C}"/>
    <cellStyle name="Notas 13 2 7" xfId="3978" xr:uid="{6D43F3BC-D126-48E2-87D6-0DA04A3C86E8}"/>
    <cellStyle name="Notas 13 2 7 2" xfId="6615" xr:uid="{D79135E9-993E-4807-BF5F-F4ADFBC54F65}"/>
    <cellStyle name="Notas 13 2 7 2 2" xfId="12926" xr:uid="{D8621128-00EB-4F3B-A244-157D96D217DE}"/>
    <cellStyle name="Notas 13 2 7 2 2 2" xfId="28034" xr:uid="{485BC02B-96E2-4B27-B4CF-7BC6E66BD2B1}"/>
    <cellStyle name="Notas 13 2 7 2 3" xfId="16616" xr:uid="{FEC94C12-87FD-4F49-B632-C1C720872D0F}"/>
    <cellStyle name="Notas 13 2 7 2 3 2" xfId="31724" xr:uid="{B917182E-6D51-4C0E-940A-05F367EC8AD2}"/>
    <cellStyle name="Notas 13 2 7 2 4" xfId="21723" xr:uid="{1C6F3241-D58B-44F5-A3EA-248F0F5FB0AC}"/>
    <cellStyle name="Notas 13 2 7 3" xfId="10360" xr:uid="{02E4994A-07A4-4EB7-9B4F-8B5C9FB0188D}"/>
    <cellStyle name="Notas 13 2 7 3 2" xfId="25468" xr:uid="{07F48889-718A-4658-BD2A-559710890A5D}"/>
    <cellStyle name="Notas 13 2 7 4" xfId="8002" xr:uid="{3F3733C0-0933-4546-864C-B539A1082C46}"/>
    <cellStyle name="Notas 13 2 7 4 2" xfId="23110" xr:uid="{69FEE6E0-6809-4CF8-B39B-63BEBDBCF483}"/>
    <cellStyle name="Notas 13 2 7 5" xfId="19086" xr:uid="{7F32453B-20C1-4957-AD81-4989B8E2B596}"/>
    <cellStyle name="Notas 13 2 8" xfId="4543" xr:uid="{E13E9CFA-36C1-4900-B378-97629B0347F5}"/>
    <cellStyle name="Notas 13 2 8 2" xfId="10925" xr:uid="{5165C6C9-50BA-4F4D-938F-0E3E8DA830AF}"/>
    <cellStyle name="Notas 13 2 8 2 2" xfId="26033" xr:uid="{A5E0692C-3A93-4369-A8BE-8D19376E1FB7}"/>
    <cellStyle name="Notas 13 2 8 3" xfId="7635" xr:uid="{32B3C608-CBE3-439C-A09A-D86397184E0D}"/>
    <cellStyle name="Notas 13 2 8 3 2" xfId="22743" xr:uid="{4E6DABCE-7BA2-49BC-93F6-7E5E88FE0B25}"/>
    <cellStyle name="Notas 13 2 8 4" xfId="19651" xr:uid="{4189B89D-0F4E-42D5-811F-2C14082FE041}"/>
    <cellStyle name="Notas 13 2 9" xfId="8407" xr:uid="{29FF2DA1-A08D-4BA5-AAA3-4BFD9402AF5E}"/>
    <cellStyle name="Notas 13 2 9 2" xfId="23515" xr:uid="{C587D8BF-4732-4B4A-A9A1-0454E3E501AC}"/>
    <cellStyle name="Notas 13 3" xfId="1893" xr:uid="{F97266BB-BE6E-45F1-9B53-FED32CAB89E1}"/>
    <cellStyle name="Notas 13 3 10" xfId="8394" xr:uid="{935FF37B-E338-40A9-A082-CFFDB2C2694F}"/>
    <cellStyle name="Notas 13 3 10 2" xfId="23502" xr:uid="{082E6154-FD90-46E3-B020-8C462F39E3F0}"/>
    <cellStyle name="Notas 13 3 11" xfId="9176" xr:uid="{F3A099BA-1277-42D2-BDFA-C0F42D71102D}"/>
    <cellStyle name="Notas 13 3 11 2" xfId="24284" xr:uid="{EBFFD26D-0F05-4631-84E9-F040289E3A5B}"/>
    <cellStyle name="Notas 13 3 12" xfId="7608" xr:uid="{569273AA-FD37-4C5D-92F6-B8255972F8B9}"/>
    <cellStyle name="Notas 13 3 12 2" xfId="22716" xr:uid="{DA77F231-B7CA-4329-8FD5-A7DC070177B0}"/>
    <cellStyle name="Notas 13 3 13" xfId="17118" xr:uid="{FDBBB406-2D39-4337-9538-B9952DB9DD8B}"/>
    <cellStyle name="Notas 13 3 2" xfId="2453" xr:uid="{96967C2C-0C79-4211-BC16-F990C723F5C7}"/>
    <cellStyle name="Notas 13 3 2 2" xfId="5090" xr:uid="{CA560CC7-2C40-4E62-A06E-1C9936A0AB41}"/>
    <cellStyle name="Notas 13 3 2 2 2" xfId="11454" xr:uid="{12362452-1ECD-4023-8238-9A234B598047}"/>
    <cellStyle name="Notas 13 3 2 2 2 2" xfId="26562" xr:uid="{99FB015D-B56D-4FCB-9F42-516B16698F92}"/>
    <cellStyle name="Notas 13 3 2 2 3" xfId="15472" xr:uid="{094B2EE4-B073-4B03-84FC-3B68FC13585D}"/>
    <cellStyle name="Notas 13 3 2 2 3 2" xfId="30580" xr:uid="{F1788AE9-B50A-45F7-9B0C-9FE0BBEE8393}"/>
    <cellStyle name="Notas 13 3 2 2 4" xfId="20198" xr:uid="{C5BF7D20-4CB2-4F90-AD8D-E47A78270C1A}"/>
    <cellStyle name="Notas 13 3 2 3" xfId="8920" xr:uid="{72B84C88-82F3-43AE-A89A-83F05ADE3031}"/>
    <cellStyle name="Notas 13 3 2 3 2" xfId="24028" xr:uid="{29375A89-1900-48E1-8C82-41F911AF4BC4}"/>
    <cellStyle name="Notas 13 3 2 4" xfId="16270" xr:uid="{85B88B86-A67F-4900-B19A-11D144E809E9}"/>
    <cellStyle name="Notas 13 3 2 4 2" xfId="31378" xr:uid="{8FAA556D-A3E7-44EE-8FD9-FCA07E24124D}"/>
    <cellStyle name="Notas 13 3 2 5" xfId="8736" xr:uid="{CF2A805B-E603-4FF8-9D73-E6B3243FB010}"/>
    <cellStyle name="Notas 13 3 2 5 2" xfId="23844" xr:uid="{84D3974E-E594-42D6-AE2B-9B65FCC97AE2}"/>
    <cellStyle name="Notas 13 3 2 6" xfId="17627" xr:uid="{E2BB7E8B-1F81-4090-A971-77F9EADC5995}"/>
    <cellStyle name="Notas 13 3 3" xfId="2669" xr:uid="{D81D45D6-E60D-4493-8BB6-69E571210FA9}"/>
    <cellStyle name="Notas 13 3 3 2" xfId="5306" xr:uid="{16D4B0ED-8C18-4125-A47E-DFC20E98F942}"/>
    <cellStyle name="Notas 13 3 3 2 2" xfId="15139" xr:uid="{6391F201-1B99-4FD5-8EBE-748D23CBEA97}"/>
    <cellStyle name="Notas 13 3 3 2 2 2" xfId="30247" xr:uid="{676AF8DC-5B25-4FA3-9FBB-0661DBF69256}"/>
    <cellStyle name="Notas 13 3 3 2 3" xfId="20414" xr:uid="{B2944546-7FCC-43B6-A219-ABFCFC22E53D}"/>
    <cellStyle name="Notas 13 3 3 3" xfId="15882" xr:uid="{189581D9-C926-4941-A61D-CF0E0D6AF968}"/>
    <cellStyle name="Notas 13 3 3 3 2" xfId="30990" xr:uid="{44837831-B819-479D-86F8-C0FA93E2870D}"/>
    <cellStyle name="Notas 13 3 3 4" xfId="17777" xr:uid="{9BF2C282-91BE-4385-B90C-EC7CD0490E46}"/>
    <cellStyle name="Notas 13 3 4" xfId="2972" xr:uid="{33FDAD44-9AE5-4D59-8DC0-3B125A70B01B}"/>
    <cellStyle name="Notas 13 3 4 2" xfId="5609" xr:uid="{35BB9946-1520-472C-8C23-7138CA63F134}"/>
    <cellStyle name="Notas 13 3 4 2 2" xfId="11920" xr:uid="{DF07020D-DC8B-4C77-A688-78E01590A929}"/>
    <cellStyle name="Notas 13 3 4 2 2 2" xfId="27028" xr:uid="{105CDEC5-66C6-4297-B699-5E7FACD1FE00}"/>
    <cellStyle name="Notas 13 3 4 2 3" xfId="16207" xr:uid="{B6CD4B44-038A-40F4-A5C7-3B9A8C8DAA45}"/>
    <cellStyle name="Notas 13 3 4 2 3 2" xfId="31315" xr:uid="{2673594C-BB96-42C5-8414-2C8CAA49C7D7}"/>
    <cellStyle name="Notas 13 3 4 2 4" xfId="20717" xr:uid="{9CDEE895-D189-4C8B-AC69-381858CABACE}"/>
    <cellStyle name="Notas 13 3 4 3" xfId="9354" xr:uid="{F66C9CA7-923E-46E5-8BD6-8A06E096AB43}"/>
    <cellStyle name="Notas 13 3 4 3 2" xfId="24462" xr:uid="{E6C80755-A161-4CC8-989E-E7533676BDF7}"/>
    <cellStyle name="Notas 13 3 4 4" xfId="15765" xr:uid="{73667EAA-85F7-45AC-816F-D5A9594FC4B7}"/>
    <cellStyle name="Notas 13 3 4 4 2" xfId="30873" xr:uid="{64078CDB-F3C1-4857-B612-2F11C90CC774}"/>
    <cellStyle name="Notas 13 3 4 5" xfId="18080" xr:uid="{BA69895D-D7BB-41FA-BD6F-F9E306E6D3F0}"/>
    <cellStyle name="Notas 13 3 5" xfId="3298" xr:uid="{0C3E7E4E-0C11-4770-A658-AC4282FC3F73}"/>
    <cellStyle name="Notas 13 3 5 2" xfId="5935" xr:uid="{8FF7DE10-664E-473D-9C8B-C77258132D3A}"/>
    <cellStyle name="Notas 13 3 5 2 2" xfId="12246" xr:uid="{6977D21B-4DB6-4E19-9443-B5CE3188B250}"/>
    <cellStyle name="Notas 13 3 5 2 2 2" xfId="27354" xr:uid="{152D4870-61B0-46F9-AF2D-188183D327C2}"/>
    <cellStyle name="Notas 13 3 5 2 3" xfId="8059" xr:uid="{8100A247-1716-4CD5-B06F-4C62F90D3E47}"/>
    <cellStyle name="Notas 13 3 5 2 3 2" xfId="23167" xr:uid="{DF551AE2-7BAF-420F-A382-76A57B056F4A}"/>
    <cellStyle name="Notas 13 3 5 2 4" xfId="21043" xr:uid="{4C363E2B-E2E2-4BFB-93A5-5396A60366D3}"/>
    <cellStyle name="Notas 13 3 5 3" xfId="9680" xr:uid="{72C5B66E-D693-4A4F-8BB6-661F1B1C7AAA}"/>
    <cellStyle name="Notas 13 3 5 3 2" xfId="24788" xr:uid="{75413254-906B-40B3-886E-162AC9288431}"/>
    <cellStyle name="Notas 13 3 5 4" xfId="14872" xr:uid="{ECA57094-6078-4237-A1A7-66B7601FFFFF}"/>
    <cellStyle name="Notas 13 3 5 4 2" xfId="29980" xr:uid="{1166ECBC-C7AB-4D5B-8F38-FB7B90F0733C}"/>
    <cellStyle name="Notas 13 3 5 5" xfId="18406" xr:uid="{1572CC0F-3EE6-4935-814A-323D24DE05E0}"/>
    <cellStyle name="Notas 13 3 6" xfId="3604" xr:uid="{71D0ACD2-B555-4799-9AB6-AF82C97F5A5E}"/>
    <cellStyle name="Notas 13 3 6 2" xfId="6241" xr:uid="{67F3A40E-2E56-4115-8E38-A1BA6627B734}"/>
    <cellStyle name="Notas 13 3 6 2 2" xfId="12552" xr:uid="{39D7137A-B25C-471D-9693-FC5EEB94E30C}"/>
    <cellStyle name="Notas 13 3 6 2 2 2" xfId="27660" xr:uid="{70F36345-28D3-4F6A-8BF7-7D5DCD881A8E}"/>
    <cellStyle name="Notas 13 3 6 2 3" xfId="15419" xr:uid="{8248B9F4-71D8-478A-9634-C4EDB4A5416D}"/>
    <cellStyle name="Notas 13 3 6 2 3 2" xfId="30527" xr:uid="{FB8A4688-7818-4289-B418-704C9591E3D8}"/>
    <cellStyle name="Notas 13 3 6 2 4" xfId="21349" xr:uid="{D3074184-B9C3-46FD-9CC6-61712E665F49}"/>
    <cellStyle name="Notas 13 3 6 3" xfId="9986" xr:uid="{9D2501D1-D101-4E63-BEFF-BADF50C739E5}"/>
    <cellStyle name="Notas 13 3 6 3 2" xfId="25094" xr:uid="{4A36C50F-0FD2-4E58-B730-A398554AC8B3}"/>
    <cellStyle name="Notas 13 3 6 4" xfId="14519" xr:uid="{B39A142A-2319-4CFA-9F28-08E1CEA4DACD}"/>
    <cellStyle name="Notas 13 3 6 4 2" xfId="29627" xr:uid="{48635A26-AD48-4051-949E-3EDAC210177E}"/>
    <cellStyle name="Notas 13 3 6 5" xfId="18712" xr:uid="{99999A68-9B75-4EB5-9E38-2A0693378E57}"/>
    <cellStyle name="Notas 13 3 7" xfId="3965" xr:uid="{90C8BC02-3481-4439-8752-0B41F45B66C5}"/>
    <cellStyle name="Notas 13 3 7 2" xfId="6602" xr:uid="{2A5D55B9-59B5-422A-BE42-D74A217F95F0}"/>
    <cellStyle name="Notas 13 3 7 2 2" xfId="12913" xr:uid="{F6801376-0661-4F15-A864-A2EB245DBF01}"/>
    <cellStyle name="Notas 13 3 7 2 2 2" xfId="28021" xr:uid="{E95BC091-CA9B-4F15-820F-61A6ECCBD9B3}"/>
    <cellStyle name="Notas 13 3 7 2 3" xfId="16603" xr:uid="{A805F334-8178-4FD9-84B0-95C54CBF2E18}"/>
    <cellStyle name="Notas 13 3 7 2 3 2" xfId="31711" xr:uid="{0AC1B219-093E-4FD8-8EB4-F3AC9F938CA3}"/>
    <cellStyle name="Notas 13 3 7 2 4" xfId="21710" xr:uid="{9D604148-3C56-4954-8CE4-87AB61341889}"/>
    <cellStyle name="Notas 13 3 7 3" xfId="10347" xr:uid="{0DD26FFB-7A05-4312-8895-735E2AE38251}"/>
    <cellStyle name="Notas 13 3 7 3 2" xfId="25455" xr:uid="{FFB579E0-CB74-4332-8D38-EF7283D75D7E}"/>
    <cellStyle name="Notas 13 3 7 4" xfId="16028" xr:uid="{CE408CCF-F6AC-45F6-BC1C-9A05D7B39D2F}"/>
    <cellStyle name="Notas 13 3 7 4 2" xfId="31136" xr:uid="{571BE34C-242F-4C33-AC11-AC452719C30F}"/>
    <cellStyle name="Notas 13 3 7 5" xfId="19073" xr:uid="{346DE614-0A6D-4D5D-8264-FA3810893CB8}"/>
    <cellStyle name="Notas 13 3 8" xfId="4297" xr:uid="{A4DFCC31-88B4-4D9F-BD7F-4A8325A43EAE}"/>
    <cellStyle name="Notas 13 3 8 2" xfId="6934" xr:uid="{C6017F8E-E01A-44FB-BE84-61D87944861D}"/>
    <cellStyle name="Notas 13 3 8 2 2" xfId="13245" xr:uid="{0697B1FF-C911-4899-A3FB-60BE9D9E4201}"/>
    <cellStyle name="Notas 13 3 8 2 2 2" xfId="28353" xr:uid="{FA399AF1-358A-4C49-9BD5-9F0FA9DFD6A0}"/>
    <cellStyle name="Notas 13 3 8 2 3" xfId="16909" xr:uid="{6603C203-4D05-4427-B00F-C503B93209C7}"/>
    <cellStyle name="Notas 13 3 8 2 3 2" xfId="32017" xr:uid="{DD699A91-4F49-4CE4-8531-160DE3A07BF8}"/>
    <cellStyle name="Notas 13 3 8 2 4" xfId="22042" xr:uid="{E656122B-C36B-4FB0-96BE-A80B1BD3E0FB}"/>
    <cellStyle name="Notas 13 3 8 3" xfId="10679" xr:uid="{7C3DA54D-2979-4AC1-B182-6524E6B8ECC7}"/>
    <cellStyle name="Notas 13 3 8 3 2" xfId="25787" xr:uid="{95F67DD4-9A58-40AF-83C0-A1A9E6B988CB}"/>
    <cellStyle name="Notas 13 3 8 4" xfId="14333" xr:uid="{9E61E059-467C-469A-9A9B-A56C67913BC3}"/>
    <cellStyle name="Notas 13 3 8 4 2" xfId="29441" xr:uid="{6557D7B9-C429-4B65-9E58-C5892C3777B0}"/>
    <cellStyle name="Notas 13 3 8 5" xfId="19405" xr:uid="{F9180EB5-2724-4C87-BC73-DD7DCFE65CF8}"/>
    <cellStyle name="Notas 13 3 9" xfId="4530" xr:uid="{4CDA31EA-DC49-473B-8CDC-8FA7268CADAA}"/>
    <cellStyle name="Notas 13 3 9 2" xfId="10912" xr:uid="{53782D61-4C9D-45B0-B8FD-39B3B1AA1F83}"/>
    <cellStyle name="Notas 13 3 9 2 2" xfId="26020" xr:uid="{35393C7C-DDB9-41E3-9CCA-073A6B5BF36D}"/>
    <cellStyle name="Notas 13 3 9 3" xfId="15679" xr:uid="{25E037D9-8E20-4CFF-B772-E31B6445C133}"/>
    <cellStyle name="Notas 13 3 9 3 2" xfId="30787" xr:uid="{5ABF1900-FFB7-494D-A595-000307EB1A46}"/>
    <cellStyle name="Notas 13 3 9 4" xfId="19638" xr:uid="{B126CD01-51F1-4127-B2A3-93D06785784C}"/>
    <cellStyle name="Notas 13 4" xfId="2103" xr:uid="{E2563713-D884-47DF-9E8C-6801AD08C748}"/>
    <cellStyle name="Notas 13 4 10" xfId="8601" xr:uid="{FF1004E2-44A0-4A89-BCC8-FBBCBAA7ADA0}"/>
    <cellStyle name="Notas 13 4 10 2" xfId="23709" xr:uid="{F54D1D23-3845-44DE-8A15-3FE7FE3881E0}"/>
    <cellStyle name="Notas 13 4 11" xfId="14496" xr:uid="{DA5D0B55-C723-4220-981A-DD5F1E3030B6}"/>
    <cellStyle name="Notas 13 4 11 2" xfId="29604" xr:uid="{09690F12-5D1A-4BAD-9E2A-5991A7A444D3}"/>
    <cellStyle name="Notas 13 4 12" xfId="7658" xr:uid="{359E17A7-DD70-4EC7-8E24-222ED11CD07F}"/>
    <cellStyle name="Notas 13 4 12 2" xfId="22766" xr:uid="{DEB19B3D-2DA4-4EC0-BD62-515A14F79CCE}"/>
    <cellStyle name="Notas 13 4 13" xfId="17328" xr:uid="{5BFA7A5A-214C-41B3-9CB5-24A87F6A1956}"/>
    <cellStyle name="Notas 13 4 2" xfId="2593" xr:uid="{8C148CC2-3E62-433E-BFCC-6A4694D9B00E}"/>
    <cellStyle name="Notas 13 4 2 2" xfId="5230" xr:uid="{A8964833-F8BA-44E3-BD38-7973816DC0E3}"/>
    <cellStyle name="Notas 13 4 2 2 2" xfId="11594" xr:uid="{2690AB9D-E59C-4718-AC5D-DC99EBF73944}"/>
    <cellStyle name="Notas 13 4 2 2 2 2" xfId="26702" xr:uid="{B0A240F2-089B-4D9B-9A94-8E5F86B229CE}"/>
    <cellStyle name="Notas 13 4 2 2 3" xfId="13962" xr:uid="{F08C61FD-D990-433C-B52F-F25A86800643}"/>
    <cellStyle name="Notas 13 4 2 2 3 2" xfId="29070" xr:uid="{AD3EC74B-AEE5-40C8-8E82-C962538BC984}"/>
    <cellStyle name="Notas 13 4 2 2 4" xfId="20338" xr:uid="{96012CBD-D04F-4943-8CA7-0EE93F098827}"/>
    <cellStyle name="Notas 13 4 2 3" xfId="9060" xr:uid="{AEFD30BF-FAF9-436F-8D4E-3CFEDF2DC188}"/>
    <cellStyle name="Notas 13 4 2 3 2" xfId="24168" xr:uid="{D41C0776-CE68-4C83-BF4B-C22870C8AA59}"/>
    <cellStyle name="Notas 13 4 2 4" xfId="8204" xr:uid="{59423E93-4F94-4E1B-82EB-32B114D3E604}"/>
    <cellStyle name="Notas 13 4 2 4 2" xfId="23312" xr:uid="{15EDAD77-54A5-4202-B27E-D829F78E1D35}"/>
    <cellStyle name="Notas 13 4 2 5" xfId="7953" xr:uid="{9E559C04-0CCF-42C7-B009-0BE70768C069}"/>
    <cellStyle name="Notas 13 4 2 5 2" xfId="23061" xr:uid="{C6919743-83E3-4D10-9E16-E46D2D7599FA}"/>
    <cellStyle name="Notas 13 4 2 6" xfId="17701" xr:uid="{2D69E9E3-D308-43F7-B9BD-13BB5ED6502E}"/>
    <cellStyle name="Notas 13 4 3" xfId="2858" xr:uid="{F22AC511-C313-457F-A8D2-D162ADFCA008}"/>
    <cellStyle name="Notas 13 4 3 2" xfId="5495" xr:uid="{D1C05CD2-F343-4F6D-AFA2-F0E91EAD19C2}"/>
    <cellStyle name="Notas 13 4 3 2 2" xfId="13621" xr:uid="{804D5284-AE6A-4D2E-B4E5-6777B8E71DAE}"/>
    <cellStyle name="Notas 13 4 3 2 2 2" xfId="28729" xr:uid="{66CDEDB9-B969-453C-8308-EA1864A8F148}"/>
    <cellStyle name="Notas 13 4 3 2 3" xfId="20603" xr:uid="{4B49694F-FDCD-41D5-B261-41385E1BC439}"/>
    <cellStyle name="Notas 13 4 3 3" xfId="13777" xr:uid="{028882B6-D0A8-4682-B453-16DF023ED8E9}"/>
    <cellStyle name="Notas 13 4 3 3 2" xfId="28885" xr:uid="{45D71920-30EA-4E59-91B1-0439C5568848}"/>
    <cellStyle name="Notas 13 4 3 4" xfId="17966" xr:uid="{8451298A-EC03-4941-B3C4-7555B4CA2FBD}"/>
    <cellStyle name="Notas 13 4 4" xfId="3161" xr:uid="{8BD9D121-4F89-48CB-A965-39DB2A4F4A2A}"/>
    <cellStyle name="Notas 13 4 4 2" xfId="5798" xr:uid="{F6B3A47B-1716-4027-904A-A55F40256971}"/>
    <cellStyle name="Notas 13 4 4 2 2" xfId="12109" xr:uid="{31398F98-B1D9-4CE7-8FFD-B8F1D28BC568}"/>
    <cellStyle name="Notas 13 4 4 2 2 2" xfId="27217" xr:uid="{4F918213-CFDF-4F35-B2FA-4B018149F952}"/>
    <cellStyle name="Notas 13 4 4 2 3" xfId="14913" xr:uid="{D4D94B2B-2E37-4A93-BE43-F7F948BD7302}"/>
    <cellStyle name="Notas 13 4 4 2 3 2" xfId="30021" xr:uid="{2B8418D2-F87C-4705-8CCB-B42A5E3E1A07}"/>
    <cellStyle name="Notas 13 4 4 2 4" xfId="20906" xr:uid="{B7D1B195-2074-4D41-A4BF-2ADF937A2DBB}"/>
    <cellStyle name="Notas 13 4 4 3" xfId="9543" xr:uid="{EB00A3F3-D191-4A19-9D10-93D802F2A8B5}"/>
    <cellStyle name="Notas 13 4 4 3 2" xfId="24651" xr:uid="{DC2A74F5-4916-4423-B8D4-6B726B5FD05D}"/>
    <cellStyle name="Notas 13 4 4 4" xfId="14906" xr:uid="{92856BCE-3093-4E4C-9243-F4BCD62CF261}"/>
    <cellStyle name="Notas 13 4 4 4 2" xfId="30014" xr:uid="{F8B94C73-29F6-4D2C-B624-7819192B9CFB}"/>
    <cellStyle name="Notas 13 4 4 5" xfId="18269" xr:uid="{00B827B3-F655-4344-8CD9-076A5F004A65}"/>
    <cellStyle name="Notas 13 4 5" xfId="3487" xr:uid="{9ACB8A56-325D-46A8-A4B7-DEF8A6D788E6}"/>
    <cellStyle name="Notas 13 4 5 2" xfId="6124" xr:uid="{B0B3E59B-0C32-4D5E-B278-E90187A89CFF}"/>
    <cellStyle name="Notas 13 4 5 2 2" xfId="12435" xr:uid="{31BD5972-393E-4E7D-9087-EAD6CCE5A4B8}"/>
    <cellStyle name="Notas 13 4 5 2 2 2" xfId="27543" xr:uid="{09C25F88-0EB9-43F8-867A-1401CB92FA44}"/>
    <cellStyle name="Notas 13 4 5 2 3" xfId="9141" xr:uid="{A33251B6-4F3C-4EC4-8E2E-19752760B1A9}"/>
    <cellStyle name="Notas 13 4 5 2 3 2" xfId="24249" xr:uid="{49B53FD8-2BCA-46FC-9596-B3F85315ACA3}"/>
    <cellStyle name="Notas 13 4 5 2 4" xfId="21232" xr:uid="{772EE8E2-5C39-469C-A9FC-282B402BECDB}"/>
    <cellStyle name="Notas 13 4 5 3" xfId="9869" xr:uid="{6AC1FF59-0D65-460C-9EFF-37C0480ACAE0}"/>
    <cellStyle name="Notas 13 4 5 3 2" xfId="24977" xr:uid="{9243D2B5-7C3D-4C41-BB02-9870D2CA2944}"/>
    <cellStyle name="Notas 13 4 5 4" xfId="14346" xr:uid="{80B7C4DC-DC94-48F4-881A-D1944E8D8544}"/>
    <cellStyle name="Notas 13 4 5 4 2" xfId="29454" xr:uid="{19E24363-A03A-4444-9CC4-28C87CE34D3D}"/>
    <cellStyle name="Notas 13 4 5 5" xfId="18595" xr:uid="{75635367-7113-466F-918C-B50DEE519964}"/>
    <cellStyle name="Notas 13 4 6" xfId="3793" xr:uid="{189449E0-7B50-43A9-9192-A29AC66F4B1C}"/>
    <cellStyle name="Notas 13 4 6 2" xfId="6430" xr:uid="{719C191D-8BB1-452A-A323-86BE73E63ABD}"/>
    <cellStyle name="Notas 13 4 6 2 2" xfId="12741" xr:uid="{02C604E1-C090-4422-8493-E833AF704C63}"/>
    <cellStyle name="Notas 13 4 6 2 2 2" xfId="27849" xr:uid="{67DEE5FA-E9C0-47EC-9FEE-5EC921AB327A}"/>
    <cellStyle name="Notas 13 4 6 2 3" xfId="13633" xr:uid="{A7359D9B-0B81-4F3A-BE90-A39FFAF1828F}"/>
    <cellStyle name="Notas 13 4 6 2 3 2" xfId="28741" xr:uid="{8B35D609-7AEB-43C0-8ACA-F70C150BE5FF}"/>
    <cellStyle name="Notas 13 4 6 2 4" xfId="21538" xr:uid="{ABD51935-6C0F-487C-B80D-E37298C28935}"/>
    <cellStyle name="Notas 13 4 6 3" xfId="10175" xr:uid="{4E9CFB7E-EA26-41E3-AAEE-9DFBB59A003E}"/>
    <cellStyle name="Notas 13 4 6 3 2" xfId="25283" xr:uid="{49B559D8-1F2F-4640-8F76-C4A3736BFD46}"/>
    <cellStyle name="Notas 13 4 6 4" xfId="15049" xr:uid="{58AA219B-8119-4925-A1C4-E0CCE8E3B5F2}"/>
    <cellStyle name="Notas 13 4 6 4 2" xfId="30157" xr:uid="{5092B39D-CBB5-418C-AFB8-3EBE0F7F4C61}"/>
    <cellStyle name="Notas 13 4 6 5" xfId="18901" xr:uid="{84D532F6-E4EB-4EE4-A6B0-91A9B96E6B54}"/>
    <cellStyle name="Notas 13 4 7" xfId="4175" xr:uid="{2368C615-BC9B-4006-B281-FF1FF76E1153}"/>
    <cellStyle name="Notas 13 4 7 2" xfId="6812" xr:uid="{14732D61-706B-4D1B-9BE0-68644552FC77}"/>
    <cellStyle name="Notas 13 4 7 2 2" xfId="13123" xr:uid="{ED9FDC63-DCB7-4096-8B01-B52D35B8B9AA}"/>
    <cellStyle name="Notas 13 4 7 2 2 2" xfId="28231" xr:uid="{9E18ECBA-D3A2-4872-B077-9D22BF35A35E}"/>
    <cellStyle name="Notas 13 4 7 2 3" xfId="16792" xr:uid="{D3D31FE2-18CD-4D07-999F-BFC769CA0E69}"/>
    <cellStyle name="Notas 13 4 7 2 3 2" xfId="31900" xr:uid="{777675B1-ABD6-4380-93B7-2AB47DC7A25B}"/>
    <cellStyle name="Notas 13 4 7 2 4" xfId="21920" xr:uid="{1D8C7561-1C90-4702-8295-F8E4C4D677F4}"/>
    <cellStyle name="Notas 13 4 7 3" xfId="10557" xr:uid="{ACFFFDFD-A3C9-4FFF-BD53-916A4D429480}"/>
    <cellStyle name="Notas 13 4 7 3 2" xfId="25665" xr:uid="{1EB41665-34A3-4C7B-B449-E49C1752B150}"/>
    <cellStyle name="Notas 13 4 7 4" xfId="7584" xr:uid="{5BC92B8D-62CE-4E92-8A91-1EF693C1F04B}"/>
    <cellStyle name="Notas 13 4 7 4 2" xfId="22692" xr:uid="{BBD5E139-5C35-4B97-928F-58143A80CA31}"/>
    <cellStyle name="Notas 13 4 7 5" xfId="19283" xr:uid="{2E71F4E5-79A9-4EE5-B860-A397F88B0D26}"/>
    <cellStyle name="Notas 13 4 8" xfId="4382" xr:uid="{1854B30B-6A6E-4999-BE66-3061CA1293E4}"/>
    <cellStyle name="Notas 13 4 8 2" xfId="7019" xr:uid="{47958644-3404-4416-BF2F-EC3679DEFBE3}"/>
    <cellStyle name="Notas 13 4 8 2 2" xfId="13330" xr:uid="{64C16BDA-611D-4049-8A01-DD2ACC3C7A10}"/>
    <cellStyle name="Notas 13 4 8 2 2 2" xfId="28438" xr:uid="{9CCB077D-CA87-46D2-BA23-FC19B3B6421C}"/>
    <cellStyle name="Notas 13 4 8 2 3" xfId="16994" xr:uid="{6096972E-A14B-4FF0-A11F-7EAA1880A6F3}"/>
    <cellStyle name="Notas 13 4 8 2 3 2" xfId="32102" xr:uid="{B545A720-B483-4F01-8B6D-EF87B666FF13}"/>
    <cellStyle name="Notas 13 4 8 2 4" xfId="22127" xr:uid="{24D420F6-CAA9-4502-A3E5-29191ADB66D7}"/>
    <cellStyle name="Notas 13 4 8 3" xfId="10764" xr:uid="{281CA1C1-3469-46AD-99A7-B3012740C872}"/>
    <cellStyle name="Notas 13 4 8 3 2" xfId="25872" xr:uid="{98345F38-C04E-4B6B-9C67-3EA714E77913}"/>
    <cellStyle name="Notas 13 4 8 4" xfId="15938" xr:uid="{C4D85EBF-743E-4F47-B52D-C0B8EDEEDE02}"/>
    <cellStyle name="Notas 13 4 8 4 2" xfId="31046" xr:uid="{6FE9D4BA-21D0-4058-8A5D-542B86654306}"/>
    <cellStyle name="Notas 13 4 8 5" xfId="19490" xr:uid="{DC2C0EDE-6E5B-44AC-8AD2-30C15B6A59C2}"/>
    <cellStyle name="Notas 13 4 9" xfId="4740" xr:uid="{63277FC4-99BC-4634-B897-F79A2F92D63E}"/>
    <cellStyle name="Notas 13 4 9 2" xfId="11122" xr:uid="{8787AE40-1842-4D9B-B08A-5A908B107B73}"/>
    <cellStyle name="Notas 13 4 9 2 2" xfId="26230" xr:uid="{C9D99581-7551-4CF3-BB9A-A37A8A7B5631}"/>
    <cellStyle name="Notas 13 4 9 3" xfId="16361" xr:uid="{8503A776-128C-4A89-8CC6-1DD48845973F}"/>
    <cellStyle name="Notas 13 4 9 3 2" xfId="31469" xr:uid="{E7360D2C-9F58-455F-BA44-26B2759778D2}"/>
    <cellStyle name="Notas 13 4 9 4" xfId="19848" xr:uid="{0B293D4E-050E-4F94-979D-998F652DA146}"/>
    <cellStyle name="Notas 13 5" xfId="2021" xr:uid="{E5A4B0C4-3002-4665-B50D-D731E512232F}"/>
    <cellStyle name="Notas 13 5 10" xfId="7708" xr:uid="{786509B3-08B9-4752-A3D9-D2D7C7D5DD57}"/>
    <cellStyle name="Notas 13 5 10 2" xfId="22816" xr:uid="{8D8836A2-CCEC-4023-B7F5-0AC1A880EC56}"/>
    <cellStyle name="Notas 13 5 11" xfId="7855" xr:uid="{D5F9E9FD-E5AC-447E-BFD3-7A43F0024F7A}"/>
    <cellStyle name="Notas 13 5 11 2" xfId="22963" xr:uid="{5BCAC807-1617-44F3-985D-8F49EE901AA5}"/>
    <cellStyle name="Notas 13 5 12" xfId="17246" xr:uid="{A2BC64E5-0F78-4445-94D0-91C0D90D09F8}"/>
    <cellStyle name="Notas 13 5 2" xfId="2783" xr:uid="{6CE0AACC-5FF3-4360-8838-427868D25432}"/>
    <cellStyle name="Notas 13 5 2 2" xfId="5420" xr:uid="{DEF28675-55CB-4314-B478-B5D895E1C252}"/>
    <cellStyle name="Notas 13 5 2 2 2" xfId="14320" xr:uid="{DD2CD8D8-FF58-41B7-AC31-5A95715867C9}"/>
    <cellStyle name="Notas 13 5 2 2 2 2" xfId="29428" xr:uid="{03C6BBF5-5474-40EA-B9D3-3E802E49BD6C}"/>
    <cellStyle name="Notas 13 5 2 2 3" xfId="20528" xr:uid="{EF88E8C2-5C13-4683-98AD-2C61B522B07D}"/>
    <cellStyle name="Notas 13 5 2 3" xfId="7344" xr:uid="{6252EBC2-6805-4307-8B62-74CDB28C577A}"/>
    <cellStyle name="Notas 13 5 2 3 2" xfId="22452" xr:uid="{D46E0491-B252-424D-83AB-43640C5B9D0C}"/>
    <cellStyle name="Notas 13 5 2 4" xfId="17891" xr:uid="{9DE9300C-DCF8-49B3-B2B5-08108C62ACF8}"/>
    <cellStyle name="Notas 13 5 3" xfId="3086" xr:uid="{8D5E662C-7A67-4043-A936-ED2ED13834DC}"/>
    <cellStyle name="Notas 13 5 3 2" xfId="5723" xr:uid="{6D638C05-1A57-47A4-9BFD-885A2F135E86}"/>
    <cellStyle name="Notas 13 5 3 2 2" xfId="12034" xr:uid="{FA6FBA1E-379F-4476-84DA-5602B58016A0}"/>
    <cellStyle name="Notas 13 5 3 2 2 2" xfId="27142" xr:uid="{A299D691-495F-46A0-A671-AAD4B894236D}"/>
    <cellStyle name="Notas 13 5 3 2 3" xfId="15885" xr:uid="{B7ECD034-9954-4FF4-AA5F-9ED008416AE6}"/>
    <cellStyle name="Notas 13 5 3 2 3 2" xfId="30993" xr:uid="{06281804-A801-4581-94C6-72FD5540082C}"/>
    <cellStyle name="Notas 13 5 3 2 4" xfId="20831" xr:uid="{75E3D42D-E9A0-46E5-8444-0A4042ECA9EA}"/>
    <cellStyle name="Notas 13 5 3 3" xfId="9468" xr:uid="{F98F379B-AAAC-4492-928E-C75E94F75F88}"/>
    <cellStyle name="Notas 13 5 3 3 2" xfId="24576" xr:uid="{BAFB02A7-AA8C-4143-A79B-2CB7F6E074C7}"/>
    <cellStyle name="Notas 13 5 3 4" xfId="13394" xr:uid="{06D94648-7113-4187-AB27-17619E5C163B}"/>
    <cellStyle name="Notas 13 5 3 4 2" xfId="28502" xr:uid="{9057128B-355C-4A11-A30C-6F06050FF344}"/>
    <cellStyle name="Notas 13 5 3 5" xfId="18194" xr:uid="{FF897B69-993E-49BC-B09E-A923D371B43C}"/>
    <cellStyle name="Notas 13 5 4" xfId="3412" xr:uid="{968DC9BF-0847-41C4-9989-5A0CC7430B2A}"/>
    <cellStyle name="Notas 13 5 4 2" xfId="6049" xr:uid="{B0ECDAF7-E99E-4377-914F-9146A5EC3805}"/>
    <cellStyle name="Notas 13 5 4 2 2" xfId="12360" xr:uid="{18F75F31-D5FF-4514-862F-7851A7E1DF1C}"/>
    <cellStyle name="Notas 13 5 4 2 2 2" xfId="27468" xr:uid="{87B502B1-B434-4BB6-9215-884F757E2157}"/>
    <cellStyle name="Notas 13 5 4 2 3" xfId="16007" xr:uid="{E8391AFF-A751-4918-9289-F96EE3A6EFD5}"/>
    <cellStyle name="Notas 13 5 4 2 3 2" xfId="31115" xr:uid="{F6AC41BB-EE81-469B-85EA-DC01D6215A84}"/>
    <cellStyle name="Notas 13 5 4 2 4" xfId="21157" xr:uid="{480D4D04-AC31-4EF5-9E0A-794C2985E748}"/>
    <cellStyle name="Notas 13 5 4 3" xfId="9794" xr:uid="{BF4DBA32-84F0-40F3-BA98-1B9EBC05F92B}"/>
    <cellStyle name="Notas 13 5 4 3 2" xfId="24902" xr:uid="{FE57E3EA-05D9-4D89-856A-CE673FAB05A6}"/>
    <cellStyle name="Notas 13 5 4 4" xfId="8702" xr:uid="{62C17B84-AB34-4972-8900-D987E9B6054D}"/>
    <cellStyle name="Notas 13 5 4 4 2" xfId="23810" xr:uid="{D19C525D-9AEA-457D-88E7-B5698CEFF387}"/>
    <cellStyle name="Notas 13 5 4 5" xfId="18520" xr:uid="{AD1BC920-97DA-4493-9FCB-E101C1DAAEF5}"/>
    <cellStyle name="Notas 13 5 5" xfId="3718" xr:uid="{C5D30832-A084-4845-8A12-F35F5BF60D4D}"/>
    <cellStyle name="Notas 13 5 5 2" xfId="6355" xr:uid="{EA194751-D168-4011-AFFB-C873CC4CB3E3}"/>
    <cellStyle name="Notas 13 5 5 2 2" xfId="12666" xr:uid="{410B624C-8D21-45A8-8CCA-F3D7F9619901}"/>
    <cellStyle name="Notas 13 5 5 2 2 2" xfId="27774" xr:uid="{6608B7F9-480A-4755-8D78-F82FCBB910E5}"/>
    <cellStyle name="Notas 13 5 5 2 3" xfId="15967" xr:uid="{6BFF0C0B-A433-4400-A211-E4C6E07F0759}"/>
    <cellStyle name="Notas 13 5 5 2 3 2" xfId="31075" xr:uid="{40F2BE1A-7438-4547-9E32-51CE33C1DF85}"/>
    <cellStyle name="Notas 13 5 5 2 4" xfId="21463" xr:uid="{7C1676B7-C49E-47BC-9C53-98C4853A0EE7}"/>
    <cellStyle name="Notas 13 5 5 3" xfId="10100" xr:uid="{11F8A848-AE13-4DA0-8F58-B38349006EAB}"/>
    <cellStyle name="Notas 13 5 5 3 2" xfId="25208" xr:uid="{6041E2C8-E192-40C8-8E34-092CDF3DDF04}"/>
    <cellStyle name="Notas 13 5 5 4" xfId="14283" xr:uid="{97BC4BB4-5494-449D-8D35-90B6430FB8EB}"/>
    <cellStyle name="Notas 13 5 5 4 2" xfId="29391" xr:uid="{DA2A1F9E-47F4-430B-8612-6639B85980D3}"/>
    <cellStyle name="Notas 13 5 5 5" xfId="18826" xr:uid="{BF22B5FD-C8AC-4801-8936-549456A3FC25}"/>
    <cellStyle name="Notas 13 5 6" xfId="4093" xr:uid="{E36C0252-16F3-4DA5-93BF-C4335B6A8AEF}"/>
    <cellStyle name="Notas 13 5 6 2" xfId="6730" xr:uid="{654A0B3E-7908-4BFA-8AC1-351F47860B48}"/>
    <cellStyle name="Notas 13 5 6 2 2" xfId="13041" xr:uid="{B0F3A2EA-7171-454E-B89F-BADFDD7A8C1C}"/>
    <cellStyle name="Notas 13 5 6 2 2 2" xfId="28149" xr:uid="{B2859003-D02C-4091-8A2F-64EAC0EFD431}"/>
    <cellStyle name="Notas 13 5 6 2 3" xfId="16717" xr:uid="{7F6F9CE1-E7A4-4C28-AF73-B1DA04CBE23C}"/>
    <cellStyle name="Notas 13 5 6 2 3 2" xfId="31825" xr:uid="{A1111C11-0E4F-4EA9-86C0-65648D14BBE3}"/>
    <cellStyle name="Notas 13 5 6 2 4" xfId="21838" xr:uid="{A2838DE0-DBE8-45D1-8785-46207652CEF7}"/>
    <cellStyle name="Notas 13 5 6 3" xfId="10475" xr:uid="{FBF38AB6-488B-40CC-A2F4-F49EA8B3C9DA}"/>
    <cellStyle name="Notas 13 5 6 3 2" xfId="25583" xr:uid="{0C5F1EE5-FDBE-4293-82AC-EE34B624D202}"/>
    <cellStyle name="Notas 13 5 6 4" xfId="14403" xr:uid="{2A54AACB-1016-43DB-AC43-2F175333028A}"/>
    <cellStyle name="Notas 13 5 6 4 2" xfId="29511" xr:uid="{B101F60D-9925-48D9-8F45-CC25E9E83C1B}"/>
    <cellStyle name="Notas 13 5 6 5" xfId="19201" xr:uid="{3D9E2F1D-3C8A-48E9-9D2D-571EA3E3EC5A}"/>
    <cellStyle name="Notas 13 5 7" xfId="4375" xr:uid="{75531848-6B1F-408D-A536-989692B94CDE}"/>
    <cellStyle name="Notas 13 5 7 2" xfId="7012" xr:uid="{7CB88F6E-8E36-467B-A666-6E7523F3F50A}"/>
    <cellStyle name="Notas 13 5 7 2 2" xfId="13323" xr:uid="{21ED57C0-1F83-4046-99B5-EDA3C5A61AE4}"/>
    <cellStyle name="Notas 13 5 7 2 2 2" xfId="28431" xr:uid="{ABE97825-3280-4955-A0DA-3B6669300E91}"/>
    <cellStyle name="Notas 13 5 7 2 3" xfId="16987" xr:uid="{FCCDF74C-2475-4D12-9F14-AC10F6103AE1}"/>
    <cellStyle name="Notas 13 5 7 2 3 2" xfId="32095" xr:uid="{CF9E589C-1B21-465D-9874-2F5E7BB31F23}"/>
    <cellStyle name="Notas 13 5 7 2 4" xfId="22120" xr:uid="{E1B3B65A-0440-4260-A5CA-A1EB26E0A5CA}"/>
    <cellStyle name="Notas 13 5 7 3" xfId="10757" xr:uid="{51611C29-091B-465E-BDE5-E2619EE00EC0}"/>
    <cellStyle name="Notas 13 5 7 3 2" xfId="25865" xr:uid="{8AE20B14-3A6D-4910-9609-C96D021C48C3}"/>
    <cellStyle name="Notas 13 5 7 4" xfId="8715" xr:uid="{3F28298C-CBF8-4B31-B93A-BB74E7990D84}"/>
    <cellStyle name="Notas 13 5 7 4 2" xfId="23823" xr:uid="{23F3D77F-C4E2-4A74-B025-A34928252FF7}"/>
    <cellStyle name="Notas 13 5 7 5" xfId="19483" xr:uid="{A3579B32-DA33-4C30-84FD-03B5B7F97E4A}"/>
    <cellStyle name="Notas 13 5 8" xfId="4658" xr:uid="{38E506CC-AE9D-4356-80AC-38252C994384}"/>
    <cellStyle name="Notas 13 5 8 2" xfId="11040" xr:uid="{C0CD572A-DAA8-4128-8833-B40102BDFA86}"/>
    <cellStyle name="Notas 13 5 8 2 2" xfId="26148" xr:uid="{F909E5B7-CE9D-4492-8ABA-DBA93766459E}"/>
    <cellStyle name="Notas 13 5 8 3" xfId="7588" xr:uid="{77D52AE3-9AF2-4F0B-8354-226F23DF9E66}"/>
    <cellStyle name="Notas 13 5 8 3 2" xfId="22696" xr:uid="{BD71112A-3146-4674-9964-B3F6D10D913F}"/>
    <cellStyle name="Notas 13 5 8 4" xfId="19766" xr:uid="{8889BCE2-5FB9-45FA-941B-11EDC0745BD9}"/>
    <cellStyle name="Notas 13 5 9" xfId="8519" xr:uid="{9C37B429-5E2F-4E83-AC7E-E0C146F79832}"/>
    <cellStyle name="Notas 13 5 9 2" xfId="23627" xr:uid="{0B5ED1EB-02CC-411C-A317-9223E531E8B4}"/>
    <cellStyle name="Notas 14" xfId="1452" xr:uid="{00000000-0005-0000-0000-0000B0050000}"/>
    <cellStyle name="Notas 14 2" xfId="1907" xr:uid="{E031036B-CA96-409C-868A-2F04DE531252}"/>
    <cellStyle name="Notas 14 2 10" xfId="15840" xr:uid="{0DADF482-DF7A-4114-8A96-5A382DD37706}"/>
    <cellStyle name="Notas 14 2 10 2" xfId="30948" xr:uid="{609FF664-F886-4560-90EF-3F0E5DD21362}"/>
    <cellStyle name="Notas 14 2 11" xfId="7704" xr:uid="{680B312B-8B95-4D26-860C-10C34367B42B}"/>
    <cellStyle name="Notas 14 2 11 2" xfId="22812" xr:uid="{CF5196B8-C014-49ED-B686-805B2A92915A}"/>
    <cellStyle name="Notas 14 2 12" xfId="17132" xr:uid="{196FCB35-C5EE-4AB0-AFAB-7A4B9D65E78C}"/>
    <cellStyle name="Notas 14 2 2" xfId="2467" xr:uid="{6E349D4B-FCCE-47F9-814C-FA296B835EC9}"/>
    <cellStyle name="Notas 14 2 2 2" xfId="5104" xr:uid="{67A00D20-C0CC-457E-90F9-B1325C9C7CC2}"/>
    <cellStyle name="Notas 14 2 2 2 2" xfId="11468" xr:uid="{6ADBFA14-5633-47D5-AAA0-29AA5A694540}"/>
    <cellStyle name="Notas 14 2 2 2 2 2" xfId="26576" xr:uid="{8685ED89-C530-4F84-AB28-1F406409B1D2}"/>
    <cellStyle name="Notas 14 2 2 2 3" xfId="9255" xr:uid="{C00D486E-73C5-4A51-BEA1-E04657AB10AA}"/>
    <cellStyle name="Notas 14 2 2 2 3 2" xfId="24363" xr:uid="{C619B483-EE05-4C97-9FB9-EFDC764E732D}"/>
    <cellStyle name="Notas 14 2 2 2 4" xfId="20212" xr:uid="{CAC83243-2274-4192-A249-900C9FA75B7A}"/>
    <cellStyle name="Notas 14 2 2 3" xfId="8934" xr:uid="{4711EAF6-1572-438F-BE84-8E4C21CAC7D2}"/>
    <cellStyle name="Notas 14 2 2 3 2" xfId="24042" xr:uid="{07F5284D-8E0B-4290-8E3B-BC16A790525E}"/>
    <cellStyle name="Notas 14 2 3" xfId="2683" xr:uid="{5A11D768-3A6B-4A5A-936D-75B5BA924C92}"/>
    <cellStyle name="Notas 14 2 3 2" xfId="5320" xr:uid="{4E57E0EF-3FF0-4267-AE60-ED9A8769D2BD}"/>
    <cellStyle name="Notas 14 2 3 2 2" xfId="8085" xr:uid="{DC9E2828-C25D-47D6-A038-06D1E38BD252}"/>
    <cellStyle name="Notas 14 2 3 2 2 2" xfId="23193" xr:uid="{3107C77D-0C2A-40DF-8DB6-4C4BD957577A}"/>
    <cellStyle name="Notas 14 2 3 2 3" xfId="20428" xr:uid="{579AD61B-DA69-42B8-8729-FD0F1BD7A8B2}"/>
    <cellStyle name="Notas 14 2 3 3" xfId="16259" xr:uid="{04AE14F4-904E-4FC2-934D-5BFACB54569D}"/>
    <cellStyle name="Notas 14 2 3 3 2" xfId="31367" xr:uid="{A0FA50C0-D2B6-43C6-99EE-9712E8F5E15F}"/>
    <cellStyle name="Notas 14 2 3 4" xfId="17791" xr:uid="{06149154-4BA4-4DF5-B442-C2803F4D86F7}"/>
    <cellStyle name="Notas 14 2 4" xfId="2986" xr:uid="{9E9C7373-B6A9-4458-A822-B89A9F1994DD}"/>
    <cellStyle name="Notas 14 2 4 2" xfId="5623" xr:uid="{2D2289C2-3317-427C-B046-566FDAAF4EA6}"/>
    <cellStyle name="Notas 14 2 4 2 2" xfId="11934" xr:uid="{904F4BCE-6134-4C7C-9896-E1C842531844}"/>
    <cellStyle name="Notas 14 2 4 2 2 2" xfId="27042" xr:uid="{BEC067F2-650A-4705-B4AB-F7739B819CCC}"/>
    <cellStyle name="Notas 14 2 4 2 3" xfId="14400" xr:uid="{790114E0-46D7-42DA-B2D5-D48AE51AF150}"/>
    <cellStyle name="Notas 14 2 4 2 3 2" xfId="29508" xr:uid="{3DE076CA-B79C-4CE6-85D6-4B844B9519E7}"/>
    <cellStyle name="Notas 14 2 4 2 4" xfId="20731" xr:uid="{4499DE81-5E64-4FC7-8E15-94253ECC0CEF}"/>
    <cellStyle name="Notas 14 2 4 3" xfId="9368" xr:uid="{15865EF7-A068-45DB-8A59-E28F10B0125A}"/>
    <cellStyle name="Notas 14 2 4 3 2" xfId="24476" xr:uid="{302235AF-5320-4AA5-ABA4-A2BFDAB41CB7}"/>
    <cellStyle name="Notas 14 2 4 4" xfId="13422" xr:uid="{DAE45E08-3BC0-4FE1-BA81-4C28E182E541}"/>
    <cellStyle name="Notas 14 2 4 4 2" xfId="28530" xr:uid="{25550FC4-C490-4822-8483-3FECB97936CA}"/>
    <cellStyle name="Notas 14 2 4 5" xfId="18094" xr:uid="{B4CDE8A7-504B-4E67-9286-6E1AD73C6D88}"/>
    <cellStyle name="Notas 14 2 5" xfId="3312" xr:uid="{3A4A4682-6219-44F1-B095-718CC064DE32}"/>
    <cellStyle name="Notas 14 2 5 2" xfId="5949" xr:uid="{56C00CF4-8190-41ED-ABE8-E59207AB63C9}"/>
    <cellStyle name="Notas 14 2 5 2 2" xfId="12260" xr:uid="{48465ADF-210C-4A85-BE28-F04906E19BFF}"/>
    <cellStyle name="Notas 14 2 5 2 2 2" xfId="27368" xr:uid="{479C92C7-1702-4072-8CE5-6244B0E589AB}"/>
    <cellStyle name="Notas 14 2 5 2 3" xfId="14157" xr:uid="{3FA4DAD1-25EB-408F-8987-4935346708FC}"/>
    <cellStyle name="Notas 14 2 5 2 3 2" xfId="29265" xr:uid="{2DCF4914-C95A-4844-AA23-78C716B8338E}"/>
    <cellStyle name="Notas 14 2 5 2 4" xfId="21057" xr:uid="{73E81ABB-FA81-467E-811D-0C60A0FB8AA3}"/>
    <cellStyle name="Notas 14 2 5 3" xfId="9694" xr:uid="{CC639931-D5C0-456A-BC52-D52C49DF73B1}"/>
    <cellStyle name="Notas 14 2 5 3 2" xfId="24802" xr:uid="{66E04B8A-A537-45B4-8CAB-DCA16C1EF177}"/>
    <cellStyle name="Notas 14 2 5 4" xfId="7852" xr:uid="{DBA348BC-F410-4A7F-9C6A-277397759B07}"/>
    <cellStyle name="Notas 14 2 5 4 2" xfId="22960" xr:uid="{F6A2020C-F40B-4BE6-9EE0-54549B31FF0E}"/>
    <cellStyle name="Notas 14 2 5 5" xfId="18420" xr:uid="{C2194CF3-5093-43B6-B2E3-DE636391602C}"/>
    <cellStyle name="Notas 14 2 6" xfId="3618" xr:uid="{CFE68107-94A3-4873-8008-05D5E6B98A8E}"/>
    <cellStyle name="Notas 14 2 6 2" xfId="6255" xr:uid="{07CC2607-5414-49AB-A496-DFEA6A596B52}"/>
    <cellStyle name="Notas 14 2 6 2 2" xfId="12566" xr:uid="{5E302CEA-F841-4672-87AA-8F1C34481DFB}"/>
    <cellStyle name="Notas 14 2 6 2 2 2" xfId="27674" xr:uid="{AD183A48-4A9D-4410-8935-D0D3996A637C}"/>
    <cellStyle name="Notas 14 2 6 2 3" xfId="16443" xr:uid="{6CAFD127-2463-459E-89FB-A29BC7ED4435}"/>
    <cellStyle name="Notas 14 2 6 2 3 2" xfId="31551" xr:uid="{B455E670-36D8-49A4-A3E7-285414D03FC2}"/>
    <cellStyle name="Notas 14 2 6 2 4" xfId="21363" xr:uid="{8685F49A-1790-4F89-8165-7E11011E32DF}"/>
    <cellStyle name="Notas 14 2 6 3" xfId="10000" xr:uid="{2CEBFB5D-0228-4B5E-9988-8B630A06FDBA}"/>
    <cellStyle name="Notas 14 2 6 3 2" xfId="25108" xr:uid="{0D535E3E-5143-46A5-995B-1ECF56CFB45D}"/>
    <cellStyle name="Notas 14 2 6 4" xfId="11214" xr:uid="{5DA411A1-3746-41FB-9D3B-404329C8A2D0}"/>
    <cellStyle name="Notas 14 2 6 4 2" xfId="26322" xr:uid="{EED880B8-9C08-42B8-A626-73234CFE01D5}"/>
    <cellStyle name="Notas 14 2 6 5" xfId="18726" xr:uid="{F4ABF8F8-2DE7-47EF-8F16-AD703B30603B}"/>
    <cellStyle name="Notas 14 2 7" xfId="3979" xr:uid="{1F66BB96-6164-4254-8F35-028DD92B2552}"/>
    <cellStyle name="Notas 14 2 7 2" xfId="6616" xr:uid="{2F92BA5B-55B9-4E90-AFE6-54F4F31A8B52}"/>
    <cellStyle name="Notas 14 2 7 2 2" xfId="12927" xr:uid="{ACDDCC46-A54E-4EF4-97C8-302D279D6A07}"/>
    <cellStyle name="Notas 14 2 7 2 2 2" xfId="28035" xr:uid="{52796638-464B-4FFA-9FD8-00C7023E0268}"/>
    <cellStyle name="Notas 14 2 7 2 3" xfId="16617" xr:uid="{5B9016D2-04CD-492C-A8AC-821498241BA6}"/>
    <cellStyle name="Notas 14 2 7 2 3 2" xfId="31725" xr:uid="{1CF95F74-A47B-4EB9-966D-853762673573}"/>
    <cellStyle name="Notas 14 2 7 2 4" xfId="21724" xr:uid="{8F69DF0B-4925-4DE6-89BF-7997E9EA32EF}"/>
    <cellStyle name="Notas 14 2 7 3" xfId="10361" xr:uid="{86882F8A-FAB6-4D2B-ACA3-2B644989522B}"/>
    <cellStyle name="Notas 14 2 7 3 2" xfId="25469" xr:uid="{5FEDA704-CE96-4968-9C16-728082982C69}"/>
    <cellStyle name="Notas 14 2 7 4" xfId="16368" xr:uid="{6E1BB69E-43A4-4175-A4F1-7619106F4FED}"/>
    <cellStyle name="Notas 14 2 7 4 2" xfId="31476" xr:uid="{06C42CB5-CDCA-4CC3-8044-DF4352B66249}"/>
    <cellStyle name="Notas 14 2 7 5" xfId="19087" xr:uid="{F7843E76-7B0F-49F3-B3DF-2ACEAC514778}"/>
    <cellStyle name="Notas 14 2 8" xfId="4544" xr:uid="{09D5E8BD-D807-4D2F-AD01-DC6AA2B7D601}"/>
    <cellStyle name="Notas 14 2 8 2" xfId="10926" xr:uid="{0DF2D4D7-7371-407B-AE3B-353B873E2750}"/>
    <cellStyle name="Notas 14 2 8 2 2" xfId="26034" xr:uid="{109503F7-85FE-41E8-9500-35DB79EEAB5D}"/>
    <cellStyle name="Notas 14 2 8 3" xfId="7246" xr:uid="{90F082E2-C11A-47D3-A9DE-8FBAD996CFF4}"/>
    <cellStyle name="Notas 14 2 8 3 2" xfId="22354" xr:uid="{EBB3E88A-6C70-48FF-8F2E-25F769504846}"/>
    <cellStyle name="Notas 14 2 8 4" xfId="19652" xr:uid="{B00C86B4-370D-4E13-A555-4EB00273E6E1}"/>
    <cellStyle name="Notas 14 2 9" xfId="8408" xr:uid="{C8B7532A-E3AA-461A-9034-C5545C62B556}"/>
    <cellStyle name="Notas 14 2 9 2" xfId="23516" xr:uid="{6B0596E0-D0A0-4155-AC3C-12927FC743E9}"/>
    <cellStyle name="Notas 14 3" xfId="1894" xr:uid="{889C1E46-D607-40B9-8098-FB7E498E7765}"/>
    <cellStyle name="Notas 14 3 10" xfId="8395" xr:uid="{A67711A4-2E9B-4E8B-94E7-E5BFE1D66B47}"/>
    <cellStyle name="Notas 14 3 10 2" xfId="23503" xr:uid="{84BA8E75-E06B-4077-A912-94063F328030}"/>
    <cellStyle name="Notas 14 3 11" xfId="7499" xr:uid="{B443BB90-AF60-4A0C-A61A-CEBDCFAB0851}"/>
    <cellStyle name="Notas 14 3 11 2" xfId="22607" xr:uid="{8AFCA1AA-FE0F-4D3F-A4CA-E79D1CEB9ED0}"/>
    <cellStyle name="Notas 14 3 12" xfId="8135" xr:uid="{FA18EB3D-82B2-43A7-8890-5893909B9907}"/>
    <cellStyle name="Notas 14 3 12 2" xfId="23243" xr:uid="{FB2620FA-B002-41C1-BCAB-CD9BE39D3B75}"/>
    <cellStyle name="Notas 14 3 13" xfId="17119" xr:uid="{3D5CD4ED-49D8-4E8D-BB3A-B5B2D2A05AD7}"/>
    <cellStyle name="Notas 14 3 2" xfId="2454" xr:uid="{8B5CFB82-F00E-4DD5-AEB4-A00FF35844FD}"/>
    <cellStyle name="Notas 14 3 2 2" xfId="5091" xr:uid="{D33669CA-3A06-46A7-AC65-8F1662AD3486}"/>
    <cellStyle name="Notas 14 3 2 2 2" xfId="11455" xr:uid="{7B4E8AE2-FAA4-4E0F-9ADE-94D197B5198B}"/>
    <cellStyle name="Notas 14 3 2 2 2 2" xfId="26563" xr:uid="{871BC6A8-DBF4-4487-8970-8A9C2BCCA7C0}"/>
    <cellStyle name="Notas 14 3 2 2 3" xfId="8291" xr:uid="{C87C12CD-7F07-4D2A-8570-DD37E19A6929}"/>
    <cellStyle name="Notas 14 3 2 2 3 2" xfId="23399" xr:uid="{F8FD69E7-ED2A-44EA-9742-B4B334A48C7B}"/>
    <cellStyle name="Notas 14 3 2 2 4" xfId="20199" xr:uid="{BC04ABF5-D732-4AD6-A333-781AFD0F95EC}"/>
    <cellStyle name="Notas 14 3 2 3" xfId="8921" xr:uid="{5C7F4F13-63DA-418E-9188-E5613E24B63E}"/>
    <cellStyle name="Notas 14 3 2 3 2" xfId="24029" xr:uid="{AEA33D6F-5507-481F-925B-CBB09790DDF3}"/>
    <cellStyle name="Notas 14 3 2 4" xfId="8139" xr:uid="{B30583A6-C67C-499D-A849-32263DA65E60}"/>
    <cellStyle name="Notas 14 3 2 4 2" xfId="23247" xr:uid="{61CB3AB5-4F0F-4E73-9A24-813EA17B4A53}"/>
    <cellStyle name="Notas 14 3 2 5" xfId="11792" xr:uid="{324BA0FE-D331-4FD0-A788-82CCC04D8192}"/>
    <cellStyle name="Notas 14 3 2 5 2" xfId="26900" xr:uid="{BE731587-E557-416B-9436-5D77ACCDF24B}"/>
    <cellStyle name="Notas 14 3 2 6" xfId="17628" xr:uid="{42C4D2F7-7408-4BFB-A4C0-0ECC4BF0A9CA}"/>
    <cellStyle name="Notas 14 3 3" xfId="2670" xr:uid="{380FC7D7-7573-41BE-A50A-C17DE0C0864E}"/>
    <cellStyle name="Notas 14 3 3 2" xfId="5307" xr:uid="{83BB337C-8FEE-4F72-B8F2-EC636B9C7B25}"/>
    <cellStyle name="Notas 14 3 3 2 2" xfId="14965" xr:uid="{CB683549-8516-46CF-B6A5-F883C79B8CA4}"/>
    <cellStyle name="Notas 14 3 3 2 2 2" xfId="30073" xr:uid="{12726BF4-DCB2-4F2A-9641-F8D4BE12DFA4}"/>
    <cellStyle name="Notas 14 3 3 2 3" xfId="20415" xr:uid="{BEF762CB-572B-473A-A1B5-1BB0CB337509}"/>
    <cellStyle name="Notas 14 3 3 3" xfId="14886" xr:uid="{777984EB-D777-4FC3-8A37-26B55BE1AA4C}"/>
    <cellStyle name="Notas 14 3 3 3 2" xfId="29994" xr:uid="{23F8A9D9-15CE-4B6C-9DC0-D36C752B81DF}"/>
    <cellStyle name="Notas 14 3 3 4" xfId="17778" xr:uid="{2F34274C-6433-45C7-B08E-4B64BC1C7100}"/>
    <cellStyle name="Notas 14 3 4" xfId="2973" xr:uid="{6040F090-63CC-478C-AF3E-69BD626B59A5}"/>
    <cellStyle name="Notas 14 3 4 2" xfId="5610" xr:uid="{D3F9AA0F-ADFB-4C9E-B097-6F30DA56D0E7}"/>
    <cellStyle name="Notas 14 3 4 2 2" xfId="11921" xr:uid="{FC8197D4-119F-41B9-87D6-8D1A3C353DE2}"/>
    <cellStyle name="Notas 14 3 4 2 2 2" xfId="27029" xr:uid="{45A45D8D-697E-4E5F-BCF4-5CBFBBA7B5DA}"/>
    <cellStyle name="Notas 14 3 4 2 3" xfId="14251" xr:uid="{06395052-B11C-4646-A3AC-040DEF64DDC3}"/>
    <cellStyle name="Notas 14 3 4 2 3 2" xfId="29359" xr:uid="{6601BD52-DB7F-40A9-84AB-481BD8A48BE0}"/>
    <cellStyle name="Notas 14 3 4 2 4" xfId="20718" xr:uid="{4ED55715-12AE-4CAD-8EE9-CC8A92460F4C}"/>
    <cellStyle name="Notas 14 3 4 3" xfId="9355" xr:uid="{011A226E-1F31-4B4A-A692-49CC4342A0F3}"/>
    <cellStyle name="Notas 14 3 4 3 2" xfId="24463" xr:uid="{8E7793B3-075D-4C5F-8AC7-003DD0C01566}"/>
    <cellStyle name="Notas 14 3 4 4" xfId="7058" xr:uid="{65CC30E6-F6E5-4F1C-B553-2840B9F2A5ED}"/>
    <cellStyle name="Notas 14 3 4 4 2" xfId="22166" xr:uid="{E52971EE-8029-4290-88D1-3A2756691FB1}"/>
    <cellStyle name="Notas 14 3 4 5" xfId="18081" xr:uid="{CB812985-6107-42DE-AF29-6FB4F5CDE19C}"/>
    <cellStyle name="Notas 14 3 5" xfId="3299" xr:uid="{2574929C-6FAF-48C9-AAE9-ED830E83BC40}"/>
    <cellStyle name="Notas 14 3 5 2" xfId="5936" xr:uid="{A6247D3D-DFA7-45AD-9C6D-D18B3A874CC0}"/>
    <cellStyle name="Notas 14 3 5 2 2" xfId="12247" xr:uid="{420C271C-5C39-4262-A9C5-B26C0EE035F4}"/>
    <cellStyle name="Notas 14 3 5 2 2 2" xfId="27355" xr:uid="{48F7C6D2-EBD8-44F6-962D-D0A1FEF6ADFD}"/>
    <cellStyle name="Notas 14 3 5 2 3" xfId="14211" xr:uid="{8488C5CF-7B64-43FC-AB41-52B75BAB0FDB}"/>
    <cellStyle name="Notas 14 3 5 2 3 2" xfId="29319" xr:uid="{1625FAAB-0DDE-490F-81DA-68E0C99A7FC3}"/>
    <cellStyle name="Notas 14 3 5 2 4" xfId="21044" xr:uid="{B796BFE3-E2A7-4FFA-805B-8414A995807B}"/>
    <cellStyle name="Notas 14 3 5 3" xfId="9681" xr:uid="{BFDD0171-39B4-43EF-9AF0-F366B7E4496A}"/>
    <cellStyle name="Notas 14 3 5 3 2" xfId="24789" xr:uid="{C090CCF5-A1AA-4D8F-B9FF-B61BF88837ED}"/>
    <cellStyle name="Notas 14 3 5 4" xfId="15151" xr:uid="{F90765A7-DB0F-4949-9546-BC12BE61BC20}"/>
    <cellStyle name="Notas 14 3 5 4 2" xfId="30259" xr:uid="{64743F4C-F065-4FB8-AA77-7CB7EB0184BB}"/>
    <cellStyle name="Notas 14 3 5 5" xfId="18407" xr:uid="{96005EBE-A878-45EA-9903-A09B8F192960}"/>
    <cellStyle name="Notas 14 3 6" xfId="3605" xr:uid="{26E94548-6C64-48F1-9150-7D3D3C55D51B}"/>
    <cellStyle name="Notas 14 3 6 2" xfId="6242" xr:uid="{AA59D64C-CA77-49B7-B379-CBBB619D51A9}"/>
    <cellStyle name="Notas 14 3 6 2 2" xfId="12553" xr:uid="{5B4B8129-4FD3-428C-A118-9F749832BDFA}"/>
    <cellStyle name="Notas 14 3 6 2 2 2" xfId="27661" xr:uid="{51787DEE-1E5A-43E8-9441-369DDBDC24F7}"/>
    <cellStyle name="Notas 14 3 6 2 3" xfId="8295" xr:uid="{7FAB693F-B3C0-4C9B-9054-34B5A7D3E0EE}"/>
    <cellStyle name="Notas 14 3 6 2 3 2" xfId="23403" xr:uid="{E4CC87CA-4685-4728-9AC9-DF1C815458A5}"/>
    <cellStyle name="Notas 14 3 6 2 4" xfId="21350" xr:uid="{A8A81F2A-26F7-4975-833F-B7159AC6BC36}"/>
    <cellStyle name="Notas 14 3 6 3" xfId="9987" xr:uid="{0F66EA71-24F4-4D24-BDEE-0BBD1575949C}"/>
    <cellStyle name="Notas 14 3 6 3 2" xfId="25095" xr:uid="{D25193FD-4A42-4043-BF90-DD23C5D85A7A}"/>
    <cellStyle name="Notas 14 3 6 4" xfId="15329" xr:uid="{A51AB139-DE83-4A2F-98BB-8C2971AC7B65}"/>
    <cellStyle name="Notas 14 3 6 4 2" xfId="30437" xr:uid="{8CABFCEC-9872-4828-8024-D7E8F0952651}"/>
    <cellStyle name="Notas 14 3 6 5" xfId="18713" xr:uid="{67FFC411-97A0-44BA-BBD1-8B804A513C60}"/>
    <cellStyle name="Notas 14 3 7" xfId="3966" xr:uid="{60CA4373-A5F3-4CBF-95C3-9E2FC4129250}"/>
    <cellStyle name="Notas 14 3 7 2" xfId="6603" xr:uid="{A6C9BB4C-BA04-46EC-8A3B-45FF2DE96960}"/>
    <cellStyle name="Notas 14 3 7 2 2" xfId="12914" xr:uid="{6B2ED6A5-4A1C-46B6-8969-A6D054665F3E}"/>
    <cellStyle name="Notas 14 3 7 2 2 2" xfId="28022" xr:uid="{B77D6854-2B96-40C2-8066-8B27380EDDCB}"/>
    <cellStyle name="Notas 14 3 7 2 3" xfId="16604" xr:uid="{16904935-2694-400D-9004-0B9650323A53}"/>
    <cellStyle name="Notas 14 3 7 2 3 2" xfId="31712" xr:uid="{EA9D47E7-033B-4909-A06A-F195F31FA5EE}"/>
    <cellStyle name="Notas 14 3 7 2 4" xfId="21711" xr:uid="{DABB19F5-9410-4939-BE28-CC187108E8A4}"/>
    <cellStyle name="Notas 14 3 7 3" xfId="10348" xr:uid="{7DEA63D4-FC82-476E-8147-6A162D8AC8E8}"/>
    <cellStyle name="Notas 14 3 7 3 2" xfId="25456" xr:uid="{39F3000F-2300-4FFF-84A6-8CFD9FB60411}"/>
    <cellStyle name="Notas 14 3 7 4" xfId="7472" xr:uid="{2240625D-DE19-4FE3-9114-B257E1379BBF}"/>
    <cellStyle name="Notas 14 3 7 4 2" xfId="22580" xr:uid="{8459F25B-1CE8-42D3-B480-0AB3552ABDC7}"/>
    <cellStyle name="Notas 14 3 7 5" xfId="19074" xr:uid="{DB917A64-0E7A-4266-835C-8D2A2ACAD1F3}"/>
    <cellStyle name="Notas 14 3 8" xfId="4298" xr:uid="{5D83CD09-1E6A-44D3-84FA-E1276C961EA1}"/>
    <cellStyle name="Notas 14 3 8 2" xfId="6935" xr:uid="{089CF16B-5569-46DD-9431-182DEA5D0F96}"/>
    <cellStyle name="Notas 14 3 8 2 2" xfId="13246" xr:uid="{9BFA4156-21E8-461C-BBD9-8B6AE08E1FAA}"/>
    <cellStyle name="Notas 14 3 8 2 2 2" xfId="28354" xr:uid="{AB7185B3-FC56-47B3-B5A6-7F24FEA4674A}"/>
    <cellStyle name="Notas 14 3 8 2 3" xfId="16910" xr:uid="{68E35696-FFF1-4581-B374-0214430182C2}"/>
    <cellStyle name="Notas 14 3 8 2 3 2" xfId="32018" xr:uid="{773601A9-A0A7-4F2D-BBAD-E4CE157F37B4}"/>
    <cellStyle name="Notas 14 3 8 2 4" xfId="22043" xr:uid="{B1925A2C-8747-40B4-B447-D75809DA02B3}"/>
    <cellStyle name="Notas 14 3 8 3" xfId="10680" xr:uid="{755D9088-FB43-4FD5-B138-B54D35C9F5B8}"/>
    <cellStyle name="Notas 14 3 8 3 2" xfId="25788" xr:uid="{82B26601-1029-40E8-A92C-C1BAEE4695D9}"/>
    <cellStyle name="Notas 14 3 8 4" xfId="13467" xr:uid="{8258E303-2D18-400A-9953-13617CB970C3}"/>
    <cellStyle name="Notas 14 3 8 4 2" xfId="28575" xr:uid="{28AA96DF-CED1-4335-99A8-98245C029A43}"/>
    <cellStyle name="Notas 14 3 8 5" xfId="19406" xr:uid="{0A044093-E0B1-4C45-BB53-A848307415BD}"/>
    <cellStyle name="Notas 14 3 9" xfId="4531" xr:uid="{0F44648B-7510-4EE8-9395-5DF14AA61B4A}"/>
    <cellStyle name="Notas 14 3 9 2" xfId="10913" xr:uid="{1ACF346D-0F21-4289-B5DB-7CA97C162071}"/>
    <cellStyle name="Notas 14 3 9 2 2" xfId="26021" xr:uid="{6B99C1D8-C3AC-4896-B63E-B4CF96C0169E}"/>
    <cellStyle name="Notas 14 3 9 3" xfId="7517" xr:uid="{1CFB4A99-E1ED-4E33-8CFB-D2E31E7EBADC}"/>
    <cellStyle name="Notas 14 3 9 3 2" xfId="22625" xr:uid="{22F03EC8-8DC9-4671-875F-2DF4E2394A94}"/>
    <cellStyle name="Notas 14 3 9 4" xfId="19639" xr:uid="{28E5275B-1A7A-4271-8071-5104F41F2B65}"/>
    <cellStyle name="Notas 14 4" xfId="2104" xr:uid="{103C101A-9B6F-4D01-ADD8-B5EE81239ECF}"/>
    <cellStyle name="Notas 14 4 10" xfId="8602" xr:uid="{880C718C-882F-4B0B-A752-1EEFEBEC125E}"/>
    <cellStyle name="Notas 14 4 10 2" xfId="23710" xr:uid="{066B0E87-E454-42C0-A086-9192F2FBED69}"/>
    <cellStyle name="Notas 14 4 11" xfId="7434" xr:uid="{F7400E61-569F-4593-A760-C76CE6FA3F6A}"/>
    <cellStyle name="Notas 14 4 11 2" xfId="22542" xr:uid="{916D05E9-5C0E-4467-8A98-87989F392723}"/>
    <cellStyle name="Notas 14 4 12" xfId="14434" xr:uid="{8717FE12-5E29-495B-BC4A-F7CF22AF0F0E}"/>
    <cellStyle name="Notas 14 4 12 2" xfId="29542" xr:uid="{A3B31E21-D7D6-4F8E-91F5-488790179980}"/>
    <cellStyle name="Notas 14 4 13" xfId="17329" xr:uid="{C64C2561-4DC8-428A-B12E-A83793A04E1A}"/>
    <cellStyle name="Notas 14 4 2" xfId="2594" xr:uid="{8A64DF2E-ED21-404C-A474-1260E20045F1}"/>
    <cellStyle name="Notas 14 4 2 2" xfId="5231" xr:uid="{8FC77E1D-1B88-476D-B499-DC03584A456D}"/>
    <cellStyle name="Notas 14 4 2 2 2" xfId="11595" xr:uid="{7879834D-B76C-43A5-8A9E-7780D6CEC581}"/>
    <cellStyle name="Notas 14 4 2 2 2 2" xfId="26703" xr:uid="{D16FE30F-0651-45CE-BB5D-D9F9DD29863D}"/>
    <cellStyle name="Notas 14 4 2 2 3" xfId="7964" xr:uid="{3A31D4B5-E787-4483-A16F-9B457DC0A95D}"/>
    <cellStyle name="Notas 14 4 2 2 3 2" xfId="23072" xr:uid="{C62A3DF1-6300-46EA-9DA7-947DFACFCBB5}"/>
    <cellStyle name="Notas 14 4 2 2 4" xfId="20339" xr:uid="{304B4804-0C8D-404C-BC49-F062BC906519}"/>
    <cellStyle name="Notas 14 4 2 3" xfId="9061" xr:uid="{650FD7E0-76D2-4E38-928A-203A481C5F82}"/>
    <cellStyle name="Notas 14 4 2 3 2" xfId="24169" xr:uid="{A2703B73-320D-462F-BAD2-EB808CB4540E}"/>
    <cellStyle name="Notas 14 4 2 4" xfId="15163" xr:uid="{B7539A8C-7290-4AE6-8348-719DAF4C49C4}"/>
    <cellStyle name="Notas 14 4 2 4 2" xfId="30271" xr:uid="{4C9681CC-376E-4108-8936-BE28A246CA5A}"/>
    <cellStyle name="Notas 14 4 2 5" xfId="15466" xr:uid="{4B9F388C-15CA-42AF-92DF-804D649D8581}"/>
    <cellStyle name="Notas 14 4 2 5 2" xfId="30574" xr:uid="{65A8F319-5898-4259-B1BF-E6254A002AD2}"/>
    <cellStyle name="Notas 14 4 2 6" xfId="17702" xr:uid="{A8AC96B7-5A7D-410F-9F4B-AB1887A4469B}"/>
    <cellStyle name="Notas 14 4 3" xfId="2859" xr:uid="{8579DB05-7FDA-4954-A0D3-3E88DD61BF3F}"/>
    <cellStyle name="Notas 14 4 3 2" xfId="5496" xr:uid="{0AD0EB1D-C3D1-492C-8F0C-DD6A131C4931}"/>
    <cellStyle name="Notas 14 4 3 2 2" xfId="16513" xr:uid="{5C154D93-372E-4C47-AEB9-6BEE468FD685}"/>
    <cellStyle name="Notas 14 4 3 2 2 2" xfId="31621" xr:uid="{28E36267-2803-458F-8307-10BB0C7039F6}"/>
    <cellStyle name="Notas 14 4 3 2 3" xfId="20604" xr:uid="{B11C57F9-DF8C-42B8-8447-89D44F5036F0}"/>
    <cellStyle name="Notas 14 4 3 3" xfId="16066" xr:uid="{A7C6966C-6883-4D0E-A322-6E92F9B7E780}"/>
    <cellStyle name="Notas 14 4 3 3 2" xfId="31174" xr:uid="{4E547E60-79FE-4217-9A7A-B9701398C238}"/>
    <cellStyle name="Notas 14 4 3 4" xfId="17967" xr:uid="{8C063DC0-E651-4B0D-BCD4-3DD74F501381}"/>
    <cellStyle name="Notas 14 4 4" xfId="3162" xr:uid="{89D36A86-F6BA-43A6-8062-C01AE23C797C}"/>
    <cellStyle name="Notas 14 4 4 2" xfId="5799" xr:uid="{41E2EF55-AE0A-46C1-A12A-A98380BFC977}"/>
    <cellStyle name="Notas 14 4 4 2 2" xfId="12110" xr:uid="{923F4570-D3C3-4B14-8AAB-7445D87374DC}"/>
    <cellStyle name="Notas 14 4 4 2 2 2" xfId="27218" xr:uid="{D8975A0C-8AE0-422F-9CDC-F64CD7213CF3}"/>
    <cellStyle name="Notas 14 4 4 2 3" xfId="8047" xr:uid="{A47F58EE-26E6-4CBA-B7A1-6234C1E33269}"/>
    <cellStyle name="Notas 14 4 4 2 3 2" xfId="23155" xr:uid="{C449C47E-AE25-4EAD-9A86-A445C3BF0D98}"/>
    <cellStyle name="Notas 14 4 4 2 4" xfId="20907" xr:uid="{62315356-50AC-4A8A-81D5-73940D648606}"/>
    <cellStyle name="Notas 14 4 4 3" xfId="9544" xr:uid="{0730C64B-56E2-448C-A752-4F9B1E7AD220}"/>
    <cellStyle name="Notas 14 4 4 3 2" xfId="24652" xr:uid="{A9BA5754-8D7F-4B3A-8900-94E704D9C949}"/>
    <cellStyle name="Notas 14 4 4 4" xfId="13417" xr:uid="{487631BC-7AA2-4242-8A71-90C970F16160}"/>
    <cellStyle name="Notas 14 4 4 4 2" xfId="28525" xr:uid="{732DF32C-9824-4D01-ABB1-3E89A314EAF9}"/>
    <cellStyle name="Notas 14 4 4 5" xfId="18270" xr:uid="{2E583D8D-4493-478E-A548-75444E02693A}"/>
    <cellStyle name="Notas 14 4 5" xfId="3488" xr:uid="{C67EE4F7-5E0E-487C-B58D-0611BD030EB8}"/>
    <cellStyle name="Notas 14 4 5 2" xfId="6125" xr:uid="{91FDF06A-C5E9-4E4A-8B80-A6065A1B1930}"/>
    <cellStyle name="Notas 14 4 5 2 2" xfId="12436" xr:uid="{2D0CBBC9-468E-43D7-ACB4-86950A73CC39}"/>
    <cellStyle name="Notas 14 4 5 2 2 2" xfId="27544" xr:uid="{3E544FB9-7B1E-44D8-A701-3476A3980572}"/>
    <cellStyle name="Notas 14 4 5 2 3" xfId="15588" xr:uid="{20EFD29E-21D2-44B5-8D75-A445FD11D0A2}"/>
    <cellStyle name="Notas 14 4 5 2 3 2" xfId="30696" xr:uid="{724DFDB2-D4FE-419B-982D-F972CD4D10CC}"/>
    <cellStyle name="Notas 14 4 5 2 4" xfId="21233" xr:uid="{AB4C884A-B2E1-4195-B826-011AC4096932}"/>
    <cellStyle name="Notas 14 4 5 3" xfId="9870" xr:uid="{8D19069C-6727-4C25-B7AA-0EFD0502F747}"/>
    <cellStyle name="Notas 14 4 5 3 2" xfId="24978" xr:uid="{52080684-1AD5-429F-8567-7ED2470DB093}"/>
    <cellStyle name="Notas 14 4 5 4" xfId="14815" xr:uid="{E7C96621-44BF-4B93-B073-4C428EDAF6C3}"/>
    <cellStyle name="Notas 14 4 5 4 2" xfId="29923" xr:uid="{6822D56C-62EC-4DAF-A912-87284F164710}"/>
    <cellStyle name="Notas 14 4 5 5" xfId="18596" xr:uid="{E1E682D9-0051-49AF-AC3C-35C1077B01F0}"/>
    <cellStyle name="Notas 14 4 6" xfId="3794" xr:uid="{26232F71-A0D6-4612-A59D-3FDE37236A4D}"/>
    <cellStyle name="Notas 14 4 6 2" xfId="6431" xr:uid="{17BC4736-2A36-4465-9ED9-166548ECC37A}"/>
    <cellStyle name="Notas 14 4 6 2 2" xfId="12742" xr:uid="{82D2930A-23B5-44DD-B4E7-75CB34D77222}"/>
    <cellStyle name="Notas 14 4 6 2 2 2" xfId="27850" xr:uid="{869E8DAA-E750-4279-A3FB-E83DBCF009FC}"/>
    <cellStyle name="Notas 14 4 6 2 3" xfId="14647" xr:uid="{E8496D0D-041A-43EC-ACBD-69C6E1080B0C}"/>
    <cellStyle name="Notas 14 4 6 2 3 2" xfId="29755" xr:uid="{D461271D-7521-4A9E-88D5-1C1BC5E37374}"/>
    <cellStyle name="Notas 14 4 6 2 4" xfId="21539" xr:uid="{60FF1324-427F-4978-B51D-03342F0B8682}"/>
    <cellStyle name="Notas 14 4 6 3" xfId="10176" xr:uid="{C5CA88C3-4536-40F1-A7B1-C8D4B6F64876}"/>
    <cellStyle name="Notas 14 4 6 3 2" xfId="25284" xr:uid="{95AE45A1-5AF4-4805-9256-C066A8A77943}"/>
    <cellStyle name="Notas 14 4 6 4" xfId="14039" xr:uid="{A2ECF662-597E-4ABC-8B96-AC413B36CBDE}"/>
    <cellStyle name="Notas 14 4 6 4 2" xfId="29147" xr:uid="{0903DC95-E653-42EF-948B-7617E55E9ED4}"/>
    <cellStyle name="Notas 14 4 6 5" xfId="18902" xr:uid="{C29919A4-D473-4098-B780-F1DCEC6E7515}"/>
    <cellStyle name="Notas 14 4 7" xfId="4176" xr:uid="{6539C27E-4CDD-4B12-9A60-8548253427BF}"/>
    <cellStyle name="Notas 14 4 7 2" xfId="6813" xr:uid="{2C23A838-96DF-42C4-B52A-BA2B8D021157}"/>
    <cellStyle name="Notas 14 4 7 2 2" xfId="13124" xr:uid="{8A90486C-2E02-4644-9A2C-4594A537C867}"/>
    <cellStyle name="Notas 14 4 7 2 2 2" xfId="28232" xr:uid="{18E55D86-B4CC-4053-BC90-9A1FBF76540E}"/>
    <cellStyle name="Notas 14 4 7 2 3" xfId="16793" xr:uid="{58BDCDFC-1417-45F3-B066-C5C0BFE4E127}"/>
    <cellStyle name="Notas 14 4 7 2 3 2" xfId="31901" xr:uid="{F2EC7D4C-8639-452E-AA41-70ED532D07CA}"/>
    <cellStyle name="Notas 14 4 7 2 4" xfId="21921" xr:uid="{F2180CFD-B548-44E6-8CD0-7AE9141C9FEF}"/>
    <cellStyle name="Notas 14 4 7 3" xfId="10558" xr:uid="{2A02556B-C622-45AD-974C-2224F5A53440}"/>
    <cellStyle name="Notas 14 4 7 3 2" xfId="25666" xr:uid="{BFC9E24A-B9EB-4530-99C8-C1B34806B70B}"/>
    <cellStyle name="Notas 14 4 7 4" xfId="14711" xr:uid="{3138AED4-B493-48F2-9367-E1E950638731}"/>
    <cellStyle name="Notas 14 4 7 4 2" xfId="29819" xr:uid="{65FB1EE3-389B-4408-9CD7-05B97C9EAB46}"/>
    <cellStyle name="Notas 14 4 7 5" xfId="19284" xr:uid="{F2732E3B-6A8D-4C41-9BED-145C287B2C2B}"/>
    <cellStyle name="Notas 14 4 8" xfId="4383" xr:uid="{4C8BA6D1-6E0A-4BFF-A456-2A7AE9C1BCD9}"/>
    <cellStyle name="Notas 14 4 8 2" xfId="7020" xr:uid="{6CA3BBFD-3CE1-4D46-91E0-BF0245D7B2B7}"/>
    <cellStyle name="Notas 14 4 8 2 2" xfId="13331" xr:uid="{F76777EB-8C32-4C48-BE89-095B9410A864}"/>
    <cellStyle name="Notas 14 4 8 2 2 2" xfId="28439" xr:uid="{FA19232B-E695-4488-80E3-AC6A3714DFF5}"/>
    <cellStyle name="Notas 14 4 8 2 3" xfId="16995" xr:uid="{19C5366A-53B9-4C56-A9F6-8AE751270C7D}"/>
    <cellStyle name="Notas 14 4 8 2 3 2" xfId="32103" xr:uid="{A0418522-5FEE-4A14-871C-0E935074CC54}"/>
    <cellStyle name="Notas 14 4 8 2 4" xfId="22128" xr:uid="{13AF1BD2-CD1D-4A0D-93E2-DA2FBFA2CD2A}"/>
    <cellStyle name="Notas 14 4 8 3" xfId="10765" xr:uid="{A78AC04D-62C4-4B2C-86EB-5AEA71FC522D}"/>
    <cellStyle name="Notas 14 4 8 3 2" xfId="25873" xr:uid="{D2F660C5-0A96-490F-A95C-3F4BF144AD27}"/>
    <cellStyle name="Notas 14 4 8 4" xfId="15457" xr:uid="{7E500161-EF07-44A1-900F-3B143B585598}"/>
    <cellStyle name="Notas 14 4 8 4 2" xfId="30565" xr:uid="{56AD3591-C261-4AB8-8D01-157778FCC8A7}"/>
    <cellStyle name="Notas 14 4 8 5" xfId="19491" xr:uid="{BB7D20D3-D41E-4571-9008-AEC00F244047}"/>
    <cellStyle name="Notas 14 4 9" xfId="4741" xr:uid="{7311467B-1CAF-419D-9152-8365D2FD3090}"/>
    <cellStyle name="Notas 14 4 9 2" xfId="11123" xr:uid="{1DCB712A-5A91-4F21-9494-A390AFE725B5}"/>
    <cellStyle name="Notas 14 4 9 2 2" xfId="26231" xr:uid="{EF08547F-458C-450B-83DA-ADA10C786FD4}"/>
    <cellStyle name="Notas 14 4 9 3" xfId="9134" xr:uid="{0DCE9FDE-D5BC-4BA7-BED2-2902DB765460}"/>
    <cellStyle name="Notas 14 4 9 3 2" xfId="24242" xr:uid="{B384A09F-6D28-4973-821A-67E4B59AF448}"/>
    <cellStyle name="Notas 14 4 9 4" xfId="19849" xr:uid="{E27A4D8A-8613-4ACE-B7AF-9ADF602C21B1}"/>
    <cellStyle name="Notas 14 5" xfId="2020" xr:uid="{5C8FA850-EF3B-41FB-992D-2C9E5478B8E2}"/>
    <cellStyle name="Notas 14 5 10" xfId="7758" xr:uid="{39AB6A97-9AA4-451C-A64C-115C6A8AB73B}"/>
    <cellStyle name="Notas 14 5 10 2" xfId="22866" xr:uid="{0A16C8F0-CD74-42B6-B706-7FDB0BC003C6}"/>
    <cellStyle name="Notas 14 5 11" xfId="15806" xr:uid="{A8D915FE-40F3-4314-B3FC-3838CFFE50DC}"/>
    <cellStyle name="Notas 14 5 11 2" xfId="30914" xr:uid="{35F9B37B-83F9-4A5B-8BEC-98E90A98CD97}"/>
    <cellStyle name="Notas 14 5 12" xfId="17245" xr:uid="{C969AC5C-11AD-4D7D-9320-BCFA7EE23E58}"/>
    <cellStyle name="Notas 14 5 2" xfId="2782" xr:uid="{DFD49165-B7F4-4639-8C0C-37C3B499044F}"/>
    <cellStyle name="Notas 14 5 2 2" xfId="5419" xr:uid="{B11C4BC4-61C9-4EC6-B07B-0D1718BD2ED9}"/>
    <cellStyle name="Notas 14 5 2 2 2" xfId="7074" xr:uid="{A45E026A-361E-4D41-9492-638868A35D09}"/>
    <cellStyle name="Notas 14 5 2 2 2 2" xfId="22182" xr:uid="{F9531148-D5E7-44B5-A7FF-BB309E7DB470}"/>
    <cellStyle name="Notas 14 5 2 2 3" xfId="20527" xr:uid="{7389F6BA-93CD-4838-BFA1-E5D3362D492C}"/>
    <cellStyle name="Notas 14 5 2 3" xfId="13994" xr:uid="{74C1C10B-8684-4649-B430-23B850DD2192}"/>
    <cellStyle name="Notas 14 5 2 3 2" xfId="29102" xr:uid="{4C2A8AFE-5FDC-404E-B588-BB602FEC2EF7}"/>
    <cellStyle name="Notas 14 5 2 4" xfId="17890" xr:uid="{E7638353-06EC-4F7F-8D9C-392E98ACF124}"/>
    <cellStyle name="Notas 14 5 3" xfId="3085" xr:uid="{94FCD64A-13EF-4CC1-BF11-824EFA7D9D66}"/>
    <cellStyle name="Notas 14 5 3 2" xfId="5722" xr:uid="{584D7874-A77B-452A-8CFD-90A6DDAFAA9A}"/>
    <cellStyle name="Notas 14 5 3 2 2" xfId="12033" xr:uid="{85D9609F-BEE3-4741-81EC-3914F629ECF4}"/>
    <cellStyle name="Notas 14 5 3 2 2 2" xfId="27141" xr:uid="{F9015004-3955-4347-A941-D3FCDAB972DD}"/>
    <cellStyle name="Notas 14 5 3 2 3" xfId="13686" xr:uid="{064B836D-B3E0-4F7B-B627-98FC52F8C7E7}"/>
    <cellStyle name="Notas 14 5 3 2 3 2" xfId="28794" xr:uid="{AAFE0C80-EE45-4306-BC70-C6FEFB0D9DFC}"/>
    <cellStyle name="Notas 14 5 3 2 4" xfId="20830" xr:uid="{795DCB3B-76CE-4C2A-831A-2459897C9F4E}"/>
    <cellStyle name="Notas 14 5 3 3" xfId="9467" xr:uid="{C6F8DEDC-4EBB-4117-B1D3-CA46F2CA0202}"/>
    <cellStyle name="Notas 14 5 3 3 2" xfId="24575" xr:uid="{E69A2FED-5A56-49BE-B132-D7DA16897019}"/>
    <cellStyle name="Notas 14 5 3 4" xfId="7992" xr:uid="{C4E4F4F8-8FBA-487A-B271-2E1BE7413EF8}"/>
    <cellStyle name="Notas 14 5 3 4 2" xfId="23100" xr:uid="{696B9582-3548-452E-9AEF-7613EC507A2D}"/>
    <cellStyle name="Notas 14 5 3 5" xfId="18193" xr:uid="{AED5066C-96AD-4EEE-8DE9-990A4F35E797}"/>
    <cellStyle name="Notas 14 5 4" xfId="3411" xr:uid="{2CA34053-623D-4947-958A-2D13BD19789A}"/>
    <cellStyle name="Notas 14 5 4 2" xfId="6048" xr:uid="{0ECD3CCE-6379-42A2-88A2-B5C02F4EFC14}"/>
    <cellStyle name="Notas 14 5 4 2 2" xfId="12359" xr:uid="{011CA5A0-D113-43B3-BFCA-4BF00B944193}"/>
    <cellStyle name="Notas 14 5 4 2 2 2" xfId="27467" xr:uid="{E4247DD7-0749-4AB7-A12B-E501AFEEFD5A}"/>
    <cellStyle name="Notas 14 5 4 2 3" xfId="15014" xr:uid="{0C94F29C-5D68-4B99-B4C3-042B860563F8}"/>
    <cellStyle name="Notas 14 5 4 2 3 2" xfId="30122" xr:uid="{56795B12-E8BC-4077-A35A-24628FE04230}"/>
    <cellStyle name="Notas 14 5 4 2 4" xfId="21156" xr:uid="{1FE6E379-48AE-409C-99DA-C27042621E49}"/>
    <cellStyle name="Notas 14 5 4 3" xfId="9793" xr:uid="{8D53734B-D09C-430B-885E-88D0AC9C5183}"/>
    <cellStyle name="Notas 14 5 4 3 2" xfId="24901" xr:uid="{CB804840-E7D6-4B91-B0DD-0A1EAFC43CED}"/>
    <cellStyle name="Notas 14 5 4 4" xfId="7769" xr:uid="{CFF4D73D-488B-4215-9A76-67E26158A70D}"/>
    <cellStyle name="Notas 14 5 4 4 2" xfId="22877" xr:uid="{6F19ED77-EA03-4030-A321-F2A696BF99CA}"/>
    <cellStyle name="Notas 14 5 4 5" xfId="18519" xr:uid="{ECC82387-13EF-4B31-A3E2-F7A05CDC0549}"/>
    <cellStyle name="Notas 14 5 5" xfId="3717" xr:uid="{E56E8E1B-7C8D-43E8-96BF-0DB99F5A1DC2}"/>
    <cellStyle name="Notas 14 5 5 2" xfId="6354" xr:uid="{79B381A0-587B-48A1-8EBF-7C6EFB57B419}"/>
    <cellStyle name="Notas 14 5 5 2 2" xfId="12665" xr:uid="{1CD59838-D4B4-4EA6-9FE0-84C93B4E4F89}"/>
    <cellStyle name="Notas 14 5 5 2 2 2" xfId="27773" xr:uid="{34CA3C03-8157-4330-9622-FD91AE3B77F0}"/>
    <cellStyle name="Notas 14 5 5 2 3" xfId="13651" xr:uid="{F7378161-637A-4544-80CD-207C338CC2A7}"/>
    <cellStyle name="Notas 14 5 5 2 3 2" xfId="28759" xr:uid="{618CD73F-04D8-4D2E-AA7C-BC4E0103AFE6}"/>
    <cellStyle name="Notas 14 5 5 2 4" xfId="21462" xr:uid="{38D612D8-EB31-48A4-87A8-B5D308DB0520}"/>
    <cellStyle name="Notas 14 5 5 3" xfId="10099" xr:uid="{3608DF3A-1349-46F3-B80E-F6BD5F202F86}"/>
    <cellStyle name="Notas 14 5 5 3 2" xfId="25207" xr:uid="{93FCF219-812F-44E6-A42E-E027D2B71BC4}"/>
    <cellStyle name="Notas 14 5 5 4" xfId="14635" xr:uid="{456CAE41-9ED7-4242-8AD9-BFD244EACEF4}"/>
    <cellStyle name="Notas 14 5 5 4 2" xfId="29743" xr:uid="{224958F0-BBA5-412A-B76F-5582DFC20F8C}"/>
    <cellStyle name="Notas 14 5 5 5" xfId="18825" xr:uid="{0B4D9B9E-0429-454F-9D04-30E1B29A218A}"/>
    <cellStyle name="Notas 14 5 6" xfId="4092" xr:uid="{4CD5A537-63C6-4A6D-BC78-1CB5AB5EEBE1}"/>
    <cellStyle name="Notas 14 5 6 2" xfId="6729" xr:uid="{2CDD2621-39FC-47F6-A526-59A910A2BCF2}"/>
    <cellStyle name="Notas 14 5 6 2 2" xfId="13040" xr:uid="{1286591C-6BD1-4F20-8AEB-C83368E9CFF3}"/>
    <cellStyle name="Notas 14 5 6 2 2 2" xfId="28148" xr:uid="{44AAA3B2-ECF8-4B9E-9028-9742AABEE258}"/>
    <cellStyle name="Notas 14 5 6 2 3" xfId="16716" xr:uid="{D97B3A0E-BE59-4F98-9D96-38C0AB15F3F3}"/>
    <cellStyle name="Notas 14 5 6 2 3 2" xfId="31824" xr:uid="{2F742B5C-262D-4EC6-8EB7-CDA317703867}"/>
    <cellStyle name="Notas 14 5 6 2 4" xfId="21837" xr:uid="{DE7431CD-88A6-424B-9ADE-A89CB4A27768}"/>
    <cellStyle name="Notas 14 5 6 3" xfId="10474" xr:uid="{10A9DB90-BEC6-48F0-A456-FDAC85FB8979}"/>
    <cellStyle name="Notas 14 5 6 3 2" xfId="25582" xr:uid="{54159A06-C81C-43A0-85A9-6906283B5332}"/>
    <cellStyle name="Notas 14 5 6 4" xfId="15480" xr:uid="{B6B1F2DD-EE26-4BFA-8FBD-2F109E5DB11B}"/>
    <cellStyle name="Notas 14 5 6 4 2" xfId="30588" xr:uid="{D35B7C59-6108-4ED9-BA3D-B7DC152C972D}"/>
    <cellStyle name="Notas 14 5 6 5" xfId="19200" xr:uid="{BA1935E2-6925-48A8-A2B2-E9988FCB816B}"/>
    <cellStyle name="Notas 14 5 7" xfId="4374" xr:uid="{543EC8CE-7464-4F3B-8105-59733053C613}"/>
    <cellStyle name="Notas 14 5 7 2" xfId="7011" xr:uid="{5EA0EC43-6B09-44DF-87DA-5D27CC829833}"/>
    <cellStyle name="Notas 14 5 7 2 2" xfId="13322" xr:uid="{8C92B2E5-BAD4-4F61-92CA-A750F1A6E9C4}"/>
    <cellStyle name="Notas 14 5 7 2 2 2" xfId="28430" xr:uid="{4D2D9833-0797-41AF-9C49-575F394B2701}"/>
    <cellStyle name="Notas 14 5 7 2 3" xfId="16986" xr:uid="{2C5569A5-0CC7-4944-BEB7-7394168CB5AF}"/>
    <cellStyle name="Notas 14 5 7 2 3 2" xfId="32094" xr:uid="{201579CE-2DB4-4718-8757-4432819D0101}"/>
    <cellStyle name="Notas 14 5 7 2 4" xfId="22119" xr:uid="{62B395E7-B1AF-4A9B-A078-6C4EE42F0756}"/>
    <cellStyle name="Notas 14 5 7 3" xfId="10756" xr:uid="{A21593BE-5836-4EEF-8CF9-8BAEC31A8A63}"/>
    <cellStyle name="Notas 14 5 7 3 2" xfId="25864" xr:uid="{789A3440-5140-4AC4-B85C-5560A04CFC01}"/>
    <cellStyle name="Notas 14 5 7 4" xfId="7534" xr:uid="{DAB385F3-3B0E-42F9-B737-DB71CD4D805E}"/>
    <cellStyle name="Notas 14 5 7 4 2" xfId="22642" xr:uid="{D10CEB3F-FB6E-4414-A609-1C4C2CF25738}"/>
    <cellStyle name="Notas 14 5 7 5" xfId="19482" xr:uid="{8E333CA8-4381-435F-87EF-14510784EC79}"/>
    <cellStyle name="Notas 14 5 8" xfId="4657" xr:uid="{0B4D1CCB-7690-4332-83A7-4B4570DEE943}"/>
    <cellStyle name="Notas 14 5 8 2" xfId="11039" xr:uid="{853783BF-3FD1-42DF-8BAE-54E0AB776D13}"/>
    <cellStyle name="Notas 14 5 8 2 2" xfId="26147" xr:uid="{E4599CA5-5193-4692-B5E8-6C62EEC37703}"/>
    <cellStyle name="Notas 14 5 8 3" xfId="7400" xr:uid="{013E92CD-C81A-4162-8990-99C90594286D}"/>
    <cellStyle name="Notas 14 5 8 3 2" xfId="22508" xr:uid="{3B2F6163-39C3-4962-B957-37E09E8FEBA4}"/>
    <cellStyle name="Notas 14 5 8 4" xfId="19765" xr:uid="{E4CF9525-871D-41F6-802B-A7BBF3BDE601}"/>
    <cellStyle name="Notas 14 5 9" xfId="8518" xr:uid="{3F1093E5-3191-4964-8FF6-47884762AB78}"/>
    <cellStyle name="Notas 14 5 9 2" xfId="23626" xr:uid="{18745158-0DF9-4A4D-AD18-41DFB77A3A21}"/>
    <cellStyle name="Notas 15" xfId="1453" xr:uid="{00000000-0005-0000-0000-0000B1050000}"/>
    <cellStyle name="Notas 15 2" xfId="1908" xr:uid="{30C9E267-029D-4FEC-A0E5-EA4EA2AEB802}"/>
    <cellStyle name="Notas 15 2 10" xfId="11804" xr:uid="{F18B1F4E-6639-4A43-93B0-89F8E528EE3D}"/>
    <cellStyle name="Notas 15 2 10 2" xfId="26912" xr:uid="{22991935-B105-4E3E-8CF7-33AB39BE3C23}"/>
    <cellStyle name="Notas 15 2 11" xfId="14322" xr:uid="{AF33DF8C-ED97-48F2-A4EC-748E7C682E20}"/>
    <cellStyle name="Notas 15 2 11 2" xfId="29430" xr:uid="{D8035717-C368-4285-B14C-80D711BC5776}"/>
    <cellStyle name="Notas 15 2 12" xfId="17133" xr:uid="{D87C7E66-D2F7-4F56-94CA-977DDD264BFB}"/>
    <cellStyle name="Notas 15 2 2" xfId="2468" xr:uid="{E21A8E64-8C1A-4C83-81D2-2C767A0280E1}"/>
    <cellStyle name="Notas 15 2 2 2" xfId="5105" xr:uid="{C8ED46FB-62EC-490B-8A32-FCC5975D6641}"/>
    <cellStyle name="Notas 15 2 2 2 2" xfId="11469" xr:uid="{E6002BA0-7CB9-40D8-B44B-3A69CCC44BB6}"/>
    <cellStyle name="Notas 15 2 2 2 2 2" xfId="26577" xr:uid="{51099EB5-6089-4A8A-90BB-80EB4D0FF72F}"/>
    <cellStyle name="Notas 15 2 2 2 3" xfId="15922" xr:uid="{4298F18E-750B-4482-ABD6-7151F625986D}"/>
    <cellStyle name="Notas 15 2 2 2 3 2" xfId="31030" xr:uid="{0ADAD041-47BA-4F57-8D3C-9850DFF3B7FF}"/>
    <cellStyle name="Notas 15 2 2 2 4" xfId="20213" xr:uid="{B95E42C9-5BED-4E49-88CD-3A0BA5CD0D16}"/>
    <cellStyle name="Notas 15 2 2 3" xfId="8935" xr:uid="{1285E8A3-94F1-45D2-9550-BE4053D96CF4}"/>
    <cellStyle name="Notas 15 2 2 3 2" xfId="24043" xr:uid="{1180907D-5BA5-4B9F-94C7-84FB4ECE32D3}"/>
    <cellStyle name="Notas 15 2 3" xfId="2684" xr:uid="{1C1D74BA-54EE-4A07-9862-3014EF6A889B}"/>
    <cellStyle name="Notas 15 2 3 2" xfId="5321" xr:uid="{C56F0427-69FE-4343-812C-BE870E8E46D6}"/>
    <cellStyle name="Notas 15 2 3 2 2" xfId="13660" xr:uid="{3EA39636-E8EB-4650-89DE-7E4D463DAD27}"/>
    <cellStyle name="Notas 15 2 3 2 2 2" xfId="28768" xr:uid="{64C473DA-A080-49F7-B139-3C4B38AAC276}"/>
    <cellStyle name="Notas 15 2 3 2 3" xfId="20429" xr:uid="{DE95F2FC-17A4-410E-B947-EAEA8D8DCF6C}"/>
    <cellStyle name="Notas 15 2 3 3" xfId="15431" xr:uid="{BA2E642E-DBEB-4FD4-A212-9F3AA3A3F3EA}"/>
    <cellStyle name="Notas 15 2 3 3 2" xfId="30539" xr:uid="{00234C64-3BE9-4DC6-B56E-0D4884A54C61}"/>
    <cellStyle name="Notas 15 2 3 4" xfId="17792" xr:uid="{0DB02377-8880-498E-923A-C85195125682}"/>
    <cellStyle name="Notas 15 2 4" xfId="2987" xr:uid="{3818C4B2-4477-4577-9BE3-6DF492FC368E}"/>
    <cellStyle name="Notas 15 2 4 2" xfId="5624" xr:uid="{C2F3BD0D-C854-4B00-A468-42372BE1944F}"/>
    <cellStyle name="Notas 15 2 4 2 2" xfId="11935" xr:uid="{BE3EA13C-0391-4464-AF93-D1F2DE52760F}"/>
    <cellStyle name="Notas 15 2 4 2 2 2" xfId="27043" xr:uid="{F61775A1-F82A-4146-9135-6221E8CE2F7A}"/>
    <cellStyle name="Notas 15 2 4 2 3" xfId="15108" xr:uid="{DC87C1F2-DC35-4F3B-993D-55AA6D16648B}"/>
    <cellStyle name="Notas 15 2 4 2 3 2" xfId="30216" xr:uid="{B4A788C5-D2F5-4D96-B17A-2DA46ACA87FF}"/>
    <cellStyle name="Notas 15 2 4 2 4" xfId="20732" xr:uid="{58DA1426-BC85-4EE0-9535-F6BAA475D8EF}"/>
    <cellStyle name="Notas 15 2 4 3" xfId="9369" xr:uid="{DB83563C-2C94-4E6A-82FD-97073C1924C9}"/>
    <cellStyle name="Notas 15 2 4 3 2" xfId="24477" xr:uid="{54D3FF7C-B423-4C6C-8843-DC91A2B0D226}"/>
    <cellStyle name="Notas 15 2 4 4" xfId="16294" xr:uid="{7EC3CB82-50BF-4B59-9850-32B2054BACB5}"/>
    <cellStyle name="Notas 15 2 4 4 2" xfId="31402" xr:uid="{C6DB45D7-7A3E-4382-8380-47EE1C3A0E8A}"/>
    <cellStyle name="Notas 15 2 4 5" xfId="18095" xr:uid="{EE0940D2-6BF1-4AB4-A6F1-338200E6DE63}"/>
    <cellStyle name="Notas 15 2 5" xfId="3313" xr:uid="{68E0ED57-7501-495D-8265-3050D1AA1608}"/>
    <cellStyle name="Notas 15 2 5 2" xfId="5950" xr:uid="{77938672-0D9E-4ABE-988A-9AD944EB7320}"/>
    <cellStyle name="Notas 15 2 5 2 2" xfId="12261" xr:uid="{FCB7AAAF-1A30-4F42-BD42-667080D90B22}"/>
    <cellStyle name="Notas 15 2 5 2 2 2" xfId="27369" xr:uid="{3A74EF81-1C9D-4358-AB46-D4026A084A3A}"/>
    <cellStyle name="Notas 15 2 5 2 3" xfId="7437" xr:uid="{014BF5A2-232F-474C-B9E6-19C0EBFCB844}"/>
    <cellStyle name="Notas 15 2 5 2 3 2" xfId="22545" xr:uid="{5F0F7D0A-95C5-4D6E-8186-98BE214F275F}"/>
    <cellStyle name="Notas 15 2 5 2 4" xfId="21058" xr:uid="{D3DB29DD-0E55-4A0E-8340-08D78FE7072B}"/>
    <cellStyle name="Notas 15 2 5 3" xfId="9695" xr:uid="{582ECAF0-654A-41B7-939B-360A53E1E127}"/>
    <cellStyle name="Notas 15 2 5 3 2" xfId="24803" xr:uid="{1C634BF0-D7CF-4CBB-870B-DC46338FBE79}"/>
    <cellStyle name="Notas 15 2 5 4" xfId="16514" xr:uid="{FD7E2C30-EB50-4395-9B29-3B77BDB59F59}"/>
    <cellStyle name="Notas 15 2 5 4 2" xfId="31622" xr:uid="{1A978044-B999-4A47-BDEE-E700145FC8C7}"/>
    <cellStyle name="Notas 15 2 5 5" xfId="18421" xr:uid="{42AAC4BE-01C2-4C97-86BE-58C9872B61C9}"/>
    <cellStyle name="Notas 15 2 6" xfId="3619" xr:uid="{FF0D2F15-4620-4533-A1D9-0D9514EB2FFE}"/>
    <cellStyle name="Notas 15 2 6 2" xfId="6256" xr:uid="{98B427D6-3778-4AB5-BAAF-3AA9D609967C}"/>
    <cellStyle name="Notas 15 2 6 2 2" xfId="12567" xr:uid="{D13E0BD8-2E91-4F3B-BA41-2E80C4415C3F}"/>
    <cellStyle name="Notas 15 2 6 2 2 2" xfId="27675" xr:uid="{8E90EADE-3FCE-424F-94AC-217401347F0F}"/>
    <cellStyle name="Notas 15 2 6 2 3" xfId="16027" xr:uid="{DF32625F-9FC4-423B-972D-296E517BBDBA}"/>
    <cellStyle name="Notas 15 2 6 2 3 2" xfId="31135" xr:uid="{C7998267-602B-4B19-BCED-E1710048AEC1}"/>
    <cellStyle name="Notas 15 2 6 2 4" xfId="21364" xr:uid="{A6B46A74-E88B-463C-BC47-4A27B1E15B78}"/>
    <cellStyle name="Notas 15 2 6 3" xfId="10001" xr:uid="{E16A7E16-5FF7-462B-97D8-E74AB37731C0}"/>
    <cellStyle name="Notas 15 2 6 3 2" xfId="25109" xr:uid="{2CD386B9-AF09-4823-8D51-E39EC965A124}"/>
    <cellStyle name="Notas 15 2 6 4" xfId="13635" xr:uid="{15CF9033-EE49-4595-BCF2-01D1676B83D3}"/>
    <cellStyle name="Notas 15 2 6 4 2" xfId="28743" xr:uid="{5ABC4819-1601-4E0F-B2F4-86C3F2FAC0ED}"/>
    <cellStyle name="Notas 15 2 6 5" xfId="18727" xr:uid="{6592A809-E9FF-4C9A-A6EB-70F91F59CD96}"/>
    <cellStyle name="Notas 15 2 7" xfId="3980" xr:uid="{4713494E-5F8C-490D-8AEA-D36CFCB2361E}"/>
    <cellStyle name="Notas 15 2 7 2" xfId="6617" xr:uid="{5E6F3E9E-15CB-4F59-955E-1401672AAE68}"/>
    <cellStyle name="Notas 15 2 7 2 2" xfId="12928" xr:uid="{C872AC16-148B-498C-A139-853B101157CE}"/>
    <cellStyle name="Notas 15 2 7 2 2 2" xfId="28036" xr:uid="{0A7CB036-8356-421F-A7A0-08A58D6660DD}"/>
    <cellStyle name="Notas 15 2 7 2 3" xfId="16618" xr:uid="{41D4919D-B71B-492B-A80C-0D8F3ECB4D78}"/>
    <cellStyle name="Notas 15 2 7 2 3 2" xfId="31726" xr:uid="{2798E117-1EE1-4384-A917-BEBDC3501722}"/>
    <cellStyle name="Notas 15 2 7 2 4" xfId="21725" xr:uid="{FC7889F6-BA6A-4115-BE5F-383510CC5DD5}"/>
    <cellStyle name="Notas 15 2 7 3" xfId="10362" xr:uid="{E0ACA5E6-113D-4931-A302-B57CCF5BCA39}"/>
    <cellStyle name="Notas 15 2 7 3 2" xfId="25470" xr:uid="{410614A0-ED01-4528-833F-6F903EFF0C88}"/>
    <cellStyle name="Notas 15 2 7 4" xfId="15423" xr:uid="{C14FDA14-83C0-4CE3-B8CF-E700C493268D}"/>
    <cellStyle name="Notas 15 2 7 4 2" xfId="30531" xr:uid="{2AC2E57A-7ABA-45CB-B417-1B4812BFC354}"/>
    <cellStyle name="Notas 15 2 7 5" xfId="19088" xr:uid="{02F81932-17ED-434E-929F-B730BCEA6E98}"/>
    <cellStyle name="Notas 15 2 8" xfId="4545" xr:uid="{65B1E7A5-07C0-47E3-AB0E-D4EBEA9C5A23}"/>
    <cellStyle name="Notas 15 2 8 2" xfId="10927" xr:uid="{10CC756C-028A-4168-A4E6-D1703B35DFAB}"/>
    <cellStyle name="Notas 15 2 8 2 2" xfId="26035" xr:uid="{29D46637-B586-47AD-A2B0-DC2D21CDE782}"/>
    <cellStyle name="Notas 15 2 8 3" xfId="16204" xr:uid="{FFAE99F4-8317-4400-9A71-46A9B40AE106}"/>
    <cellStyle name="Notas 15 2 8 3 2" xfId="31312" xr:uid="{F98C9F05-90AD-4F41-A2D3-2542EB2278F4}"/>
    <cellStyle name="Notas 15 2 8 4" xfId="19653" xr:uid="{C94573C7-D494-47F8-80A0-FC68E4D41532}"/>
    <cellStyle name="Notas 15 2 9" xfId="8409" xr:uid="{CBCCC076-43DD-4FCC-992E-724B6B38189E}"/>
    <cellStyle name="Notas 15 2 9 2" xfId="23517" xr:uid="{A5818F33-C1DF-4F9C-AAB1-DD5FA4716C4C}"/>
    <cellStyle name="Notas 15 3" xfId="1895" xr:uid="{ECF78FF2-EACC-4B13-B117-D4519F7D7E4E}"/>
    <cellStyle name="Notas 15 3 10" xfId="8396" xr:uid="{4C4CD675-05DA-4359-B13E-7B069969567E}"/>
    <cellStyle name="Notas 15 3 10 2" xfId="23504" xr:uid="{2CA0617B-9899-4D48-872F-60453CF7B88C}"/>
    <cellStyle name="Notas 15 3 11" xfId="15207" xr:uid="{442D64F1-B4DC-4B56-9467-06D404ED37D5}"/>
    <cellStyle name="Notas 15 3 11 2" xfId="30315" xr:uid="{A634EAFF-7028-46D6-9FA4-313EAD90F16B}"/>
    <cellStyle name="Notas 15 3 12" xfId="11812" xr:uid="{BBF33B5A-5A34-49EC-B521-DC616E80D3A9}"/>
    <cellStyle name="Notas 15 3 12 2" xfId="26920" xr:uid="{8AE8FA34-B656-47C4-AE71-222B2EAB3A07}"/>
    <cellStyle name="Notas 15 3 13" xfId="17120" xr:uid="{587C8BEF-6D35-4CF6-A7F0-862516B1F05B}"/>
    <cellStyle name="Notas 15 3 2" xfId="2455" xr:uid="{B86BD7C4-B409-4B31-9963-AAFB9BCA176E}"/>
    <cellStyle name="Notas 15 3 2 2" xfId="5092" xr:uid="{4275B2F3-32BE-4639-B14F-9C3BD1FEF0BC}"/>
    <cellStyle name="Notas 15 3 2 2 2" xfId="11456" xr:uid="{3999DC21-342E-40A7-91AA-3D39C47B2D1F}"/>
    <cellStyle name="Notas 15 3 2 2 2 2" xfId="26564" xr:uid="{101238B7-98F3-4B78-A900-D30C912F8BE1}"/>
    <cellStyle name="Notas 15 3 2 2 3" xfId="7339" xr:uid="{52D91164-7B65-4DFD-A260-265D0DE1FFD6}"/>
    <cellStyle name="Notas 15 3 2 2 3 2" xfId="22447" xr:uid="{2CD73D20-2635-431A-ACB7-AC7FB95FBB8E}"/>
    <cellStyle name="Notas 15 3 2 2 4" xfId="20200" xr:uid="{D3E4A4A0-55EC-48ED-8FBB-F42E541E5EFF}"/>
    <cellStyle name="Notas 15 3 2 3" xfId="8922" xr:uid="{CBBFD38E-42A8-43F6-B6BD-252D3A18A7F8}"/>
    <cellStyle name="Notas 15 3 2 3 2" xfId="24030" xr:uid="{44FDAD35-CD24-4F04-A530-EEE328A7677B}"/>
    <cellStyle name="Notas 15 3 2 4" xfId="15021" xr:uid="{2F856AAB-C46E-4826-B46A-D318E3010D67}"/>
    <cellStyle name="Notas 15 3 2 4 2" xfId="30129" xr:uid="{8F6CC511-3AD5-4380-8E18-5F2937DD45F7}"/>
    <cellStyle name="Notas 15 3 2 5" xfId="7595" xr:uid="{4DDD924B-4A17-4BD5-934F-6CB45694C96B}"/>
    <cellStyle name="Notas 15 3 2 5 2" xfId="22703" xr:uid="{3FA83F4D-CCDB-481E-9B72-2E8A998469FD}"/>
    <cellStyle name="Notas 15 3 2 6" xfId="17629" xr:uid="{E2A1767E-E939-4E9B-829F-8CFC3AFFD25C}"/>
    <cellStyle name="Notas 15 3 3" xfId="2671" xr:uid="{51F3FB02-413E-4ECC-A024-CC4C2DE165FA}"/>
    <cellStyle name="Notas 15 3 3 2" xfId="5308" xr:uid="{64390C89-5F1D-4B66-BCF5-CE2D5F6956AD}"/>
    <cellStyle name="Notas 15 3 3 2 2" xfId="8001" xr:uid="{59B7049A-A5CB-4396-8B32-C086105211FE}"/>
    <cellStyle name="Notas 15 3 3 2 2 2" xfId="23109" xr:uid="{C4DBB329-0C92-4A73-89D3-E4147A61C331}"/>
    <cellStyle name="Notas 15 3 3 2 3" xfId="20416" xr:uid="{0991D142-D13F-4979-B578-36689717EB53}"/>
    <cellStyle name="Notas 15 3 3 3" xfId="13746" xr:uid="{0126B1D4-BE14-4269-B9BB-15FB30D49D00}"/>
    <cellStyle name="Notas 15 3 3 3 2" xfId="28854" xr:uid="{CDA77D97-3B51-422E-BFAE-9A4CFBB8E39A}"/>
    <cellStyle name="Notas 15 3 3 4" xfId="17779" xr:uid="{DAFCEC1E-CDA3-4F16-85F0-1432F923C740}"/>
    <cellStyle name="Notas 15 3 4" xfId="2974" xr:uid="{FA3AE8E5-A799-4421-AEB3-D0BF2EBF7DA8}"/>
    <cellStyle name="Notas 15 3 4 2" xfId="5611" xr:uid="{05AFA7AA-AA64-4E2C-A918-EC10B74FB2D8}"/>
    <cellStyle name="Notas 15 3 4 2 2" xfId="11922" xr:uid="{E49EBC46-5F94-417D-9029-89D47C66A2AB}"/>
    <cellStyle name="Notas 15 3 4 2 2 2" xfId="27030" xr:uid="{AABAE7AA-7F75-4402-8AC5-AEB3F69B4A59}"/>
    <cellStyle name="Notas 15 3 4 2 3" xfId="7662" xr:uid="{2B4904CC-C2FC-419F-A83A-2F42C5029354}"/>
    <cellStyle name="Notas 15 3 4 2 3 2" xfId="22770" xr:uid="{EEE8E48F-921B-4545-841A-F5B432EFDFD6}"/>
    <cellStyle name="Notas 15 3 4 2 4" xfId="20719" xr:uid="{47BF69E0-1016-48C3-8734-F7A6F2A1080D}"/>
    <cellStyle name="Notas 15 3 4 3" xfId="9356" xr:uid="{65EF656C-AC6A-4ED9-8AB4-7E0A7AA57012}"/>
    <cellStyle name="Notas 15 3 4 3 2" xfId="24464" xr:uid="{297BF848-42BF-482A-B220-1BBACF554A24}"/>
    <cellStyle name="Notas 15 3 4 4" xfId="14991" xr:uid="{4427F334-2109-4581-84D2-B05496CFBFAF}"/>
    <cellStyle name="Notas 15 3 4 4 2" xfId="30099" xr:uid="{CF662489-E577-46A8-AC04-25D87826EA76}"/>
    <cellStyle name="Notas 15 3 4 5" xfId="18082" xr:uid="{1233F6BA-6AF5-41E6-91B4-45C0F4E5B005}"/>
    <cellStyle name="Notas 15 3 5" xfId="3300" xr:uid="{FD857081-01FD-4EA7-B53A-5F4847CBE449}"/>
    <cellStyle name="Notas 15 3 5 2" xfId="5937" xr:uid="{E945DD5F-C341-4023-8523-E5D3C29E4599}"/>
    <cellStyle name="Notas 15 3 5 2 2" xfId="12248" xr:uid="{3F73E305-4B65-453E-8C14-D27A8412569D}"/>
    <cellStyle name="Notas 15 3 5 2 2 2" xfId="27356" xr:uid="{B24E9B6E-62D8-4D64-9705-FCEF5E87811F}"/>
    <cellStyle name="Notas 15 3 5 2 3" xfId="14697" xr:uid="{D7EF6EC1-AB03-472D-B3EC-FFE23E717AD6}"/>
    <cellStyle name="Notas 15 3 5 2 3 2" xfId="29805" xr:uid="{C2FF97F3-6C18-43C5-ABDC-9E1772B68BD1}"/>
    <cellStyle name="Notas 15 3 5 2 4" xfId="21045" xr:uid="{4D5DDD8C-8251-4F90-AEA4-8A5E548BF73A}"/>
    <cellStyle name="Notas 15 3 5 3" xfId="9682" xr:uid="{EA9FF447-E67E-4DAF-8FE5-9EFD40092E28}"/>
    <cellStyle name="Notas 15 3 5 3 2" xfId="24790" xr:uid="{7B4A71E3-1DDA-4D0A-8F05-A803FD6EAF22}"/>
    <cellStyle name="Notas 15 3 5 4" xfId="16102" xr:uid="{2B908A1A-2462-4898-9B1F-D352ED25B974}"/>
    <cellStyle name="Notas 15 3 5 4 2" xfId="31210" xr:uid="{8A7B9082-D425-4345-94AA-DEA9C5932619}"/>
    <cellStyle name="Notas 15 3 5 5" xfId="18408" xr:uid="{837A5C5E-CE2A-4676-99CB-44A61DF5D966}"/>
    <cellStyle name="Notas 15 3 6" xfId="3606" xr:uid="{1D3D8518-2714-401A-BC23-169E9CA17186}"/>
    <cellStyle name="Notas 15 3 6 2" xfId="6243" xr:uid="{F0E0F9B4-B272-478C-803F-BD6A559F7F8F}"/>
    <cellStyle name="Notas 15 3 6 2 2" xfId="12554" xr:uid="{23957F30-5F42-49BC-990C-A76ACEA8CBB9}"/>
    <cellStyle name="Notas 15 3 6 2 2 2" xfId="27662" xr:uid="{29C41803-5772-4610-8FF6-D0E69A8038AE}"/>
    <cellStyle name="Notas 15 3 6 2 3" xfId="13575" xr:uid="{722EE6AE-F063-468D-BFAA-A9AA16D32C1A}"/>
    <cellStyle name="Notas 15 3 6 2 3 2" xfId="28683" xr:uid="{3FFE9FCE-DA0E-4703-951D-BC0F65B6B53D}"/>
    <cellStyle name="Notas 15 3 6 2 4" xfId="21351" xr:uid="{70F4913F-8613-49BF-852A-6EF30AE0C9BC}"/>
    <cellStyle name="Notas 15 3 6 3" xfId="9988" xr:uid="{B125077C-A2C1-4B4C-896E-F6DDC74854F3}"/>
    <cellStyle name="Notas 15 3 6 3 2" xfId="25096" xr:uid="{7C36BB92-5B15-4744-9B7F-F978E1E6F714}"/>
    <cellStyle name="Notas 15 3 6 4" xfId="7909" xr:uid="{7FCF066C-6888-47B0-B153-E631B46EA62E}"/>
    <cellStyle name="Notas 15 3 6 4 2" xfId="23017" xr:uid="{E8A92569-188F-49CB-ADD7-1194FAFFFB36}"/>
    <cellStyle name="Notas 15 3 6 5" xfId="18714" xr:uid="{0301411C-030A-4E9D-8B83-706D45C726D1}"/>
    <cellStyle name="Notas 15 3 7" xfId="3967" xr:uid="{2F998455-0542-411F-B801-73744217FFDC}"/>
    <cellStyle name="Notas 15 3 7 2" xfId="6604" xr:uid="{8AA976E0-CB93-476E-8D07-514B980D9177}"/>
    <cellStyle name="Notas 15 3 7 2 2" xfId="12915" xr:uid="{A412655B-3CB1-4205-832D-F55E3BF26DF6}"/>
    <cellStyle name="Notas 15 3 7 2 2 2" xfId="28023" xr:uid="{4AAB9AD6-88E0-4C67-9317-CEF1755798A0}"/>
    <cellStyle name="Notas 15 3 7 2 3" xfId="16605" xr:uid="{6756F9D6-5409-40C2-901D-43840A5A5C85}"/>
    <cellStyle name="Notas 15 3 7 2 3 2" xfId="31713" xr:uid="{591A7A00-836E-48AE-BFE8-F4560A040A3C}"/>
    <cellStyle name="Notas 15 3 7 2 4" xfId="21712" xr:uid="{9C68ED86-A6EC-483A-8994-40F7F80BACC0}"/>
    <cellStyle name="Notas 15 3 7 3" xfId="10349" xr:uid="{60D06FC4-1C3A-415C-9DB4-84F3E628DBC3}"/>
    <cellStyle name="Notas 15 3 7 3 2" xfId="25457" xr:uid="{5B40CE13-0BA4-44E5-917B-7022F95B5AC6}"/>
    <cellStyle name="Notas 15 3 7 4" xfId="8006" xr:uid="{A3DB4BA6-2403-47A9-B8A0-5C9F9392371D}"/>
    <cellStyle name="Notas 15 3 7 4 2" xfId="23114" xr:uid="{9D388F83-2007-4FDE-93BA-EC0E1DE11181}"/>
    <cellStyle name="Notas 15 3 7 5" xfId="19075" xr:uid="{1ADBB82C-7575-4F8D-8689-04C39E261118}"/>
    <cellStyle name="Notas 15 3 8" xfId="4299" xr:uid="{3FD994AE-4511-437E-AEBF-BE9D14570C60}"/>
    <cellStyle name="Notas 15 3 8 2" xfId="6936" xr:uid="{C512CAF4-9141-4E72-ADEC-0C08781EFABA}"/>
    <cellStyle name="Notas 15 3 8 2 2" xfId="13247" xr:uid="{0C877CA7-B1D3-4EFF-8C04-F15D4C323354}"/>
    <cellStyle name="Notas 15 3 8 2 2 2" xfId="28355" xr:uid="{63F87575-9CFB-49EB-9817-B052084E8E22}"/>
    <cellStyle name="Notas 15 3 8 2 3" xfId="16911" xr:uid="{D2B0183D-A9E0-4B94-A02A-BF83694A8F5B}"/>
    <cellStyle name="Notas 15 3 8 2 3 2" xfId="32019" xr:uid="{2A54FE19-72F9-4999-B05D-4CECF616EB2C}"/>
    <cellStyle name="Notas 15 3 8 2 4" xfId="22044" xr:uid="{B502BA3C-5DCA-41B0-909E-8DF167C329BE}"/>
    <cellStyle name="Notas 15 3 8 3" xfId="10681" xr:uid="{2B02E88E-F86E-46C0-B147-01DA29CBFA37}"/>
    <cellStyle name="Notas 15 3 8 3 2" xfId="25789" xr:uid="{ECC77C9D-EAA2-410D-B2DB-592B447CCB05}"/>
    <cellStyle name="Notas 15 3 8 4" xfId="8122" xr:uid="{C426CF3B-44BC-407A-A087-721AC3665467}"/>
    <cellStyle name="Notas 15 3 8 4 2" xfId="23230" xr:uid="{7016B0AE-FA53-4836-8F4F-0983B81C8781}"/>
    <cellStyle name="Notas 15 3 8 5" xfId="19407" xr:uid="{B4CBF729-EB96-4826-8396-59C1BE23E4E7}"/>
    <cellStyle name="Notas 15 3 9" xfId="4532" xr:uid="{BB41D0B4-9A78-4DA4-A624-A7975CE435CA}"/>
    <cellStyle name="Notas 15 3 9 2" xfId="10914" xr:uid="{25890F44-CFE2-4F5C-B6EB-7A3C0645F9F2}"/>
    <cellStyle name="Notas 15 3 9 2 2" xfId="26022" xr:uid="{B8392794-96BD-498B-A497-DF1887D68B35}"/>
    <cellStyle name="Notas 15 3 9 3" xfId="13448" xr:uid="{EBCA70F9-C8D1-4A4E-8303-95AC88C086D7}"/>
    <cellStyle name="Notas 15 3 9 3 2" xfId="28556" xr:uid="{14EE82A4-04E2-4BFD-A2B2-4AE268DEBD9D}"/>
    <cellStyle name="Notas 15 3 9 4" xfId="19640" xr:uid="{A0E2EFD3-ED0C-473B-B3F8-E384E486F04B}"/>
    <cellStyle name="Notas 15 4" xfId="2105" xr:uid="{9D9BE87B-5A3C-4B87-901D-7052B7C948B5}"/>
    <cellStyle name="Notas 15 4 10" xfId="8603" xr:uid="{3740F223-6243-4D38-A9D7-84FB035E355B}"/>
    <cellStyle name="Notas 15 4 10 2" xfId="23711" xr:uid="{7CF38479-979F-4DCE-B8D6-85E2E873F597}"/>
    <cellStyle name="Notas 15 4 11" xfId="13995" xr:uid="{7E453BF8-2BEC-47AB-A824-D3FC0C915E7C}"/>
    <cellStyle name="Notas 15 4 11 2" xfId="29103" xr:uid="{6D56FDE1-F4E6-41FA-982D-F002AA185F30}"/>
    <cellStyle name="Notas 15 4 12" xfId="13905" xr:uid="{AD3E8127-B070-4760-893E-1E7B16EDF73E}"/>
    <cellStyle name="Notas 15 4 12 2" xfId="29013" xr:uid="{CF22B086-98D3-4C9F-9A83-29F496AD28DA}"/>
    <cellStyle name="Notas 15 4 13" xfId="17330" xr:uid="{53D211A4-B293-42BD-9582-10DE6E2AB9BD}"/>
    <cellStyle name="Notas 15 4 2" xfId="2595" xr:uid="{DBD94381-645C-4DFF-921E-409E18566547}"/>
    <cellStyle name="Notas 15 4 2 2" xfId="5232" xr:uid="{7147C7F7-9A98-47CF-BA9B-8CC95D4A3CCC}"/>
    <cellStyle name="Notas 15 4 2 2 2" xfId="11596" xr:uid="{2A9C6F1F-706D-4491-9FA3-F5E78FA85E27}"/>
    <cellStyle name="Notas 15 4 2 2 2 2" xfId="26704" xr:uid="{4C1E798F-F982-45E3-8D8A-DCB558F8F13D}"/>
    <cellStyle name="Notas 15 4 2 2 3" xfId="7214" xr:uid="{BBF00385-13CC-4646-BE5D-ED23A89EEF5E}"/>
    <cellStyle name="Notas 15 4 2 2 3 2" xfId="22322" xr:uid="{A7267D45-5F11-4FA2-9DA1-55C3A78B6C53}"/>
    <cellStyle name="Notas 15 4 2 2 4" xfId="20340" xr:uid="{540AE5E4-DAD1-4019-8353-6667FB73D64D}"/>
    <cellStyle name="Notas 15 4 2 3" xfId="9062" xr:uid="{03010FDF-7509-4FC9-BEA8-86042BA0B849}"/>
    <cellStyle name="Notas 15 4 2 3 2" xfId="24170" xr:uid="{BD2A409C-DE32-405B-ABD0-BE2302153364}"/>
    <cellStyle name="Notas 15 4 2 4" xfId="13500" xr:uid="{3D406DFE-5E43-485C-AE72-6BE08CD614C0}"/>
    <cellStyle name="Notas 15 4 2 4 2" xfId="28608" xr:uid="{D20AD1A1-4D15-4895-87A6-7A13A43AE536}"/>
    <cellStyle name="Notas 15 4 2 5" xfId="7903" xr:uid="{704331F6-9572-4BBF-B216-6A34F5BD2C2B}"/>
    <cellStyle name="Notas 15 4 2 5 2" xfId="23011" xr:uid="{5D63B28C-4B70-49B0-99D3-6962F783A629}"/>
    <cellStyle name="Notas 15 4 2 6" xfId="17703" xr:uid="{891C3F8F-70C6-4654-9CD2-3C5B2EBD38E9}"/>
    <cellStyle name="Notas 15 4 3" xfId="2860" xr:uid="{A8FA3432-B5FF-43CC-B7CC-2B34B761EC55}"/>
    <cellStyle name="Notas 15 4 3 2" xfId="5497" xr:uid="{5A07EAB7-CFB1-4D1A-B41E-416AF9C2FBD5}"/>
    <cellStyle name="Notas 15 4 3 2 2" xfId="7511" xr:uid="{1D1DE1AC-8DA1-4376-BD41-D74B87ECFC93}"/>
    <cellStyle name="Notas 15 4 3 2 2 2" xfId="22619" xr:uid="{EE7B8373-FA8A-48BF-99FD-1642D94FE44E}"/>
    <cellStyle name="Notas 15 4 3 2 3" xfId="20605" xr:uid="{12AD2399-EC0E-44A6-8261-53515014DD04}"/>
    <cellStyle name="Notas 15 4 3 3" xfId="7641" xr:uid="{508F402D-5B4D-4C66-855E-798EBD717A52}"/>
    <cellStyle name="Notas 15 4 3 3 2" xfId="22749" xr:uid="{35A0C260-1120-49BF-AE21-A3A9A0AE7789}"/>
    <cellStyle name="Notas 15 4 3 4" xfId="17968" xr:uid="{69C19B77-7C40-4C7E-8ED3-7D49A4C34113}"/>
    <cellStyle name="Notas 15 4 4" xfId="3163" xr:uid="{44DFBCD2-8A52-44EC-8007-DEF9735F7062}"/>
    <cellStyle name="Notas 15 4 4 2" xfId="5800" xr:uid="{C1211454-1957-44D2-AA17-F2547F2D60BC}"/>
    <cellStyle name="Notas 15 4 4 2 2" xfId="12111" xr:uid="{A6F74726-2906-494F-94C9-B3606C1D7F57}"/>
    <cellStyle name="Notas 15 4 4 2 2 2" xfId="27219" xr:uid="{B151AA85-289F-4AA2-B8EA-5B8316F2245C}"/>
    <cellStyle name="Notas 15 4 4 2 3" xfId="15249" xr:uid="{431349A8-5D8E-4C58-8FB7-EA61C5BC9DB6}"/>
    <cellStyle name="Notas 15 4 4 2 3 2" xfId="30357" xr:uid="{6609F19A-797C-4F82-A7FC-FBADADFB0821}"/>
    <cellStyle name="Notas 15 4 4 2 4" xfId="20908" xr:uid="{695DD793-82EE-49C1-81AE-D19772369A3B}"/>
    <cellStyle name="Notas 15 4 4 3" xfId="9545" xr:uid="{6FE8C74A-3ACE-48F3-9DE6-4732E325FE05}"/>
    <cellStyle name="Notas 15 4 4 3 2" xfId="24653" xr:uid="{247A79CD-61EB-4A3D-A711-AD7CB33FBEB0}"/>
    <cellStyle name="Notas 15 4 4 4" xfId="15278" xr:uid="{F8475AA3-398A-4C16-80F7-3FD20A8AE21D}"/>
    <cellStyle name="Notas 15 4 4 4 2" xfId="30386" xr:uid="{A883EAD5-C586-4D5D-B4CC-2257E5A2C45F}"/>
    <cellStyle name="Notas 15 4 4 5" xfId="18271" xr:uid="{DD561547-CB3B-49C6-9F1A-BE3B3796E46F}"/>
    <cellStyle name="Notas 15 4 5" xfId="3489" xr:uid="{0A5F556D-D6CC-44B9-95F9-DD6410E2E0D2}"/>
    <cellStyle name="Notas 15 4 5 2" xfId="6126" xr:uid="{139A56F1-31ED-454C-95B2-DF9552B1B92D}"/>
    <cellStyle name="Notas 15 4 5 2 2" xfId="12437" xr:uid="{FDCDA692-74AE-49BB-B99B-72444E53CB3E}"/>
    <cellStyle name="Notas 15 4 5 2 2 2" xfId="27545" xr:uid="{AC800B35-739E-49E9-BBC1-E028F8725056}"/>
    <cellStyle name="Notas 15 4 5 2 3" xfId="15580" xr:uid="{49A16EF7-25DD-4F1B-BC6C-BC74BE71A657}"/>
    <cellStyle name="Notas 15 4 5 2 3 2" xfId="30688" xr:uid="{723D4748-C971-4CD0-B11B-15767CA38896}"/>
    <cellStyle name="Notas 15 4 5 2 4" xfId="21234" xr:uid="{2EA6A8EA-A479-4057-B2C3-523A409170B3}"/>
    <cellStyle name="Notas 15 4 5 3" xfId="9871" xr:uid="{0DA72970-11D3-485E-A70D-31A7F7773E4B}"/>
    <cellStyle name="Notas 15 4 5 3 2" xfId="24979" xr:uid="{269C7A98-0218-48EB-8C94-AE66BC988402}"/>
    <cellStyle name="Notas 15 4 5 4" xfId="7078" xr:uid="{B88A6138-A279-4738-BBB4-CEFBC6B859D2}"/>
    <cellStyle name="Notas 15 4 5 4 2" xfId="22186" xr:uid="{75D323EE-CA67-4669-9887-024346B4223A}"/>
    <cellStyle name="Notas 15 4 5 5" xfId="18597" xr:uid="{B0615B66-1D35-49A8-B0F2-2E209BD6CFBD}"/>
    <cellStyle name="Notas 15 4 6" xfId="3795" xr:uid="{0D46B544-08ED-4EAD-8A7F-FBFFE4D66AD3}"/>
    <cellStyle name="Notas 15 4 6 2" xfId="6432" xr:uid="{8E6117E9-9E70-4BF6-ACFB-D4E2A1A3E6FA}"/>
    <cellStyle name="Notas 15 4 6 2 2" xfId="12743" xr:uid="{C2579AFC-10F9-4CEA-95D5-CAAC92DECC50}"/>
    <cellStyle name="Notas 15 4 6 2 2 2" xfId="27851" xr:uid="{0B0812E8-AC27-4EE2-A5AE-2B4829DC13CD}"/>
    <cellStyle name="Notas 15 4 6 2 3" xfId="13749" xr:uid="{85F91B96-3389-4922-BEDB-54853A7C734E}"/>
    <cellStyle name="Notas 15 4 6 2 3 2" xfId="28857" xr:uid="{14C54E0D-2CB4-45BD-A925-015A12E59663}"/>
    <cellStyle name="Notas 15 4 6 2 4" xfId="21540" xr:uid="{6018E4DB-D718-4E1D-BEA3-1367BAC34864}"/>
    <cellStyle name="Notas 15 4 6 3" xfId="10177" xr:uid="{D325388E-3B86-4B89-825D-3D8FD4F39AF1}"/>
    <cellStyle name="Notas 15 4 6 3 2" xfId="25285" xr:uid="{1A227A90-5719-4D4B-A60C-11C04C3230EA}"/>
    <cellStyle name="Notas 15 4 6 4" xfId="16465" xr:uid="{86DA370A-D811-4F5C-AAB3-DDEA5BEEEF26}"/>
    <cellStyle name="Notas 15 4 6 4 2" xfId="31573" xr:uid="{05995286-1DB7-42EB-B878-46D66141A476}"/>
    <cellStyle name="Notas 15 4 6 5" xfId="18903" xr:uid="{80B1FA2D-72D5-42C7-8F16-0ABBB1308D5E}"/>
    <cellStyle name="Notas 15 4 7" xfId="4177" xr:uid="{A4AF62FB-806B-48B6-B3EF-B9E552E30009}"/>
    <cellStyle name="Notas 15 4 7 2" xfId="6814" xr:uid="{50EFEA3C-AFD5-44C1-BA2C-429FC7EFF81F}"/>
    <cellStyle name="Notas 15 4 7 2 2" xfId="13125" xr:uid="{D6780E4A-816B-4258-8A52-25F0F56F610A}"/>
    <cellStyle name="Notas 15 4 7 2 2 2" xfId="28233" xr:uid="{0C763351-B83D-4296-AFA9-CA0B62DB7921}"/>
    <cellStyle name="Notas 15 4 7 2 3" xfId="16794" xr:uid="{090FAA25-0C32-4E64-8E2E-999966A8F8C6}"/>
    <cellStyle name="Notas 15 4 7 2 3 2" xfId="31902" xr:uid="{D8491CCE-4543-4A6F-A773-3CF989B63987}"/>
    <cellStyle name="Notas 15 4 7 2 4" xfId="21922" xr:uid="{9C5A6175-3E5D-42A0-BAA9-CCB035EBA629}"/>
    <cellStyle name="Notas 15 4 7 3" xfId="10559" xr:uid="{BF6A6A86-909C-4EAF-9149-92657CFA557F}"/>
    <cellStyle name="Notas 15 4 7 3 2" xfId="25667" xr:uid="{33589BA0-0FBF-4EA7-8C5F-8EEE491B08A6}"/>
    <cellStyle name="Notas 15 4 7 4" xfId="16091" xr:uid="{AD3A36A2-1C60-4903-B235-C3CCF93411B4}"/>
    <cellStyle name="Notas 15 4 7 4 2" xfId="31199" xr:uid="{665F8DB1-7726-4D4E-8BA4-8CA1E1045065}"/>
    <cellStyle name="Notas 15 4 7 5" xfId="19285" xr:uid="{FFA0F0E9-6227-45D1-8C3B-D491481046AC}"/>
    <cellStyle name="Notas 15 4 8" xfId="4384" xr:uid="{6A47EC00-9197-4834-8FFA-6094C9E02079}"/>
    <cellStyle name="Notas 15 4 8 2" xfId="7021" xr:uid="{15D44702-B4C7-471F-9A1A-5A681FF6A875}"/>
    <cellStyle name="Notas 15 4 8 2 2" xfId="13332" xr:uid="{42D07247-3764-4CF1-93A9-AF572EAE1E79}"/>
    <cellStyle name="Notas 15 4 8 2 2 2" xfId="28440" xr:uid="{DD769516-34F8-40D7-A54D-921D540084FE}"/>
    <cellStyle name="Notas 15 4 8 2 3" xfId="16996" xr:uid="{47B64808-DD2E-4518-83AC-1F8B4E71D68A}"/>
    <cellStyle name="Notas 15 4 8 2 3 2" xfId="32104" xr:uid="{D2D28AB1-883E-49D1-A5CD-DE0171CA8DD8}"/>
    <cellStyle name="Notas 15 4 8 2 4" xfId="22129" xr:uid="{7ECE2005-434D-4435-8A68-BC4414FB2696}"/>
    <cellStyle name="Notas 15 4 8 3" xfId="10766" xr:uid="{2CBEC3FE-0524-429A-97C4-D24FDAC54E5A}"/>
    <cellStyle name="Notas 15 4 8 3 2" xfId="25874" xr:uid="{C387BEFC-34FA-403D-A9BD-8DEBCDF5525E}"/>
    <cellStyle name="Notas 15 4 8 4" xfId="15812" xr:uid="{6026B5FC-7DE8-4043-99FD-F09A70FC27A4}"/>
    <cellStyle name="Notas 15 4 8 4 2" xfId="30920" xr:uid="{F89C2B15-9944-4B1A-9E4B-5F508FE3A6EF}"/>
    <cellStyle name="Notas 15 4 8 5" xfId="19492" xr:uid="{153D0AE6-2828-4CE9-B2DE-74B40F42B37D}"/>
    <cellStyle name="Notas 15 4 9" xfId="4742" xr:uid="{FFD46660-D7C3-4294-A232-377774870E58}"/>
    <cellStyle name="Notas 15 4 9 2" xfId="11124" xr:uid="{B457958F-E871-4D01-BDE6-FEB3DB4EE865}"/>
    <cellStyle name="Notas 15 4 9 2 2" xfId="26232" xr:uid="{9152D0F2-E045-4F88-AE5D-B77264579215}"/>
    <cellStyle name="Notas 15 4 9 3" xfId="15317" xr:uid="{7065FE73-DC9F-4568-8DBA-CEF396AB4C3C}"/>
    <cellStyle name="Notas 15 4 9 3 2" xfId="30425" xr:uid="{2A495254-4DD5-41CB-BFB7-5133AEBC80BE}"/>
    <cellStyle name="Notas 15 4 9 4" xfId="19850" xr:uid="{3EE9EB2C-72A8-4600-BFA9-B75BD7F65625}"/>
    <cellStyle name="Notas 15 5" xfId="2019" xr:uid="{4C941824-9660-450A-AFFE-8B4012E94F7B}"/>
    <cellStyle name="Notas 15 5 10" xfId="7304" xr:uid="{A89D6B1E-6CD3-4D97-9FFA-F76D666AC973}"/>
    <cellStyle name="Notas 15 5 10 2" xfId="22412" xr:uid="{F435E024-F3CF-4594-A51F-792F8753D2DF}"/>
    <cellStyle name="Notas 15 5 11" xfId="16283" xr:uid="{B3483BA3-AA14-44D9-BDFA-9576E1AC092A}"/>
    <cellStyle name="Notas 15 5 11 2" xfId="31391" xr:uid="{1B3CC936-AE54-4865-9738-016ECCDD635F}"/>
    <cellStyle name="Notas 15 5 12" xfId="17244" xr:uid="{7CA8ACAC-D563-4799-B7DC-EEF9FF20169F}"/>
    <cellStyle name="Notas 15 5 2" xfId="2781" xr:uid="{0E1A17D5-D695-42FB-A641-13581DEFBC53}"/>
    <cellStyle name="Notas 15 5 2 2" xfId="5418" xr:uid="{B56D19E2-9616-4D82-9B15-CDB68AE1BB7F}"/>
    <cellStyle name="Notas 15 5 2 2 2" xfId="8233" xr:uid="{0F6231ED-2FBA-4CC0-9256-3C531FE5A62D}"/>
    <cellStyle name="Notas 15 5 2 2 2 2" xfId="23341" xr:uid="{DE3B07C9-037D-4BB6-BB75-EBA413A8617D}"/>
    <cellStyle name="Notas 15 5 2 2 3" xfId="20526" xr:uid="{87127A55-BABD-466A-9B04-5165E6085BD0}"/>
    <cellStyle name="Notas 15 5 2 3" xfId="7276" xr:uid="{A9C39067-842D-48E0-9E43-C44080D7936C}"/>
    <cellStyle name="Notas 15 5 2 3 2" xfId="22384" xr:uid="{1DBB93E6-A00A-48AF-B5FB-5CB072CC03A1}"/>
    <cellStyle name="Notas 15 5 2 4" xfId="17889" xr:uid="{5485ADC7-21E3-4858-8685-51BCEA2D6DBC}"/>
    <cellStyle name="Notas 15 5 3" xfId="3084" xr:uid="{97D364CE-FFDB-494A-8F8F-72054E391114}"/>
    <cellStyle name="Notas 15 5 3 2" xfId="5721" xr:uid="{7D93EA14-BD5B-4520-AA16-817F4AA78363}"/>
    <cellStyle name="Notas 15 5 3 2 2" xfId="12032" xr:uid="{8E1EBC25-083F-4D0D-AC96-8B2C317645ED}"/>
    <cellStyle name="Notas 15 5 3 2 2 2" xfId="27140" xr:uid="{58ABDEF8-5B87-4C29-84FC-84D4A78773B6}"/>
    <cellStyle name="Notas 15 5 3 2 3" xfId="7653" xr:uid="{0E0295BE-4226-4290-BBA4-C970CAA5992D}"/>
    <cellStyle name="Notas 15 5 3 2 3 2" xfId="22761" xr:uid="{9E4FBCE4-D820-4256-8521-3DA854050B0B}"/>
    <cellStyle name="Notas 15 5 3 2 4" xfId="20829" xr:uid="{01951B1F-41F2-4450-8270-2153AD7F6E57}"/>
    <cellStyle name="Notas 15 5 3 3" xfId="9466" xr:uid="{2E1D05A7-E5A4-4B42-A94E-8D43C4AFB84E}"/>
    <cellStyle name="Notas 15 5 3 3 2" xfId="24574" xr:uid="{F78D3A9C-EC4E-4E96-913E-F9BC108F8D97}"/>
    <cellStyle name="Notas 15 5 3 4" xfId="14571" xr:uid="{407558DF-A20C-400D-ABF8-85C09B7D1341}"/>
    <cellStyle name="Notas 15 5 3 4 2" xfId="29679" xr:uid="{6214EE99-32B3-4116-8EF2-96839B522C98}"/>
    <cellStyle name="Notas 15 5 3 5" xfId="18192" xr:uid="{B7867B36-1FCB-4178-A9ED-7ACE943DDF7C}"/>
    <cellStyle name="Notas 15 5 4" xfId="3410" xr:uid="{8D82B0E4-1E1B-46A3-836D-BAA470C7F3DC}"/>
    <cellStyle name="Notas 15 5 4 2" xfId="6047" xr:uid="{2BC75C19-04BE-489B-B696-3C4BDC404A18}"/>
    <cellStyle name="Notas 15 5 4 2 2" xfId="12358" xr:uid="{48E06B27-1562-4D5B-A117-92C661C9F421}"/>
    <cellStyle name="Notas 15 5 4 2 2 2" xfId="27466" xr:uid="{23982D25-A866-42F5-A1B2-F301053637F6}"/>
    <cellStyle name="Notas 15 5 4 2 3" xfId="7295" xr:uid="{E0B07014-773F-49F3-9BC5-F1BC1D6BB5B0}"/>
    <cellStyle name="Notas 15 5 4 2 3 2" xfId="22403" xr:uid="{99ABF947-7173-4DCE-9048-565EA4510FC5}"/>
    <cellStyle name="Notas 15 5 4 2 4" xfId="21155" xr:uid="{5089B6A6-A5AE-431E-8537-2C36D43E7694}"/>
    <cellStyle name="Notas 15 5 4 3" xfId="9792" xr:uid="{16C947B8-03BA-4E30-8882-F5E803F5781E}"/>
    <cellStyle name="Notas 15 5 4 3 2" xfId="24900" xr:uid="{0797EC71-3793-4612-9DC9-CD58FD13E68C}"/>
    <cellStyle name="Notas 15 5 4 4" xfId="15293" xr:uid="{1275CDED-F624-458F-A48A-3BDAAE2EC3C6}"/>
    <cellStyle name="Notas 15 5 4 4 2" xfId="30401" xr:uid="{03C89E89-E379-49FA-A1D4-E3C5FEEE09A1}"/>
    <cellStyle name="Notas 15 5 4 5" xfId="18518" xr:uid="{839B5CDF-2290-4B8F-A546-931F60CA0FA5}"/>
    <cellStyle name="Notas 15 5 5" xfId="3716" xr:uid="{3B8E05F8-06AA-4757-A07D-09DC3D62087C}"/>
    <cellStyle name="Notas 15 5 5 2" xfId="6353" xr:uid="{A7D87B5E-7590-4E3F-9469-6ADE976C8ECE}"/>
    <cellStyle name="Notas 15 5 5 2 2" xfId="12664" xr:uid="{F1390E28-4C47-4417-88D7-DFF6DFDE7804}"/>
    <cellStyle name="Notas 15 5 5 2 2 2" xfId="27772" xr:uid="{5625898A-531B-4EA2-99F9-18FDFE8D3258}"/>
    <cellStyle name="Notas 15 5 5 2 3" xfId="16231" xr:uid="{F2C407FC-B692-4336-9629-EAF31BEF38B2}"/>
    <cellStyle name="Notas 15 5 5 2 3 2" xfId="31339" xr:uid="{FB18F979-52B9-4B58-B334-DF6B2FFEF57B}"/>
    <cellStyle name="Notas 15 5 5 2 4" xfId="21461" xr:uid="{D7E5BA5C-8EE9-486D-AAEF-7F0BEB3CFE9A}"/>
    <cellStyle name="Notas 15 5 5 3" xfId="10098" xr:uid="{5E80FA12-AD2F-4500-BE22-823C9F2F1B29}"/>
    <cellStyle name="Notas 15 5 5 3 2" xfId="25206" xr:uid="{C403AA5A-054F-45B4-B4A4-C3471685CD60}"/>
    <cellStyle name="Notas 15 5 5 4" xfId="7270" xr:uid="{C1C8ED3E-A6E3-4973-BE6F-848B916289C0}"/>
    <cellStyle name="Notas 15 5 5 4 2" xfId="22378" xr:uid="{D44C42A6-B0D8-4DC0-A7C3-81A2F8736830}"/>
    <cellStyle name="Notas 15 5 5 5" xfId="18824" xr:uid="{04A5ED00-95BA-4454-A587-7FED8E221AB1}"/>
    <cellStyle name="Notas 15 5 6" xfId="4091" xr:uid="{1B1EEB73-09CA-43D3-A6E8-57F04C842523}"/>
    <cellStyle name="Notas 15 5 6 2" xfId="6728" xr:uid="{061D38BD-87B6-4B42-8B34-9E341E313DDF}"/>
    <cellStyle name="Notas 15 5 6 2 2" xfId="13039" xr:uid="{D1B1C218-1DE8-4F8E-850E-C482D8A00FFB}"/>
    <cellStyle name="Notas 15 5 6 2 2 2" xfId="28147" xr:uid="{DF39FA84-FADB-4A08-955D-A5E2A8AB9BC8}"/>
    <cellStyle name="Notas 15 5 6 2 3" xfId="16715" xr:uid="{848A07D3-98D1-4813-8D09-6DA48FCBA605}"/>
    <cellStyle name="Notas 15 5 6 2 3 2" xfId="31823" xr:uid="{E1AC3AFF-4E76-442F-8989-C4D044950A4D}"/>
    <cellStyle name="Notas 15 5 6 2 4" xfId="21836" xr:uid="{2F48D4DF-6CF0-4311-BBDC-125CD48ED075}"/>
    <cellStyle name="Notas 15 5 6 3" xfId="10473" xr:uid="{F411E2C3-5448-4757-86BB-C9DAADDC85D8}"/>
    <cellStyle name="Notas 15 5 6 3 2" xfId="25581" xr:uid="{431B3400-7655-4099-9C09-223BDCD5D3B0}"/>
    <cellStyle name="Notas 15 5 6 4" xfId="7317" xr:uid="{9A3D57F6-8218-4FCC-8180-4259D78293A1}"/>
    <cellStyle name="Notas 15 5 6 4 2" xfId="22425" xr:uid="{B7B56D29-6761-44CF-9C1C-ECC72EA04F84}"/>
    <cellStyle name="Notas 15 5 6 5" xfId="19199" xr:uid="{9E2236E9-FF8B-45B4-B433-243E6DFC149F}"/>
    <cellStyle name="Notas 15 5 7" xfId="4373" xr:uid="{5C696E64-36B6-4399-95C2-64AA121C9E5D}"/>
    <cellStyle name="Notas 15 5 7 2" xfId="7010" xr:uid="{E490D535-BBD7-4648-9CD5-4DB6570EECEF}"/>
    <cellStyle name="Notas 15 5 7 2 2" xfId="13321" xr:uid="{7ACE1235-9195-4A64-9492-A7CA9EC06C2D}"/>
    <cellStyle name="Notas 15 5 7 2 2 2" xfId="28429" xr:uid="{A3DDE80F-8378-4529-A864-CD39F54F2FB3}"/>
    <cellStyle name="Notas 15 5 7 2 3" xfId="16985" xr:uid="{13AC5EAA-EFB0-4C94-9C4B-417A4E426659}"/>
    <cellStyle name="Notas 15 5 7 2 3 2" xfId="32093" xr:uid="{95C77610-8C46-4CAF-B3FA-60250A1862CE}"/>
    <cellStyle name="Notas 15 5 7 2 4" xfId="22118" xr:uid="{F17B2A30-A59C-4461-A681-BE8673EF3F62}"/>
    <cellStyle name="Notas 15 5 7 3" xfId="10755" xr:uid="{9F6137BE-E322-4490-8B2E-5E73836A8EF0}"/>
    <cellStyle name="Notas 15 5 7 3 2" xfId="25863" xr:uid="{8AA07E3F-A4D2-4114-B0C3-4FF1EE5E030C}"/>
    <cellStyle name="Notas 15 5 7 4" xfId="15310" xr:uid="{F3EBFCF9-BF98-45E2-A78E-8CE466134865}"/>
    <cellStyle name="Notas 15 5 7 4 2" xfId="30418" xr:uid="{7FEB6548-0756-4ED7-AFB7-F7B74D569407}"/>
    <cellStyle name="Notas 15 5 7 5" xfId="19481" xr:uid="{FB3990D9-27EB-49E6-A1DD-6CAF373D2FB1}"/>
    <cellStyle name="Notas 15 5 8" xfId="4656" xr:uid="{AE0DCB7A-7914-4F9C-89EC-BA2B960DFDA7}"/>
    <cellStyle name="Notas 15 5 8 2" xfId="11038" xr:uid="{9EED4CE4-B214-43AD-B5EA-95CB0C7686D2}"/>
    <cellStyle name="Notas 15 5 8 2 2" xfId="26146" xr:uid="{531ACCCF-612D-41AA-8262-A862991BB313}"/>
    <cellStyle name="Notas 15 5 8 3" xfId="7695" xr:uid="{C47FBB14-9DF4-4B2D-A3F6-EFFE29F2B628}"/>
    <cellStyle name="Notas 15 5 8 3 2" xfId="22803" xr:uid="{8EDCA42F-21CB-4EAC-9E4C-F2F6066F53E3}"/>
    <cellStyle name="Notas 15 5 8 4" xfId="19764" xr:uid="{ED8B8B0D-08FF-4889-A576-5B0CD0E914CA}"/>
    <cellStyle name="Notas 15 5 9" xfId="8517" xr:uid="{BD507A10-4A2F-4D8A-90E6-2374AD661D8F}"/>
    <cellStyle name="Notas 15 5 9 2" xfId="23625" xr:uid="{8793B9A8-5664-4F86-9CFA-ACBBD2DEF9C0}"/>
    <cellStyle name="Notas 16" xfId="1454" xr:uid="{00000000-0005-0000-0000-0000B2050000}"/>
    <cellStyle name="Notas 16 2" xfId="1909" xr:uid="{1098660D-0869-4E0F-871F-94F501C76F0B}"/>
    <cellStyle name="Notas 16 2 10" xfId="16098" xr:uid="{7BF1DA0A-8D58-4DB5-B180-41D84B628C49}"/>
    <cellStyle name="Notas 16 2 10 2" xfId="31206" xr:uid="{19A76B23-B166-4FDF-A042-424C3C40EA6C}"/>
    <cellStyle name="Notas 16 2 11" xfId="14907" xr:uid="{8D96D444-874A-4A9F-B015-9196027075E7}"/>
    <cellStyle name="Notas 16 2 11 2" xfId="30015" xr:uid="{444288C1-A6D4-4AAD-8A72-33EE28865001}"/>
    <cellStyle name="Notas 16 2 12" xfId="17134" xr:uid="{48037982-C212-45C7-AEAF-755C11FBFA4A}"/>
    <cellStyle name="Notas 16 2 2" xfId="2469" xr:uid="{0EBD0749-2A3B-4ADC-B3F1-3CF0B8E80B3C}"/>
    <cellStyle name="Notas 16 2 2 2" xfId="5106" xr:uid="{49561804-12D1-4347-AA0B-FFDFE6CCBF55}"/>
    <cellStyle name="Notas 16 2 2 2 2" xfId="11470" xr:uid="{8AE20B36-AE77-45A9-8017-9D0DE7CFB3D6}"/>
    <cellStyle name="Notas 16 2 2 2 2 2" xfId="26578" xr:uid="{5F5CCE75-0955-4D85-B5E1-B221975DF300}"/>
    <cellStyle name="Notas 16 2 2 2 3" xfId="7474" xr:uid="{A7DDFB27-D901-4CDE-84B4-C6A5ACD327AD}"/>
    <cellStyle name="Notas 16 2 2 2 3 2" xfId="22582" xr:uid="{83C68235-8912-4799-9B14-C3ED503EA920}"/>
    <cellStyle name="Notas 16 2 2 2 4" xfId="20214" xr:uid="{C174ADE4-D20D-48BC-B628-F1F2D93BDBB4}"/>
    <cellStyle name="Notas 16 2 2 3" xfId="8936" xr:uid="{4BCB6E43-8028-4E58-946E-D5F9494F5A33}"/>
    <cellStyle name="Notas 16 2 2 3 2" xfId="24044" xr:uid="{70043EB4-F806-4789-8BB6-1F306A181D3C}"/>
    <cellStyle name="Notas 16 2 3" xfId="2685" xr:uid="{D99E8697-A85C-409B-9856-8BC334FE332B}"/>
    <cellStyle name="Notas 16 2 3 2" xfId="5322" xr:uid="{E8391FAB-14A5-4E44-8B5A-F647CCA3B210}"/>
    <cellStyle name="Notas 16 2 3 2 2" xfId="14578" xr:uid="{1B297CF5-1FDD-4EBA-9712-56A120206793}"/>
    <cellStyle name="Notas 16 2 3 2 2 2" xfId="29686" xr:uid="{43164BF0-2DB2-463B-8E75-7EF0EC4BDF8F}"/>
    <cellStyle name="Notas 16 2 3 2 3" xfId="20430" xr:uid="{E540C5AA-8707-41CB-B6EB-519C7F74E91F}"/>
    <cellStyle name="Notas 16 2 3 3" xfId="7131" xr:uid="{D7E28723-0306-4BC8-B9C1-D1F888BC406B}"/>
    <cellStyle name="Notas 16 2 3 3 2" xfId="22239" xr:uid="{6BEEBF0F-A546-499C-8FFE-F1BA4775E76C}"/>
    <cellStyle name="Notas 16 2 3 4" xfId="17793" xr:uid="{E7A69F58-4F13-441A-833F-557111165E03}"/>
    <cellStyle name="Notas 16 2 4" xfId="2988" xr:uid="{B42288AC-C65F-4429-9D80-821A107E0893}"/>
    <cellStyle name="Notas 16 2 4 2" xfId="5625" xr:uid="{BB302B8A-713F-4A5A-9F28-BC2E51E7380D}"/>
    <cellStyle name="Notas 16 2 4 2 2" xfId="11936" xr:uid="{CBBC990E-3BC1-485C-8CA8-4CE4D458E281}"/>
    <cellStyle name="Notas 16 2 4 2 2 2" xfId="27044" xr:uid="{30BD2867-33AD-49F2-9B61-4DDAD9B2E2E6}"/>
    <cellStyle name="Notas 16 2 4 2 3" xfId="15243" xr:uid="{1464C6EB-42F2-48BC-9EB9-5CC3548B5EA4}"/>
    <cellStyle name="Notas 16 2 4 2 3 2" xfId="30351" xr:uid="{FCF23334-7775-4C01-A03A-B9DC598A10DA}"/>
    <cellStyle name="Notas 16 2 4 2 4" xfId="20733" xr:uid="{964DBB03-AF85-4467-A02F-95D711A31EA2}"/>
    <cellStyle name="Notas 16 2 4 3" xfId="9370" xr:uid="{1DD2FC07-421F-4936-BC6C-A45BC87AD18B}"/>
    <cellStyle name="Notas 16 2 4 3 2" xfId="24478" xr:uid="{EECBA4B6-BF49-4260-A8F8-DCDFF0079E4E}"/>
    <cellStyle name="Notas 16 2 4 4" xfId="7301" xr:uid="{A36C6389-B44F-4E67-8885-351F04CB0107}"/>
    <cellStyle name="Notas 16 2 4 4 2" xfId="22409" xr:uid="{6A681783-F6CA-4FAC-A07E-D554B18761EA}"/>
    <cellStyle name="Notas 16 2 4 5" xfId="18096" xr:uid="{E793ACB7-5AF8-477A-8672-DDFB01252477}"/>
    <cellStyle name="Notas 16 2 5" xfId="3314" xr:uid="{39AAFF79-7F1C-4AE4-9686-2D3032303BCA}"/>
    <cellStyle name="Notas 16 2 5 2" xfId="5951" xr:uid="{6234BEE8-C55A-4EF6-8C6F-A94B7B4F3CB6}"/>
    <cellStyle name="Notas 16 2 5 2 2" xfId="12262" xr:uid="{B033421E-308E-42B7-945D-8F12B7A5E497}"/>
    <cellStyle name="Notas 16 2 5 2 2 2" xfId="27370" xr:uid="{62FA8B56-C4FD-4736-B9ED-1A681885B239}"/>
    <cellStyle name="Notas 16 2 5 2 3" xfId="8093" xr:uid="{2C584749-5770-4750-B6DE-98E6AEC49888}"/>
    <cellStyle name="Notas 16 2 5 2 3 2" xfId="23201" xr:uid="{FA432F3E-6512-4932-82AE-DA7B2D824403}"/>
    <cellStyle name="Notas 16 2 5 2 4" xfId="21059" xr:uid="{2491A854-48BF-4A3C-8B26-F3B3F9578749}"/>
    <cellStyle name="Notas 16 2 5 3" xfId="9696" xr:uid="{72FA7424-BF79-44E8-ACE2-34E04BDCE417}"/>
    <cellStyle name="Notas 16 2 5 3 2" xfId="24804" xr:uid="{E6B22FD2-3D8E-45CA-9F74-2C3F898A1013}"/>
    <cellStyle name="Notas 16 2 5 4" xfId="13367" xr:uid="{C64461A7-758C-4176-9B59-C1700BB07BA8}"/>
    <cellStyle name="Notas 16 2 5 4 2" xfId="28475" xr:uid="{ADBCAB3A-08B4-4E8C-B429-8F26EE7BFD3F}"/>
    <cellStyle name="Notas 16 2 5 5" xfId="18422" xr:uid="{3683E2B1-3F3B-465F-AF92-007F48CA3532}"/>
    <cellStyle name="Notas 16 2 6" xfId="3620" xr:uid="{A75E09D1-68F6-414A-9B02-649A397FD46E}"/>
    <cellStyle name="Notas 16 2 6 2" xfId="6257" xr:uid="{3A2C2686-F249-4336-9C89-90CEB0E44C3C}"/>
    <cellStyle name="Notas 16 2 6 2 2" xfId="12568" xr:uid="{7C754A4E-2AEB-4064-8EF4-DBBBD0510E64}"/>
    <cellStyle name="Notas 16 2 6 2 2 2" xfId="27676" xr:uid="{24A7AF67-3412-4C68-9C3A-6F5AEC84E7F4}"/>
    <cellStyle name="Notas 16 2 6 2 3" xfId="11667" xr:uid="{D1DE56D4-84E7-4570-A649-500086EA37D4}"/>
    <cellStyle name="Notas 16 2 6 2 3 2" xfId="26775" xr:uid="{3A7E1CD1-D202-42C5-8572-6C84744D0D27}"/>
    <cellStyle name="Notas 16 2 6 2 4" xfId="21365" xr:uid="{2DD2C590-B19C-47E5-A431-33F92ED41834}"/>
    <cellStyle name="Notas 16 2 6 3" xfId="10002" xr:uid="{4DE8643B-6FAD-455C-92B5-CC3CBDE1F281}"/>
    <cellStyle name="Notas 16 2 6 3 2" xfId="25110" xr:uid="{2AF29E7D-43E4-4E31-828A-D1E6C7EE2E63}"/>
    <cellStyle name="Notas 16 2 6 4" xfId="7194" xr:uid="{4A0B3B6F-4162-4268-BBDF-670A3F717BAA}"/>
    <cellStyle name="Notas 16 2 6 4 2" xfId="22302" xr:uid="{74027CDD-CC93-4755-B7A2-ECC6203AB375}"/>
    <cellStyle name="Notas 16 2 6 5" xfId="18728" xr:uid="{D7319CCC-0758-491C-820F-877EA41542CE}"/>
    <cellStyle name="Notas 16 2 7" xfId="3981" xr:uid="{BA7DC271-966C-450F-9350-05AD841BF2BC}"/>
    <cellStyle name="Notas 16 2 7 2" xfId="6618" xr:uid="{8FC2365D-10E9-4612-B071-CF764568ADB4}"/>
    <cellStyle name="Notas 16 2 7 2 2" xfId="12929" xr:uid="{569AC220-CA94-4C94-8872-EB5A35FEE4FC}"/>
    <cellStyle name="Notas 16 2 7 2 2 2" xfId="28037" xr:uid="{BC051700-6804-4C55-963F-1CD915D435F6}"/>
    <cellStyle name="Notas 16 2 7 2 3" xfId="16619" xr:uid="{B028B671-2F55-426F-A04A-4A98E18F5D4A}"/>
    <cellStyle name="Notas 16 2 7 2 3 2" xfId="31727" xr:uid="{97883048-49A8-421F-BE49-DD8DF66F95F3}"/>
    <cellStyle name="Notas 16 2 7 2 4" xfId="21726" xr:uid="{838B6F7D-D3A4-4054-97BA-B3F9C9E1BA67}"/>
    <cellStyle name="Notas 16 2 7 3" xfId="10363" xr:uid="{6F5A834C-264A-4488-9B43-E2F1C8FE3F29}"/>
    <cellStyle name="Notas 16 2 7 3 2" xfId="25471" xr:uid="{01103A78-8406-489C-8D0A-4E41BB38C31F}"/>
    <cellStyle name="Notas 16 2 7 4" xfId="11230" xr:uid="{1C52B520-90DA-4CFA-AA39-57C1CE30A0AD}"/>
    <cellStyle name="Notas 16 2 7 4 2" xfId="26338" xr:uid="{F8776520-10A3-4BA6-B7FC-933190A37D2D}"/>
    <cellStyle name="Notas 16 2 7 5" xfId="19089" xr:uid="{DE429445-6EA9-4079-9ED1-B5B44E3C53F1}"/>
    <cellStyle name="Notas 16 2 8" xfId="4546" xr:uid="{63ABCDC9-7CD3-4633-9315-1AD21C58C6EE}"/>
    <cellStyle name="Notas 16 2 8 2" xfId="10928" xr:uid="{FDC2D98A-4A9B-4276-A724-39C9974325F4}"/>
    <cellStyle name="Notas 16 2 8 2 2" xfId="26036" xr:uid="{A7749D47-4F90-4AA2-A7C7-29D7D55AEB02}"/>
    <cellStyle name="Notas 16 2 8 3" xfId="13612" xr:uid="{F6298A3D-994C-4DA4-8D08-73F5870810F1}"/>
    <cellStyle name="Notas 16 2 8 3 2" xfId="28720" xr:uid="{A461AE59-0596-4209-8B22-486A0A31AB19}"/>
    <cellStyle name="Notas 16 2 8 4" xfId="19654" xr:uid="{7BDC8049-49B3-43B6-8A24-7B83937EB75D}"/>
    <cellStyle name="Notas 16 2 9" xfId="8410" xr:uid="{A4A60171-A530-445C-BA95-1D62C3CC1638}"/>
    <cellStyle name="Notas 16 2 9 2" xfId="23518" xr:uid="{92AC8FD8-5866-44BA-8C99-026CF0B3D1CD}"/>
    <cellStyle name="Notas 16 3" xfId="1896" xr:uid="{6C1E9C07-A76E-421B-8DF2-00795D7EC2A4}"/>
    <cellStyle name="Notas 16 3 10" xfId="8397" xr:uid="{BFD181E1-C159-4596-B870-1DCDE1B87736}"/>
    <cellStyle name="Notas 16 3 10 2" xfId="23505" xr:uid="{2073C62A-80BD-46D2-9364-031C133085B4}"/>
    <cellStyle name="Notas 16 3 11" xfId="8248" xr:uid="{49F6462E-D1C1-402F-88FE-681BCD8797FD}"/>
    <cellStyle name="Notas 16 3 11 2" xfId="23356" xr:uid="{765E1044-6E79-4FEE-B890-B10BE18785D8}"/>
    <cellStyle name="Notas 16 3 12" xfId="7538" xr:uid="{9DFF7086-E518-4E53-89CB-3F2832CA30EF}"/>
    <cellStyle name="Notas 16 3 12 2" xfId="22646" xr:uid="{279817E3-6C19-4F18-9488-A460943EA726}"/>
    <cellStyle name="Notas 16 3 13" xfId="17121" xr:uid="{2FBEB5E9-3928-4468-930E-80324CC46212}"/>
    <cellStyle name="Notas 16 3 2" xfId="2456" xr:uid="{B23019AF-62A0-41D4-ADE6-4D4ABB6CC96E}"/>
    <cellStyle name="Notas 16 3 2 2" xfId="5093" xr:uid="{A7AF3A00-32CA-4EBE-8ABB-7E03E73BBAD6}"/>
    <cellStyle name="Notas 16 3 2 2 2" xfId="11457" xr:uid="{DEF606BA-C2F3-4B3C-9980-9079A771702B}"/>
    <cellStyle name="Notas 16 3 2 2 2 2" xfId="26565" xr:uid="{6F7C2CE9-F6A3-4DBD-A77D-E056A405FF39}"/>
    <cellStyle name="Notas 16 3 2 2 3" xfId="7549" xr:uid="{26D892F8-C0BA-472C-B804-F492034E67F3}"/>
    <cellStyle name="Notas 16 3 2 2 3 2" xfId="22657" xr:uid="{68799236-88A8-4FE9-B9C7-BFF1CAEB1918}"/>
    <cellStyle name="Notas 16 3 2 2 4" xfId="20201" xr:uid="{3D90771A-F948-4C9D-8F91-89D65BA9A04C}"/>
    <cellStyle name="Notas 16 3 2 3" xfId="8923" xr:uid="{22D76B14-1B53-49D9-B568-714903F45F2F}"/>
    <cellStyle name="Notas 16 3 2 3 2" xfId="24031" xr:uid="{D1A7F8A3-E681-44CF-8F32-2873A4D152D1}"/>
    <cellStyle name="Notas 16 3 2 4" xfId="15510" xr:uid="{69C8C52F-9610-4D0B-BC97-BA67BDD0D4E8}"/>
    <cellStyle name="Notas 16 3 2 4 2" xfId="30618" xr:uid="{C1E8C671-A63A-476D-9FEA-5A1AB35CE456}"/>
    <cellStyle name="Notas 16 3 2 5" xfId="7533" xr:uid="{8A008433-A037-4DA2-BED0-0FF965F46DC6}"/>
    <cellStyle name="Notas 16 3 2 5 2" xfId="22641" xr:uid="{ACD89E28-D53E-4D55-9D41-19DDCAAFF166}"/>
    <cellStyle name="Notas 16 3 2 6" xfId="17630" xr:uid="{54A5D11B-1CBC-4910-8A5D-BADB29CD7669}"/>
    <cellStyle name="Notas 16 3 3" xfId="2672" xr:uid="{AC6C4B97-9595-43E9-80A2-8CC54051E1D1}"/>
    <cellStyle name="Notas 16 3 3 2" xfId="5309" xr:uid="{54DC8BB2-C920-4E39-BEA7-4E6620356E07}"/>
    <cellStyle name="Notas 16 3 3 2 2" xfId="8179" xr:uid="{3CFE1DFD-70C6-4E42-9B39-F2FA40141E22}"/>
    <cellStyle name="Notas 16 3 3 2 2 2" xfId="23287" xr:uid="{16007B7F-A365-4E32-B44A-5A24357A1569}"/>
    <cellStyle name="Notas 16 3 3 2 3" xfId="20417" xr:uid="{596C8829-B235-4753-99C1-595AF9948315}"/>
    <cellStyle name="Notas 16 3 3 3" xfId="15020" xr:uid="{E6C39F97-95F5-40D5-91CE-C3A31FCBF79E}"/>
    <cellStyle name="Notas 16 3 3 3 2" xfId="30128" xr:uid="{1A76E483-4C98-4908-B2B9-3FEA605F1D9C}"/>
    <cellStyle name="Notas 16 3 3 4" xfId="17780" xr:uid="{AE03DD2E-13EF-465F-B45D-4EA16209429A}"/>
    <cellStyle name="Notas 16 3 4" xfId="2975" xr:uid="{900D3267-85F0-4AE8-84AB-E74BF1EF4AD1}"/>
    <cellStyle name="Notas 16 3 4 2" xfId="5612" xr:uid="{E8B1C3C5-6728-4F10-9E53-F77388B2CB2A}"/>
    <cellStyle name="Notas 16 3 4 2 2" xfId="11923" xr:uid="{BA724CBE-3517-4623-8322-F58D51D50A01}"/>
    <cellStyle name="Notas 16 3 4 2 2 2" xfId="27031" xr:uid="{D18738AB-CB7E-45F4-A9DE-1397359540A0}"/>
    <cellStyle name="Notas 16 3 4 2 3" xfId="13493" xr:uid="{B498259A-F27B-4190-B55C-0063843D23F8}"/>
    <cellStyle name="Notas 16 3 4 2 3 2" xfId="28601" xr:uid="{E45CCD87-5D46-44DD-8C94-9E0583C4D0BD}"/>
    <cellStyle name="Notas 16 3 4 2 4" xfId="20720" xr:uid="{294A6191-9798-4B91-B868-5352A504BC80}"/>
    <cellStyle name="Notas 16 3 4 3" xfId="9357" xr:uid="{5D2FAF6F-9C76-41BF-93F8-2FB2A36E7521}"/>
    <cellStyle name="Notas 16 3 4 3 2" xfId="24465" xr:uid="{61CC24E5-BA28-41B7-90C6-2B616D0E854F}"/>
    <cellStyle name="Notas 16 3 4 4" xfId="16345" xr:uid="{977AEC15-EA18-4AED-BEB5-6B007090D789}"/>
    <cellStyle name="Notas 16 3 4 4 2" xfId="31453" xr:uid="{E6AE38FF-DCC7-43D4-8597-BEDC472D7AEB}"/>
    <cellStyle name="Notas 16 3 4 5" xfId="18083" xr:uid="{F3A2BF2A-F7C1-4D1B-B01B-A70E5D30C90A}"/>
    <cellStyle name="Notas 16 3 5" xfId="3301" xr:uid="{4CA94884-038C-49F6-A3EE-484B79E3D113}"/>
    <cellStyle name="Notas 16 3 5 2" xfId="5938" xr:uid="{E2A2F883-D101-4B93-8E08-5E7CAF125E79}"/>
    <cellStyle name="Notas 16 3 5 2 2" xfId="12249" xr:uid="{4EC24B61-B7E1-4349-ABE6-98145D83684C}"/>
    <cellStyle name="Notas 16 3 5 2 2 2" xfId="27357" xr:uid="{8A752D08-55D7-42BE-B89F-5DB3C9CF6D66}"/>
    <cellStyle name="Notas 16 3 5 2 3" xfId="7659" xr:uid="{BE7FFA23-D7B3-4269-9691-6091EC8EAD44}"/>
    <cellStyle name="Notas 16 3 5 2 3 2" xfId="22767" xr:uid="{51A4732C-5948-4E38-B1E8-380713BA8B5D}"/>
    <cellStyle name="Notas 16 3 5 2 4" xfId="21046" xr:uid="{1C9A125E-32AB-4914-9125-E413ADCF6081}"/>
    <cellStyle name="Notas 16 3 5 3" xfId="9683" xr:uid="{FF9FF99D-F2E4-4D47-9349-080DF3BED86A}"/>
    <cellStyle name="Notas 16 3 5 3 2" xfId="24791" xr:uid="{F4CBD38C-410B-4100-8294-D346E4D459FA}"/>
    <cellStyle name="Notas 16 3 5 4" xfId="7373" xr:uid="{53A21480-FE2F-483F-894A-8732C9D05C4A}"/>
    <cellStyle name="Notas 16 3 5 4 2" xfId="22481" xr:uid="{D4AFDB89-A166-4ACC-BEA0-8C9E03079B39}"/>
    <cellStyle name="Notas 16 3 5 5" xfId="18409" xr:uid="{09EAA435-A383-4B67-941A-BEDEE08DEC5B}"/>
    <cellStyle name="Notas 16 3 6" xfId="3607" xr:uid="{FE153480-591F-425A-A53A-D9D25685CA84}"/>
    <cellStyle name="Notas 16 3 6 2" xfId="6244" xr:uid="{F73FA3C9-5717-464F-9826-A58BFF70E8E8}"/>
    <cellStyle name="Notas 16 3 6 2 2" xfId="12555" xr:uid="{61C0C942-D165-4534-8E98-1247E178FC31}"/>
    <cellStyle name="Notas 16 3 6 2 2 2" xfId="27663" xr:uid="{0D59533F-CBEC-4E93-BF21-B487321712B1}"/>
    <cellStyle name="Notas 16 3 6 2 3" xfId="14390" xr:uid="{489F4B7F-2549-4254-B405-34CD5995D963}"/>
    <cellStyle name="Notas 16 3 6 2 3 2" xfId="29498" xr:uid="{1150FE12-537E-43DD-A5E8-7A24A1A55A6B}"/>
    <cellStyle name="Notas 16 3 6 2 4" xfId="21352" xr:uid="{6803B588-17A4-479C-8422-19B3A0AA2308}"/>
    <cellStyle name="Notas 16 3 6 3" xfId="9989" xr:uid="{1E1E4068-4BD7-4669-9FA2-BAC4ED1731EE}"/>
    <cellStyle name="Notas 16 3 6 3 2" xfId="25097" xr:uid="{62AC97F6-14B9-46A8-BE7C-8D3F4EEC8027}"/>
    <cellStyle name="Notas 16 3 6 4" xfId="14294" xr:uid="{96B7C83E-5AC9-495E-8669-5CBD9586F74F}"/>
    <cellStyle name="Notas 16 3 6 4 2" xfId="29402" xr:uid="{034C139B-A60E-4EE5-98E5-5259B7D1A50C}"/>
    <cellStyle name="Notas 16 3 6 5" xfId="18715" xr:uid="{02155970-66FF-4B98-B359-D6C914E71045}"/>
    <cellStyle name="Notas 16 3 7" xfId="3968" xr:uid="{9112BF59-8811-4197-B017-8B770FB26B8C}"/>
    <cellStyle name="Notas 16 3 7 2" xfId="6605" xr:uid="{15819675-DA3D-409C-BC76-A4B89CE27D16}"/>
    <cellStyle name="Notas 16 3 7 2 2" xfId="12916" xr:uid="{0ABC5625-9FE6-4D45-A84A-E2935B3D97EC}"/>
    <cellStyle name="Notas 16 3 7 2 2 2" xfId="28024" xr:uid="{73C65A4A-FE8C-4D17-8B7E-FF61CF840630}"/>
    <cellStyle name="Notas 16 3 7 2 3" xfId="16606" xr:uid="{31672592-BB44-4345-839E-23AEE82E0EF0}"/>
    <cellStyle name="Notas 16 3 7 2 3 2" xfId="31714" xr:uid="{075EBE9C-F284-4925-8008-560C825EAE56}"/>
    <cellStyle name="Notas 16 3 7 2 4" xfId="21713" xr:uid="{012850CD-9355-4E9F-A55D-42672EAE2BDD}"/>
    <cellStyle name="Notas 16 3 7 3" xfId="10350" xr:uid="{983327D8-5ABE-429B-99E8-FB3600FD9976}"/>
    <cellStyle name="Notas 16 3 7 3 2" xfId="25458" xr:uid="{CDBF6BCC-F372-4CDA-9B3F-8BBE2861CE41}"/>
    <cellStyle name="Notas 16 3 7 4" xfId="16162" xr:uid="{E94691CD-CE6B-4AFC-8370-027E08104B9E}"/>
    <cellStyle name="Notas 16 3 7 4 2" xfId="31270" xr:uid="{9D40EC91-199B-4C2F-B66B-A4BD1C2C5BE2}"/>
    <cellStyle name="Notas 16 3 7 5" xfId="19076" xr:uid="{F8AAD270-58FA-464F-9D76-283E28B84071}"/>
    <cellStyle name="Notas 16 3 8" xfId="4300" xr:uid="{8BFF258B-F059-4D8D-A5BE-2EF4EA52DA2D}"/>
    <cellStyle name="Notas 16 3 8 2" xfId="6937" xr:uid="{03C6D485-C064-4E78-AB49-330995DD2B69}"/>
    <cellStyle name="Notas 16 3 8 2 2" xfId="13248" xr:uid="{5E94B37E-FF17-4953-A0E9-703863EB9D78}"/>
    <cellStyle name="Notas 16 3 8 2 2 2" xfId="28356" xr:uid="{FD9EF0BB-FA77-492E-AEEA-AE689527D667}"/>
    <cellStyle name="Notas 16 3 8 2 3" xfId="16912" xr:uid="{9F69689B-992F-4989-A9D5-A32C85CF1922}"/>
    <cellStyle name="Notas 16 3 8 2 3 2" xfId="32020" xr:uid="{E0B3B60A-082E-4DD5-A41A-46917AC1D5D1}"/>
    <cellStyle name="Notas 16 3 8 2 4" xfId="22045" xr:uid="{9D7F0285-B0E7-470A-A27E-4D8F278197D6}"/>
    <cellStyle name="Notas 16 3 8 3" xfId="10682" xr:uid="{CD76AB58-A0B2-46E4-8332-8ADC13D6C25F}"/>
    <cellStyle name="Notas 16 3 8 3 2" xfId="25790" xr:uid="{6070C646-E430-4227-9A83-6E611D15C6A0}"/>
    <cellStyle name="Notas 16 3 8 4" xfId="13423" xr:uid="{C5AE15B5-883A-4D92-80E6-8673E5AFF1F2}"/>
    <cellStyle name="Notas 16 3 8 4 2" xfId="28531" xr:uid="{F6F8EED0-C8AE-4DCA-AEA2-E9997F53067C}"/>
    <cellStyle name="Notas 16 3 8 5" xfId="19408" xr:uid="{EE0A01A1-7BDC-43A2-A068-DD8E2F0BB517}"/>
    <cellStyle name="Notas 16 3 9" xfId="4533" xr:uid="{A867A8EC-42D1-46B2-894C-BA2FA3EA1B25}"/>
    <cellStyle name="Notas 16 3 9 2" xfId="10915" xr:uid="{1579CCC5-8323-4D43-81BB-30EFD3DB8942}"/>
    <cellStyle name="Notas 16 3 9 2 2" xfId="26023" xr:uid="{C83AE228-60C4-4DE9-BDDB-A8FDA02E1287}"/>
    <cellStyle name="Notas 16 3 9 3" xfId="14020" xr:uid="{66AD4D36-852E-40F0-80E5-DFB23DFBD331}"/>
    <cellStyle name="Notas 16 3 9 3 2" xfId="29128" xr:uid="{311C7FB7-3079-42AA-A3E1-184D2332A7F4}"/>
    <cellStyle name="Notas 16 3 9 4" xfId="19641" xr:uid="{301762A9-E0FC-41BA-A7E0-888E786F4377}"/>
    <cellStyle name="Notas 16 4" xfId="2106" xr:uid="{BF88E4AD-5CB6-462E-A15A-CE0404882D08}"/>
    <cellStyle name="Notas 16 4 10" xfId="8604" xr:uid="{8C4EB7EA-FC61-403E-ACD5-20C79FC20B9D}"/>
    <cellStyle name="Notas 16 4 10 2" xfId="23712" xr:uid="{5CBA3723-5F8A-4BF9-8FDA-40E475572F17}"/>
    <cellStyle name="Notas 16 4 11" xfId="15534" xr:uid="{83CC2BF3-05BB-4D79-8E71-612A1E80BB00}"/>
    <cellStyle name="Notas 16 4 11 2" xfId="30642" xr:uid="{B4A4687D-408E-4F98-8F5B-0836F98521BB}"/>
    <cellStyle name="Notas 16 4 12" xfId="14214" xr:uid="{AF9C26E2-BD68-4106-8E67-3C691A3F0DE1}"/>
    <cellStyle name="Notas 16 4 12 2" xfId="29322" xr:uid="{BFAE9119-46EB-4B59-B541-FF53DAB56D42}"/>
    <cellStyle name="Notas 16 4 13" xfId="17331" xr:uid="{A5079974-04E2-4104-B3C7-4B0941B496E5}"/>
    <cellStyle name="Notas 16 4 2" xfId="2596" xr:uid="{248EC42B-08BC-4F3A-AF29-16381E2BA242}"/>
    <cellStyle name="Notas 16 4 2 2" xfId="5233" xr:uid="{2412042F-B54C-40B1-8318-443E86A78192}"/>
    <cellStyle name="Notas 16 4 2 2 2" xfId="11597" xr:uid="{B597134C-6147-41AA-82A1-56A339FBF964}"/>
    <cellStyle name="Notas 16 4 2 2 2 2" xfId="26705" xr:uid="{824ADCA9-9D4B-4F0E-9C97-06036520F6C9}"/>
    <cellStyle name="Notas 16 4 2 2 3" xfId="9156" xr:uid="{9AB5CE51-F628-421C-B995-9F9E84889664}"/>
    <cellStyle name="Notas 16 4 2 2 3 2" xfId="24264" xr:uid="{C2290B94-D884-4496-A107-D271C3A77C26}"/>
    <cellStyle name="Notas 16 4 2 2 4" xfId="20341" xr:uid="{FA4EC2C3-B831-4A10-8D1B-F5B32EA5AFB5}"/>
    <cellStyle name="Notas 16 4 2 3" xfId="9063" xr:uid="{BFA600A8-F9E3-4F80-A567-E8E52B44EB22}"/>
    <cellStyle name="Notas 16 4 2 3 2" xfId="24171" xr:uid="{9A9B5A79-D19C-40EE-A4B6-6B88ABC86772}"/>
    <cellStyle name="Notas 16 4 2 4" xfId="16388" xr:uid="{4E97D168-49CF-44DF-A4EC-ADA93F9F3E10}"/>
    <cellStyle name="Notas 16 4 2 4 2" xfId="31496" xr:uid="{B762D00A-32E3-450B-B7CC-6798E038B122}"/>
    <cellStyle name="Notas 16 4 2 5" xfId="15348" xr:uid="{A4862EC9-5398-4A3A-829F-C06EB889E1BB}"/>
    <cellStyle name="Notas 16 4 2 5 2" xfId="30456" xr:uid="{D38FF3BA-0EAD-4242-A015-49456733AB04}"/>
    <cellStyle name="Notas 16 4 2 6" xfId="17704" xr:uid="{9A0D3488-A166-42BE-B168-D4E871BA792A}"/>
    <cellStyle name="Notas 16 4 3" xfId="2861" xr:uid="{BD78CA82-E08C-40C8-A896-1ADF00CDBB9D}"/>
    <cellStyle name="Notas 16 4 3 2" xfId="5498" xr:uid="{28C99D41-4933-4706-8DE2-A824CC12BA24}"/>
    <cellStyle name="Notas 16 4 3 2 2" xfId="15961" xr:uid="{1107E068-4A2D-45E1-8799-5485EB462FDD}"/>
    <cellStyle name="Notas 16 4 3 2 2 2" xfId="31069" xr:uid="{B8842A86-8566-4633-836D-614563B594AB}"/>
    <cellStyle name="Notas 16 4 3 2 3" xfId="20606" xr:uid="{7EF82C35-D490-49DB-84AF-D22183496795}"/>
    <cellStyle name="Notas 16 4 3 3" xfId="13484" xr:uid="{A1507814-7262-47CC-81C1-935DCC3F1521}"/>
    <cellStyle name="Notas 16 4 3 3 2" xfId="28592" xr:uid="{15896A1E-74A1-47E1-9299-660E706B4A65}"/>
    <cellStyle name="Notas 16 4 3 4" xfId="17969" xr:uid="{E2E76831-0949-4DAD-A2A2-A9EBA5BA2539}"/>
    <cellStyle name="Notas 16 4 4" xfId="3164" xr:uid="{F91553FB-911C-4DA3-9472-BCCF8D7493B8}"/>
    <cellStyle name="Notas 16 4 4 2" xfId="5801" xr:uid="{76348A1E-4590-41E6-B650-041DA5FB52CF}"/>
    <cellStyle name="Notas 16 4 4 2 2" xfId="12112" xr:uid="{1802A49F-C50F-42F4-8AA1-EE933789A870}"/>
    <cellStyle name="Notas 16 4 4 2 2 2" xfId="27220" xr:uid="{BF134F4F-88DE-4BA8-8C49-7D5245F87B92}"/>
    <cellStyle name="Notas 16 4 4 2 3" xfId="7795" xr:uid="{F18FCB6F-CEBC-4377-B38F-9CB1472A35D9}"/>
    <cellStyle name="Notas 16 4 4 2 3 2" xfId="22903" xr:uid="{775697E2-9617-4947-B6A9-DEBEC0DF9816}"/>
    <cellStyle name="Notas 16 4 4 2 4" xfId="20909" xr:uid="{DDAAAACF-6C00-4E8A-9A65-B54C9EB71DCB}"/>
    <cellStyle name="Notas 16 4 4 3" xfId="9546" xr:uid="{D1781A3E-A838-4BB1-8585-26695D1529D7}"/>
    <cellStyle name="Notas 16 4 4 3 2" xfId="24654" xr:uid="{5BC8B210-B2B4-49FA-B504-EA78FB84D917}"/>
    <cellStyle name="Notas 16 4 4 4" xfId="14002" xr:uid="{9F0F30BE-33F9-44AA-968A-EF0D33892065}"/>
    <cellStyle name="Notas 16 4 4 4 2" xfId="29110" xr:uid="{A1C0232B-55A1-4BE2-98F6-6F7D1169FFAF}"/>
    <cellStyle name="Notas 16 4 4 5" xfId="18272" xr:uid="{2BECD826-6A5E-443C-8F7C-C410E7E040E8}"/>
    <cellStyle name="Notas 16 4 5" xfId="3490" xr:uid="{412E2830-34FA-4235-80B9-59448D10819D}"/>
    <cellStyle name="Notas 16 4 5 2" xfId="6127" xr:uid="{7C265BC2-26C9-4F3E-BCE6-32084DC44A0E}"/>
    <cellStyle name="Notas 16 4 5 2 2" xfId="12438" xr:uid="{7B1B39A4-5C9A-4732-A54C-A537C5ADE894}"/>
    <cellStyle name="Notas 16 4 5 2 2 2" xfId="27546" xr:uid="{62480348-C5D7-45FB-AD83-1271B67C2561}"/>
    <cellStyle name="Notas 16 4 5 2 3" xfId="15259" xr:uid="{752A5FD3-FD41-40B4-80B9-D44CE17D861A}"/>
    <cellStyle name="Notas 16 4 5 2 3 2" xfId="30367" xr:uid="{A8B741FA-6986-4B60-BBA9-2873398CA0D5}"/>
    <cellStyle name="Notas 16 4 5 2 4" xfId="21235" xr:uid="{834EE656-CDD1-49F8-85DE-A1C8E78969ED}"/>
    <cellStyle name="Notas 16 4 5 3" xfId="9872" xr:uid="{F92DFAAB-73EE-4089-8ED7-592F0A44720B}"/>
    <cellStyle name="Notas 16 4 5 3 2" xfId="24980" xr:uid="{6E369C72-9340-4B0F-B5F8-D00E85C4B541}"/>
    <cellStyle name="Notas 16 4 5 4" xfId="15138" xr:uid="{E62846E4-07B3-458D-94E9-A5F296CA0E72}"/>
    <cellStyle name="Notas 16 4 5 4 2" xfId="30246" xr:uid="{7C862394-FB80-445D-AC48-30A43C4CCA1B}"/>
    <cellStyle name="Notas 16 4 5 5" xfId="18598" xr:uid="{B8067001-6E97-4D31-8989-B6D13AA4EE8A}"/>
    <cellStyle name="Notas 16 4 6" xfId="3796" xr:uid="{4EEB3FF1-AF2B-42B9-9E61-01108160DC8D}"/>
    <cellStyle name="Notas 16 4 6 2" xfId="6433" xr:uid="{F0DA69AE-83DF-4A5C-9A3A-A9445B8B9AA5}"/>
    <cellStyle name="Notas 16 4 6 2 2" xfId="12744" xr:uid="{A39FED39-C3BA-4555-A51C-AF8AB6320520}"/>
    <cellStyle name="Notas 16 4 6 2 2 2" xfId="27852" xr:uid="{BC57989C-A8D7-40D5-9935-5D0E68EDD3D4}"/>
    <cellStyle name="Notas 16 4 6 2 3" xfId="13371" xr:uid="{CBAD1B88-8BD1-4D47-91AB-DDFA0204AFE9}"/>
    <cellStyle name="Notas 16 4 6 2 3 2" xfId="28479" xr:uid="{7C52CB26-FC4C-4654-AA25-956CE9175F65}"/>
    <cellStyle name="Notas 16 4 6 2 4" xfId="21541" xr:uid="{122897F0-A088-4747-8E92-DF8DCC816434}"/>
    <cellStyle name="Notas 16 4 6 3" xfId="10178" xr:uid="{3F9F471E-189E-4CE3-B6C7-20CD55B551C1}"/>
    <cellStyle name="Notas 16 4 6 3 2" xfId="25286" xr:uid="{468ECAF3-F287-4DF1-B775-4724B4281367}"/>
    <cellStyle name="Notas 16 4 6 4" xfId="8016" xr:uid="{61F9089C-5B5F-4308-9374-C56CB97E0E44}"/>
    <cellStyle name="Notas 16 4 6 4 2" xfId="23124" xr:uid="{7D472513-534E-4E41-A45F-23302DD75D07}"/>
    <cellStyle name="Notas 16 4 6 5" xfId="18904" xr:uid="{48541070-D86B-4620-8D69-8FA4CACC15DB}"/>
    <cellStyle name="Notas 16 4 7" xfId="4178" xr:uid="{E5F80D25-C536-4F08-9CCE-719742E9C271}"/>
    <cellStyle name="Notas 16 4 7 2" xfId="6815" xr:uid="{88D13D26-C2DF-4139-B532-B4A62A12D709}"/>
    <cellStyle name="Notas 16 4 7 2 2" xfId="13126" xr:uid="{E4D34482-1639-4C81-AB48-5F90E1707FAF}"/>
    <cellStyle name="Notas 16 4 7 2 2 2" xfId="28234" xr:uid="{B657F813-F8BD-4A30-81B8-CFCE84A4C0EF}"/>
    <cellStyle name="Notas 16 4 7 2 3" xfId="16795" xr:uid="{2498DF52-893D-473A-9440-56FCB317BAFC}"/>
    <cellStyle name="Notas 16 4 7 2 3 2" xfId="31903" xr:uid="{A8933CE5-EF54-4FE0-A7D5-60E1439CD345}"/>
    <cellStyle name="Notas 16 4 7 2 4" xfId="21923" xr:uid="{989DC5E3-8C97-4E5C-8294-881727B314CC}"/>
    <cellStyle name="Notas 16 4 7 3" xfId="10560" xr:uid="{322DDAE0-7EDD-4454-888A-F167E3EFE604}"/>
    <cellStyle name="Notas 16 4 7 3 2" xfId="25668" xr:uid="{85DEFB4C-AE4C-49F6-A1A3-DBFE832ADA79}"/>
    <cellStyle name="Notas 16 4 7 4" xfId="16082" xr:uid="{AF96905C-57E6-4646-BED5-21721AC61A33}"/>
    <cellStyle name="Notas 16 4 7 4 2" xfId="31190" xr:uid="{F70B18A0-60DE-4A3A-9B19-48829C58FE6A}"/>
    <cellStyle name="Notas 16 4 7 5" xfId="19286" xr:uid="{0C1EE74E-1082-420A-95EB-B5DE2A9CCDF1}"/>
    <cellStyle name="Notas 16 4 8" xfId="4385" xr:uid="{0FC1A135-5760-4F57-BA63-77C39FA14D4A}"/>
    <cellStyle name="Notas 16 4 8 2" xfId="7022" xr:uid="{BEBD0D69-A74A-4808-8CDB-CC25030FC73D}"/>
    <cellStyle name="Notas 16 4 8 2 2" xfId="13333" xr:uid="{522D3213-9FF4-4CAC-B623-855961994A51}"/>
    <cellStyle name="Notas 16 4 8 2 2 2" xfId="28441" xr:uid="{3DC43BEA-6A2A-4590-894A-7F15394AC1AF}"/>
    <cellStyle name="Notas 16 4 8 2 3" xfId="16997" xr:uid="{260EDAFB-6742-4129-9BE8-2E8ED2C18C75}"/>
    <cellStyle name="Notas 16 4 8 2 3 2" xfId="32105" xr:uid="{BB9F7A07-5FE5-4FA4-AD61-E34A70EA3745}"/>
    <cellStyle name="Notas 16 4 8 2 4" xfId="22130" xr:uid="{0F435BEA-E46D-4D26-9004-7C9C4C00A8BE}"/>
    <cellStyle name="Notas 16 4 8 3" xfId="10767" xr:uid="{9E4B9528-7FD9-4549-A4CC-DDA7314F0E2F}"/>
    <cellStyle name="Notas 16 4 8 3 2" xfId="25875" xr:uid="{298E4830-E873-4388-AF8A-5A97A39202D1}"/>
    <cellStyle name="Notas 16 4 8 4" xfId="7451" xr:uid="{664D14FB-4F49-4E0C-A050-B64AACB2B984}"/>
    <cellStyle name="Notas 16 4 8 4 2" xfId="22559" xr:uid="{A7DA342B-97B2-42D2-9441-14E24061FBA4}"/>
    <cellStyle name="Notas 16 4 8 5" xfId="19493" xr:uid="{3F6060E4-B50A-4B05-A05A-50A8080E4EEB}"/>
    <cellStyle name="Notas 16 4 9" xfId="4743" xr:uid="{182F74B9-9779-4FB3-BF74-B0C82CDAF2B4}"/>
    <cellStyle name="Notas 16 4 9 2" xfId="11125" xr:uid="{1B733BCB-8B40-4A90-A54F-B802D17D85B9}"/>
    <cellStyle name="Notas 16 4 9 2 2" xfId="26233" xr:uid="{8BF8E6EC-F893-4EFB-ABDC-98FC11651F44}"/>
    <cellStyle name="Notas 16 4 9 3" xfId="7088" xr:uid="{2B51835C-9E48-4828-93D3-14C5CC8B977E}"/>
    <cellStyle name="Notas 16 4 9 3 2" xfId="22196" xr:uid="{0422C070-439D-41F9-8858-8B1E30319872}"/>
    <cellStyle name="Notas 16 4 9 4" xfId="19851" xr:uid="{B8B0F303-E388-482B-B1F4-7186FC29E705}"/>
    <cellStyle name="Notas 16 5" xfId="2018" xr:uid="{621CC0EA-927F-4AD1-9075-77E1EDF8ABB6}"/>
    <cellStyle name="Notas 16 5 10" xfId="8049" xr:uid="{5F00CCB6-3DE9-4D3E-81F2-92A3FE4E7714}"/>
    <cellStyle name="Notas 16 5 10 2" xfId="23157" xr:uid="{B5814AFB-8D8F-4EB5-86B7-8A8174B7D640}"/>
    <cellStyle name="Notas 16 5 11" xfId="7168" xr:uid="{2D437B91-7DF6-40C9-BB53-96E7375BEFC9}"/>
    <cellStyle name="Notas 16 5 11 2" xfId="22276" xr:uid="{07281E29-336D-49AA-BFEA-2839486C8104}"/>
    <cellStyle name="Notas 16 5 12" xfId="17243" xr:uid="{5D19DE26-6C8A-4368-81F8-4B59E6919D9C}"/>
    <cellStyle name="Notas 16 5 2" xfId="2780" xr:uid="{BE1133FA-E46B-488E-A0AA-CAB6FDB9DC64}"/>
    <cellStyle name="Notas 16 5 2 2" xfId="5417" xr:uid="{31911962-AE3D-4382-BFD3-3EB3954DC479}"/>
    <cellStyle name="Notas 16 5 2 2 2" xfId="7707" xr:uid="{1505B57F-859A-4A1C-B185-71C89671C6D9}"/>
    <cellStyle name="Notas 16 5 2 2 2 2" xfId="22815" xr:uid="{8A1FF4D7-B40A-4350-A00C-58719727D44D}"/>
    <cellStyle name="Notas 16 5 2 2 3" xfId="20525" xr:uid="{206D45B5-2FB2-4360-B641-D7DB9D3E8585}"/>
    <cellStyle name="Notas 16 5 2 3" xfId="13714" xr:uid="{0671914B-55EC-4CD5-B751-DD5B8BD38FAF}"/>
    <cellStyle name="Notas 16 5 2 3 2" xfId="28822" xr:uid="{89163E2B-D730-442A-911B-43B04FFF0DAC}"/>
    <cellStyle name="Notas 16 5 2 4" xfId="17888" xr:uid="{EB93ED10-A55E-40F5-A029-ABA2F33EC215}"/>
    <cellStyle name="Notas 16 5 3" xfId="3083" xr:uid="{72492A6C-FAA0-479A-ADA6-79164711CCA7}"/>
    <cellStyle name="Notas 16 5 3 2" xfId="5720" xr:uid="{84A63DB1-23FF-44A1-A957-355921873913}"/>
    <cellStyle name="Notas 16 5 3 2 2" xfId="12031" xr:uid="{322A2807-2C09-4CEB-9149-A8F8695CEFAA}"/>
    <cellStyle name="Notas 16 5 3 2 2 2" xfId="27139" xr:uid="{9ADC0196-4E36-42AB-A7B3-84723960D99E}"/>
    <cellStyle name="Notas 16 5 3 2 3" xfId="15230" xr:uid="{A904FDAF-84FE-4869-94F7-D52F4729BA8C}"/>
    <cellStyle name="Notas 16 5 3 2 3 2" xfId="30338" xr:uid="{ADCC9D2E-8ABF-4B7E-A5C4-155CDA2E0EF2}"/>
    <cellStyle name="Notas 16 5 3 2 4" xfId="20828" xr:uid="{CBD7406C-1895-4593-BA68-EBEEF1D08EE1}"/>
    <cellStyle name="Notas 16 5 3 3" xfId="9465" xr:uid="{288350D4-7F17-477E-BE25-A8AF17E5C988}"/>
    <cellStyle name="Notas 16 5 3 3 2" xfId="24573" xr:uid="{81F4260D-15D0-4AE9-94FF-084F32338ECA}"/>
    <cellStyle name="Notas 16 5 3 4" xfId="15924" xr:uid="{5AE92E1B-8FC6-4E54-AF2A-263516369D6C}"/>
    <cellStyle name="Notas 16 5 3 4 2" xfId="31032" xr:uid="{8B8DFDB0-8FD8-48BC-B35A-C5A37E075369}"/>
    <cellStyle name="Notas 16 5 3 5" xfId="18191" xr:uid="{67FC59A3-6442-4B8D-97E7-3990EA6806A3}"/>
    <cellStyle name="Notas 16 5 4" xfId="3409" xr:uid="{9B806649-DB20-4415-BE87-D8B128C2D081}"/>
    <cellStyle name="Notas 16 5 4 2" xfId="6046" xr:uid="{AA378954-168F-4834-AE63-75757296D00E}"/>
    <cellStyle name="Notas 16 5 4 2 2" xfId="12357" xr:uid="{8A3F9D4F-E78B-4FED-AD96-70ACF7CBD688}"/>
    <cellStyle name="Notas 16 5 4 2 2 2" xfId="27465" xr:uid="{D5F6DA31-6C22-464E-ABEF-F07F902FBEB9}"/>
    <cellStyle name="Notas 16 5 4 2 3" xfId="14525" xr:uid="{9B76A2D0-BEBC-4746-927C-49447F1D99C9}"/>
    <cellStyle name="Notas 16 5 4 2 3 2" xfId="29633" xr:uid="{D0090DC6-343A-443B-BC60-DBE394F4DA88}"/>
    <cellStyle name="Notas 16 5 4 2 4" xfId="21154" xr:uid="{2A6401C2-45AF-4661-8F0E-C0C764642F68}"/>
    <cellStyle name="Notas 16 5 4 3" xfId="9791" xr:uid="{D5A6B05E-3380-4A50-BFBE-8027B6AF27E4}"/>
    <cellStyle name="Notas 16 5 4 3 2" xfId="24899" xr:uid="{55DE4754-5219-4F25-B5B2-A37602F93132}"/>
    <cellStyle name="Notas 16 5 4 4" xfId="16089" xr:uid="{8C3C458C-932E-43D0-9B68-7F013F17962B}"/>
    <cellStyle name="Notas 16 5 4 4 2" xfId="31197" xr:uid="{BB2E0A9A-491E-4D4C-A00C-137669701235}"/>
    <cellStyle name="Notas 16 5 4 5" xfId="18517" xr:uid="{CBD3F1B3-4E12-479E-95BF-444ADE25D72C}"/>
    <cellStyle name="Notas 16 5 5" xfId="3715" xr:uid="{6DDCD889-504B-40F7-9BF7-64E3FE571999}"/>
    <cellStyle name="Notas 16 5 5 2" xfId="6352" xr:uid="{2ED111B1-E7A1-400D-973C-5D351AC07819}"/>
    <cellStyle name="Notas 16 5 5 2 2" xfId="12663" xr:uid="{676B7B9A-D50E-4D53-80F8-9C096CA6DA70}"/>
    <cellStyle name="Notas 16 5 5 2 2 2" xfId="27771" xr:uid="{C4B6FE26-2590-4A36-84B9-E3442AE75837}"/>
    <cellStyle name="Notas 16 5 5 2 3" xfId="13941" xr:uid="{AC6AFA08-0924-42D4-B2DE-634AEF401E4D}"/>
    <cellStyle name="Notas 16 5 5 2 3 2" xfId="29049" xr:uid="{BEA07E35-A855-440C-AAD3-A5763A633F45}"/>
    <cellStyle name="Notas 16 5 5 2 4" xfId="21460" xr:uid="{DBA991F0-D137-4D8D-A278-6AFFBFAE9412}"/>
    <cellStyle name="Notas 16 5 5 3" xfId="10097" xr:uid="{72621F40-F43E-4C32-8F6F-7E821FA6B999}"/>
    <cellStyle name="Notas 16 5 5 3 2" xfId="25205" xr:uid="{044327A3-9D81-47C8-9221-622472DCF298}"/>
    <cellStyle name="Notas 16 5 5 4" xfId="7829" xr:uid="{4D83F98C-D507-47E0-B723-27E3B66647FA}"/>
    <cellStyle name="Notas 16 5 5 4 2" xfId="22937" xr:uid="{00C04812-BCE6-406F-B756-2206D2E3DF3D}"/>
    <cellStyle name="Notas 16 5 5 5" xfId="18823" xr:uid="{DD35976F-71E4-4A04-882D-27CECE7C6287}"/>
    <cellStyle name="Notas 16 5 6" xfId="4090" xr:uid="{F0905533-8C4E-42E4-AC5B-BD9BBF1D78AF}"/>
    <cellStyle name="Notas 16 5 6 2" xfId="6727" xr:uid="{AF3EA1F7-22D6-4381-8FA4-9F445EB06A4D}"/>
    <cellStyle name="Notas 16 5 6 2 2" xfId="13038" xr:uid="{AB64D3DB-6EBC-42F5-A216-0F1150232B86}"/>
    <cellStyle name="Notas 16 5 6 2 2 2" xfId="28146" xr:uid="{6C30E908-C7E3-4C68-9B76-EBEE703488AA}"/>
    <cellStyle name="Notas 16 5 6 2 3" xfId="16714" xr:uid="{245121E7-F051-4432-8126-6FED9FEA00C1}"/>
    <cellStyle name="Notas 16 5 6 2 3 2" xfId="31822" xr:uid="{C77D113A-B151-4719-AF0F-CC3F8D5ADCDC}"/>
    <cellStyle name="Notas 16 5 6 2 4" xfId="21835" xr:uid="{14985ED1-F63E-4F17-8E99-0FB2B1F184D3}"/>
    <cellStyle name="Notas 16 5 6 3" xfId="10472" xr:uid="{FE9A2D5D-D05B-4989-BCDD-93ECDEE38B33}"/>
    <cellStyle name="Notas 16 5 6 3 2" xfId="25580" xr:uid="{F94E192B-EAE3-43D3-AE57-621E13FF6646}"/>
    <cellStyle name="Notas 16 5 6 4" xfId="14276" xr:uid="{D0425476-77CC-478B-948D-42328EF716C9}"/>
    <cellStyle name="Notas 16 5 6 4 2" xfId="29384" xr:uid="{B62C7CF6-17C1-4FB2-8DA2-C2188FE3BAE3}"/>
    <cellStyle name="Notas 16 5 6 5" xfId="19198" xr:uid="{3ADBBAA8-3D99-454F-9EA4-14BE1952EA9F}"/>
    <cellStyle name="Notas 16 5 7" xfId="4372" xr:uid="{DCFBC2D0-6D95-4371-A4E6-52A6F183BFBE}"/>
    <cellStyle name="Notas 16 5 7 2" xfId="7009" xr:uid="{B448A580-95DD-47EC-ADA5-305C50347A8A}"/>
    <cellStyle name="Notas 16 5 7 2 2" xfId="13320" xr:uid="{2D1E6489-9B6A-4327-BFDA-DAC2B6995063}"/>
    <cellStyle name="Notas 16 5 7 2 2 2" xfId="28428" xr:uid="{4F6012E5-CDD7-487F-B97D-D3909F9D90B4}"/>
    <cellStyle name="Notas 16 5 7 2 3" xfId="16984" xr:uid="{447759D1-82EA-4A26-BE6A-0CE136A687AD}"/>
    <cellStyle name="Notas 16 5 7 2 3 2" xfId="32092" xr:uid="{A6CD0450-CF2B-4236-9B3F-4C32610B85D2}"/>
    <cellStyle name="Notas 16 5 7 2 4" xfId="22117" xr:uid="{C35BC74D-666C-429A-AA6C-42C2465FEACF}"/>
    <cellStyle name="Notas 16 5 7 3" xfId="10754" xr:uid="{F70B089B-358F-4E43-BD14-A61FB83819B6}"/>
    <cellStyle name="Notas 16 5 7 3 2" xfId="25862" xr:uid="{56453AC2-322B-4E0C-85C7-774C5973EA30}"/>
    <cellStyle name="Notas 16 5 7 4" xfId="8725" xr:uid="{075DBECF-4BF9-46A1-9BAB-9C1182CEFE2B}"/>
    <cellStyle name="Notas 16 5 7 4 2" xfId="23833" xr:uid="{AEFA5CBA-71E6-4EB0-85DF-9C0924C3AB1D}"/>
    <cellStyle name="Notas 16 5 7 5" xfId="19480" xr:uid="{7D6AAAAA-F50F-4709-AC7B-967468E937D1}"/>
    <cellStyle name="Notas 16 5 8" xfId="4655" xr:uid="{FA387E6C-7409-4D80-B34E-02E582772E15}"/>
    <cellStyle name="Notas 16 5 8 2" xfId="11037" xr:uid="{63009CBB-2E8C-44D1-88C6-1E048A873891}"/>
    <cellStyle name="Notas 16 5 8 2 2" xfId="26145" xr:uid="{283F9C45-21D0-4360-92F1-C54AF1FFA73F}"/>
    <cellStyle name="Notas 16 5 8 3" xfId="7948" xr:uid="{07C714AF-F438-4871-9F65-27358609C774}"/>
    <cellStyle name="Notas 16 5 8 3 2" xfId="23056" xr:uid="{FEC94F0B-F2BC-44E2-B3CF-CB12F3288D60}"/>
    <cellStyle name="Notas 16 5 8 4" xfId="19763" xr:uid="{7AC42335-F36A-4A85-A1D9-096A95694D03}"/>
    <cellStyle name="Notas 16 5 9" xfId="8516" xr:uid="{E96F32F8-AFC7-43CE-A696-DA0CDC14DB5E}"/>
    <cellStyle name="Notas 16 5 9 2" xfId="23624" xr:uid="{11342035-0049-4631-A4CC-64416324AA0D}"/>
    <cellStyle name="Notas 17" xfId="1455" xr:uid="{00000000-0005-0000-0000-0000B3050000}"/>
    <cellStyle name="Notas 17 2" xfId="1910" xr:uid="{F07729F0-1C59-4722-A5E0-6D28A9E7460E}"/>
    <cellStyle name="Notas 17 2 10" xfId="14816" xr:uid="{60A916DF-2E46-4521-928A-E3F53A8520F8}"/>
    <cellStyle name="Notas 17 2 10 2" xfId="29924" xr:uid="{F1943170-5FF2-4423-9F45-092EFFEC3657}"/>
    <cellStyle name="Notas 17 2 11" xfId="7842" xr:uid="{2C61FF10-338F-42FD-BCF0-2D438F6D6DF8}"/>
    <cellStyle name="Notas 17 2 11 2" xfId="22950" xr:uid="{F37816CF-FD3D-40F5-A4AA-0CD4EF111F81}"/>
    <cellStyle name="Notas 17 2 12" xfId="17135" xr:uid="{764F93B0-E25B-4AAF-8DF5-21681D480DD1}"/>
    <cellStyle name="Notas 17 2 2" xfId="2470" xr:uid="{0CC91F92-D59A-4042-B911-95C46A11A0B2}"/>
    <cellStyle name="Notas 17 2 2 2" xfId="5107" xr:uid="{A9B5DB03-E290-481E-AA0E-E7ED00D64E70}"/>
    <cellStyle name="Notas 17 2 2 2 2" xfId="11471" xr:uid="{A2323A28-8F23-40CB-A220-155AAE0F339E}"/>
    <cellStyle name="Notas 17 2 2 2 2 2" xfId="26579" xr:uid="{141160CE-0F76-4B2A-88C8-EB68069B035B}"/>
    <cellStyle name="Notas 17 2 2 2 3" xfId="13832" xr:uid="{37880B58-07B3-40CC-BB53-24275DCFBE30}"/>
    <cellStyle name="Notas 17 2 2 2 3 2" xfId="28940" xr:uid="{55E66F1A-F637-44DC-8F4D-177B81A54DD8}"/>
    <cellStyle name="Notas 17 2 2 2 4" xfId="20215" xr:uid="{0A5FBBA5-606C-450D-A3EB-B2D7C3676778}"/>
    <cellStyle name="Notas 17 2 2 3" xfId="8937" xr:uid="{59F5693D-047E-4072-9C30-8E1CFC726394}"/>
    <cellStyle name="Notas 17 2 2 3 2" xfId="24045" xr:uid="{D0BA7CDB-B8A6-4CB7-9109-D6E132A0BFC4}"/>
    <cellStyle name="Notas 17 2 3" xfId="2686" xr:uid="{7B33E454-AE4D-44C7-9BA3-425E566BADE7}"/>
    <cellStyle name="Notas 17 2 3 2" xfId="5323" xr:uid="{09098E9A-FFFE-4798-AD02-C7DB9103481D}"/>
    <cellStyle name="Notas 17 2 3 2 2" xfId="13597" xr:uid="{977171AE-0FFB-42FB-8860-388D5896D699}"/>
    <cellStyle name="Notas 17 2 3 2 2 2" xfId="28705" xr:uid="{CA48CAC8-F2D7-49A1-A57D-AB3D61762F16}"/>
    <cellStyle name="Notas 17 2 3 2 3" xfId="20431" xr:uid="{E619BB65-343F-419C-AA16-435E429C7EBC}"/>
    <cellStyle name="Notas 17 2 3 3" xfId="16561" xr:uid="{A3622F76-9552-4F99-BF83-777802EAC117}"/>
    <cellStyle name="Notas 17 2 3 3 2" xfId="31669" xr:uid="{B8CD8314-F9D9-422A-9BD3-CAAA1DF35FFC}"/>
    <cellStyle name="Notas 17 2 3 4" xfId="17794" xr:uid="{0193F5FF-E799-43C0-824C-F0EF77AFC5BC}"/>
    <cellStyle name="Notas 17 2 4" xfId="2989" xr:uid="{23F3242E-B9D4-4E1C-BAB2-E811213A1B91}"/>
    <cellStyle name="Notas 17 2 4 2" xfId="5626" xr:uid="{BDAFC61B-015C-4DAD-B641-C1CEC6B51941}"/>
    <cellStyle name="Notas 17 2 4 2 2" xfId="11937" xr:uid="{AB8C865E-4FB7-4777-A219-22752A7386C3}"/>
    <cellStyle name="Notas 17 2 4 2 2 2" xfId="27045" xr:uid="{6140B5A7-5F60-4361-9B6B-BE53DFB618F9}"/>
    <cellStyle name="Notas 17 2 4 2 3" xfId="13951" xr:uid="{55092E84-F6F2-411F-943F-5CA8E3636100}"/>
    <cellStyle name="Notas 17 2 4 2 3 2" xfId="29059" xr:uid="{9A3CC193-FC23-4BDA-BACD-0DB570182929}"/>
    <cellStyle name="Notas 17 2 4 2 4" xfId="20734" xr:uid="{3AE1342A-362F-436E-BD4C-AD031F80B2B2}"/>
    <cellStyle name="Notas 17 2 4 3" xfId="9371" xr:uid="{47A4D05D-BD60-4116-A05F-1C6344FA7B85}"/>
    <cellStyle name="Notas 17 2 4 3 2" xfId="24479" xr:uid="{A7567F40-4FF8-4060-A5BD-1EB52EC7F889}"/>
    <cellStyle name="Notas 17 2 4 4" xfId="15057" xr:uid="{A66A9EF8-5BE1-4349-B3F0-B18FB6E1F822}"/>
    <cellStyle name="Notas 17 2 4 4 2" xfId="30165" xr:uid="{A17FA5FC-5025-48BC-BDBB-577226597F67}"/>
    <cellStyle name="Notas 17 2 4 5" xfId="18097" xr:uid="{B8BFB0D4-4C72-4381-9ACF-A166E7216B44}"/>
    <cellStyle name="Notas 17 2 5" xfId="3315" xr:uid="{772DF63D-CFC8-474C-B55E-C9B1219E480D}"/>
    <cellStyle name="Notas 17 2 5 2" xfId="5952" xr:uid="{C5B0207C-CFD7-4B3F-8AFA-AC3092F00EB9}"/>
    <cellStyle name="Notas 17 2 5 2 2" xfId="12263" xr:uid="{1974A376-F118-4CD7-BC37-D48FDEF650DF}"/>
    <cellStyle name="Notas 17 2 5 2 2 2" xfId="27371" xr:uid="{A1D5FED3-8502-4111-8E58-23E647669FEA}"/>
    <cellStyle name="Notas 17 2 5 2 3" xfId="8222" xr:uid="{E6970326-B545-4FCF-9E45-06BC864CF9BE}"/>
    <cellStyle name="Notas 17 2 5 2 3 2" xfId="23330" xr:uid="{0F4C222E-0AE0-4D6F-8BFC-BE76EC8E4D31}"/>
    <cellStyle name="Notas 17 2 5 2 4" xfId="21060" xr:uid="{37EB5C74-B2C8-44C0-94A4-CB3FAB49D718}"/>
    <cellStyle name="Notas 17 2 5 3" xfId="9697" xr:uid="{236F4E22-81CE-4B29-B335-FD176B274F4D}"/>
    <cellStyle name="Notas 17 2 5 3 2" xfId="24805" xr:uid="{595C9398-B548-4F59-B9A4-9A90D403842B}"/>
    <cellStyle name="Notas 17 2 5 4" xfId="15733" xr:uid="{238DBC64-E447-4059-90C8-B93597E7E88D}"/>
    <cellStyle name="Notas 17 2 5 4 2" xfId="30841" xr:uid="{5E42CDF5-551F-47E6-939E-488C8BB04CBF}"/>
    <cellStyle name="Notas 17 2 5 5" xfId="18423" xr:uid="{1E1AC2A8-6FEA-407D-A39B-04089E294C59}"/>
    <cellStyle name="Notas 17 2 6" xfId="3621" xr:uid="{6DA13957-B6A7-4278-AE64-53D29D968F4B}"/>
    <cellStyle name="Notas 17 2 6 2" xfId="6258" xr:uid="{1377F887-35AA-4106-B548-C2A871085472}"/>
    <cellStyle name="Notas 17 2 6 2 2" xfId="12569" xr:uid="{3F9CF78F-363B-475A-90DB-F3E500F980D9}"/>
    <cellStyle name="Notas 17 2 6 2 2 2" xfId="27677" xr:uid="{78BA4BEC-3370-4C05-A8CE-D8751B105283}"/>
    <cellStyle name="Notas 17 2 6 2 3" xfId="13971" xr:uid="{1312FE0B-0512-46D0-A360-71E7BAF86CB6}"/>
    <cellStyle name="Notas 17 2 6 2 3 2" xfId="29079" xr:uid="{E09DFF5F-4BC5-48C0-BBE4-FF928BF8FEBC}"/>
    <cellStyle name="Notas 17 2 6 2 4" xfId="21366" xr:uid="{E139B609-0419-4D97-A521-3458B3E4A8CD}"/>
    <cellStyle name="Notas 17 2 6 3" xfId="10003" xr:uid="{26C1BA67-0820-4325-A778-346433907C81}"/>
    <cellStyle name="Notas 17 2 6 3 2" xfId="25111" xr:uid="{4CA75A07-81D7-4A3B-B00B-F1D714E12BD4}"/>
    <cellStyle name="Notas 17 2 6 4" xfId="13955" xr:uid="{14D27BCE-3352-4788-BD6E-6F01478E51A2}"/>
    <cellStyle name="Notas 17 2 6 4 2" xfId="29063" xr:uid="{95FE9523-1D2E-4939-AD84-1C92F35E3CF7}"/>
    <cellStyle name="Notas 17 2 6 5" xfId="18729" xr:uid="{BAEDABE2-B97B-47A7-9A6D-DA053DD3E903}"/>
    <cellStyle name="Notas 17 2 7" xfId="3982" xr:uid="{C9AFC9CF-198B-4ED9-80FE-8BF36A8E2FB4}"/>
    <cellStyle name="Notas 17 2 7 2" xfId="6619" xr:uid="{E871BE2A-C9A2-44E0-B82A-AC1ED55BD0EF}"/>
    <cellStyle name="Notas 17 2 7 2 2" xfId="12930" xr:uid="{463AC166-4338-40C4-92FD-523E0C8F34DE}"/>
    <cellStyle name="Notas 17 2 7 2 2 2" xfId="28038" xr:uid="{C3C989FF-5B51-4D1A-86AB-B226482CF652}"/>
    <cellStyle name="Notas 17 2 7 2 3" xfId="16620" xr:uid="{6BC44409-77C6-47DA-908B-992FDB03DE31}"/>
    <cellStyle name="Notas 17 2 7 2 3 2" xfId="31728" xr:uid="{F5D6BA3E-EEF9-45D9-8E9D-7CA009D3720B}"/>
    <cellStyle name="Notas 17 2 7 2 4" xfId="21727" xr:uid="{CEDE8E74-671D-4CC8-8DB2-C988215DB6BC}"/>
    <cellStyle name="Notas 17 2 7 3" xfId="10364" xr:uid="{153D37C4-66A5-4F2E-A2AF-B2ECE00AAEE2}"/>
    <cellStyle name="Notas 17 2 7 3 2" xfId="25472" xr:uid="{CC584F5F-1773-4710-83D4-14F44958C3DA}"/>
    <cellStyle name="Notas 17 2 7 4" xfId="15559" xr:uid="{769279BE-6935-4705-B601-B01CF150CCC0}"/>
    <cellStyle name="Notas 17 2 7 4 2" xfId="30667" xr:uid="{8038EA80-B66C-4AA3-86E4-2AEB4EFC82C7}"/>
    <cellStyle name="Notas 17 2 7 5" xfId="19090" xr:uid="{DAF93774-3CD9-45F2-8A78-F3369731C222}"/>
    <cellStyle name="Notas 17 2 8" xfId="4547" xr:uid="{06A8B0D5-BE9C-493B-B085-9B7F3D6B5E3A}"/>
    <cellStyle name="Notas 17 2 8 2" xfId="10929" xr:uid="{205BD7EA-BD38-453E-9C92-106658374C13}"/>
    <cellStyle name="Notas 17 2 8 2 2" xfId="26037" xr:uid="{ED3AF779-3BD6-4534-880E-2BCAC1AB98BA}"/>
    <cellStyle name="Notas 17 2 8 3" xfId="7897" xr:uid="{8514B4FA-C43E-4A89-BA58-8DD1D5EE6070}"/>
    <cellStyle name="Notas 17 2 8 3 2" xfId="23005" xr:uid="{DAB13B0E-6BE2-48E7-B28F-8CC0D9772633}"/>
    <cellStyle name="Notas 17 2 8 4" xfId="19655" xr:uid="{BC6E6656-C5FB-4A4A-B6F0-4DF419DE281D}"/>
    <cellStyle name="Notas 17 2 9" xfId="8411" xr:uid="{20A1E370-3C91-4C3E-880D-832002B1D085}"/>
    <cellStyle name="Notas 17 2 9 2" xfId="23519" xr:uid="{24332482-0352-4521-A631-DB1F78FA4A79}"/>
    <cellStyle name="Notas 17 3" xfId="1897" xr:uid="{2E74BE33-F94C-46BF-BE11-E2BEE9E8F3E4}"/>
    <cellStyle name="Notas 17 3 10" xfId="8398" xr:uid="{AE8D8209-72E5-4982-92A6-DF152E32F40E}"/>
    <cellStyle name="Notas 17 3 10 2" xfId="23506" xr:uid="{DBE44BC3-71DE-4A41-B9A5-4BA703E4FCDA}"/>
    <cellStyle name="Notas 17 3 11" xfId="16370" xr:uid="{70B90EEC-ADDC-483A-8C8E-5F3E1A2F45F6}"/>
    <cellStyle name="Notas 17 3 11 2" xfId="31478" xr:uid="{0E2377E1-89BF-4FE9-AD31-5FC4CA5A481D}"/>
    <cellStyle name="Notas 17 3 12" xfId="15848" xr:uid="{7369B631-DA61-4FC3-B9EB-F603923DAE45}"/>
    <cellStyle name="Notas 17 3 12 2" xfId="30956" xr:uid="{88334B73-3808-4522-AE64-A57E9DEBAB16}"/>
    <cellStyle name="Notas 17 3 13" xfId="17122" xr:uid="{5F88B68D-4DDE-4CFF-B460-ECF7EECB0B47}"/>
    <cellStyle name="Notas 17 3 2" xfId="2457" xr:uid="{B285AD25-476A-4678-9922-CD9BE729D757}"/>
    <cellStyle name="Notas 17 3 2 2" xfId="5094" xr:uid="{7F09C17C-91CC-4379-B35F-995FA1392CF4}"/>
    <cellStyle name="Notas 17 3 2 2 2" xfId="11458" xr:uid="{9A9F78AF-1CA1-416D-A718-29FF32EC868F}"/>
    <cellStyle name="Notas 17 3 2 2 2 2" xfId="26566" xr:uid="{DF94179E-A299-4C76-8D5D-846967FF333C}"/>
    <cellStyle name="Notas 17 3 2 2 3" xfId="16008" xr:uid="{C07EAC12-4C17-4ECB-ACA7-CEED3955A3FA}"/>
    <cellStyle name="Notas 17 3 2 2 3 2" xfId="31116" xr:uid="{4A1F960E-8BF0-460D-A140-84537A3F1BDA}"/>
    <cellStyle name="Notas 17 3 2 2 4" xfId="20202" xr:uid="{DEB39B94-516D-4B36-8838-5F211DDB86B2}"/>
    <cellStyle name="Notas 17 3 2 3" xfId="8924" xr:uid="{AAB4BC90-C9B3-471E-8FC4-443196DE48FB}"/>
    <cellStyle name="Notas 17 3 2 3 2" xfId="24032" xr:uid="{734090B5-98D9-456F-8443-4818DD88467B}"/>
    <cellStyle name="Notas 17 3 2 4" xfId="16040" xr:uid="{3FF0B81C-6F07-465A-A7E7-3F0171447903}"/>
    <cellStyle name="Notas 17 3 2 4 2" xfId="31148" xr:uid="{7B2BC7B5-4A3B-4C2E-85A7-E139136AD39F}"/>
    <cellStyle name="Notas 17 3 2 5" xfId="14367" xr:uid="{142ADD1C-2BEF-4A6D-8795-CC3224AF1ED3}"/>
    <cellStyle name="Notas 17 3 2 5 2" xfId="29475" xr:uid="{FA99CFF3-97B6-4E0B-B2F8-4D1C8A2AAD29}"/>
    <cellStyle name="Notas 17 3 2 6" xfId="17631" xr:uid="{CE19667B-1ECD-413E-A5F6-51A0F5E6F800}"/>
    <cellStyle name="Notas 17 3 3" xfId="2673" xr:uid="{4A0256D3-001C-4B11-9E8C-1FD5A257AA58}"/>
    <cellStyle name="Notas 17 3 3 2" xfId="5310" xr:uid="{9E996A7B-4326-4545-8E7D-4700DA049E1A}"/>
    <cellStyle name="Notas 17 3 3 2 2" xfId="16505" xr:uid="{7F07F4AD-5744-4A88-B4AD-DDEB92536D5A}"/>
    <cellStyle name="Notas 17 3 3 2 2 2" xfId="31613" xr:uid="{22751905-6C5E-4011-8B8B-776BE1505D65}"/>
    <cellStyle name="Notas 17 3 3 2 3" xfId="20418" xr:uid="{700457EA-3379-4C33-9038-D62C1199BA87}"/>
    <cellStyle name="Notas 17 3 3 3" xfId="16038" xr:uid="{57D11A82-F769-497D-8338-240D68F61FCB}"/>
    <cellStyle name="Notas 17 3 3 3 2" xfId="31146" xr:uid="{810A2CED-2121-43A3-831A-80090505DF43}"/>
    <cellStyle name="Notas 17 3 3 4" xfId="17781" xr:uid="{E437303B-9DD4-4F24-ACB2-E90B8FAEF264}"/>
    <cellStyle name="Notas 17 3 4" xfId="2976" xr:uid="{EDDA0801-C34A-4B74-8495-EA759419E4FB}"/>
    <cellStyle name="Notas 17 3 4 2" xfId="5613" xr:uid="{7ABB35A5-5EB8-4AF4-B1A1-261560494551}"/>
    <cellStyle name="Notas 17 3 4 2 2" xfId="11924" xr:uid="{B8AD830F-691F-44DA-BED7-612634F1E30C}"/>
    <cellStyle name="Notas 17 3 4 2 2 2" xfId="27032" xr:uid="{91554C1B-3461-4ABE-A8AF-F72EB7B11B13}"/>
    <cellStyle name="Notas 17 3 4 2 3" xfId="7843" xr:uid="{1A55E7C9-843A-4B26-9E7D-2194FD918BEB}"/>
    <cellStyle name="Notas 17 3 4 2 3 2" xfId="22951" xr:uid="{2D6A1468-5C03-4BBE-9F86-C28771DE7929}"/>
    <cellStyle name="Notas 17 3 4 2 4" xfId="20721" xr:uid="{21506088-54F5-432B-80A5-576145CCF700}"/>
    <cellStyle name="Notas 17 3 4 3" xfId="9358" xr:uid="{9A3AE229-41DC-45C8-9AA7-1DA20226E387}"/>
    <cellStyle name="Notas 17 3 4 3 2" xfId="24466" xr:uid="{E3409D9A-44FB-487F-A6C8-8F2F2DDE59C3}"/>
    <cellStyle name="Notas 17 3 4 4" xfId="7901" xr:uid="{5102BBB2-34CB-4B7D-AF9D-F551022F9ACC}"/>
    <cellStyle name="Notas 17 3 4 4 2" xfId="23009" xr:uid="{C848658B-041B-46E9-87A9-CC7EBE6C95AD}"/>
    <cellStyle name="Notas 17 3 4 5" xfId="18084" xr:uid="{8579C7C0-CC1D-469D-AAE1-ADD6C8D83642}"/>
    <cellStyle name="Notas 17 3 5" xfId="3302" xr:uid="{B42015F6-DD85-429B-88B9-95A764D819C0}"/>
    <cellStyle name="Notas 17 3 5 2" xfId="5939" xr:uid="{81943497-599B-4260-A973-B0CC4109A331}"/>
    <cellStyle name="Notas 17 3 5 2 2" xfId="12250" xr:uid="{BC258709-6DD5-4C9E-AB89-69E90651A1DA}"/>
    <cellStyle name="Notas 17 3 5 2 2 2" xfId="27358" xr:uid="{553084F5-DD88-4975-9C25-940855DE3CC7}"/>
    <cellStyle name="Notas 17 3 5 2 3" xfId="16463" xr:uid="{C4A84538-DC7A-4EF9-AC79-3CE75DF94DAF}"/>
    <cellStyle name="Notas 17 3 5 2 3 2" xfId="31571" xr:uid="{FB4890F4-0009-4949-8AAF-0162337AB1FF}"/>
    <cellStyle name="Notas 17 3 5 2 4" xfId="21047" xr:uid="{57F65EBE-5017-4DA2-BD7E-BA6328393561}"/>
    <cellStyle name="Notas 17 3 5 3" xfId="9684" xr:uid="{23971BCD-0B0D-4A66-9FA1-2548601C6E7D}"/>
    <cellStyle name="Notas 17 3 5 3 2" xfId="24792" xr:uid="{7D403095-77A0-41CB-AD62-765975463C4F}"/>
    <cellStyle name="Notas 17 3 5 4" xfId="15800" xr:uid="{E30491BA-5FF0-4585-9075-27F09DDB01D5}"/>
    <cellStyle name="Notas 17 3 5 4 2" xfId="30908" xr:uid="{5B808B7C-EDD1-4EDF-BBAC-A331EE243844}"/>
    <cellStyle name="Notas 17 3 5 5" xfId="18410" xr:uid="{986ACE74-A305-4095-8DB3-6CDAA69A9128}"/>
    <cellStyle name="Notas 17 3 6" xfId="3608" xr:uid="{CAED2E65-8907-45E3-94B6-FD90D224672E}"/>
    <cellStyle name="Notas 17 3 6 2" xfId="6245" xr:uid="{15DBF125-40F6-4AFA-BC30-E1CC193D3346}"/>
    <cellStyle name="Notas 17 3 6 2 2" xfId="12556" xr:uid="{F45485F1-B8F5-4B65-BEF6-9D16C67C8F3D}"/>
    <cellStyle name="Notas 17 3 6 2 2 2" xfId="27664" xr:uid="{819B97A5-5296-40AA-A878-733289729819}"/>
    <cellStyle name="Notas 17 3 6 2 3" xfId="15407" xr:uid="{623F7B31-6AA4-456E-9214-AAAF74EFF160}"/>
    <cellStyle name="Notas 17 3 6 2 3 2" xfId="30515" xr:uid="{26293D3E-1AE9-4F6D-AF17-5CC51F905F88}"/>
    <cellStyle name="Notas 17 3 6 2 4" xfId="21353" xr:uid="{DF3205A7-AF7A-47B7-BF67-F9FA164AB37E}"/>
    <cellStyle name="Notas 17 3 6 3" xfId="9990" xr:uid="{D0D8BA2F-F3A1-426E-B794-95CF64C875FA}"/>
    <cellStyle name="Notas 17 3 6 3 2" xfId="25098" xr:uid="{29D7DD87-FC63-44FF-AC34-A0A18A832E5F}"/>
    <cellStyle name="Notas 17 3 6 4" xfId="11222" xr:uid="{50CBB957-2B5A-47D4-94D8-7C0BB66A2349}"/>
    <cellStyle name="Notas 17 3 6 4 2" xfId="26330" xr:uid="{C3EA1E07-1E1D-482F-B83E-80596D72423B}"/>
    <cellStyle name="Notas 17 3 6 5" xfId="18716" xr:uid="{CE171ACC-6A8F-4753-9849-9ABF47EAFBE2}"/>
    <cellStyle name="Notas 17 3 7" xfId="3969" xr:uid="{A622F231-9CD6-4620-9B76-AE1AD5FB51CE}"/>
    <cellStyle name="Notas 17 3 7 2" xfId="6606" xr:uid="{F1C40555-7036-4DDD-B195-D86C4CFAD074}"/>
    <cellStyle name="Notas 17 3 7 2 2" xfId="12917" xr:uid="{2A4876D0-4055-43D6-8430-AC82A54106EB}"/>
    <cellStyle name="Notas 17 3 7 2 2 2" xfId="28025" xr:uid="{07E903F0-4220-4F7B-9203-66FC17CC0DC0}"/>
    <cellStyle name="Notas 17 3 7 2 3" xfId="16607" xr:uid="{0C06575B-9994-4F40-83FA-BF2EBC969C56}"/>
    <cellStyle name="Notas 17 3 7 2 3 2" xfId="31715" xr:uid="{01028653-6FE1-49A4-88C4-701D7350A9C3}"/>
    <cellStyle name="Notas 17 3 7 2 4" xfId="21714" xr:uid="{412682E9-D148-4A3B-B8A3-180FAF73D33E}"/>
    <cellStyle name="Notas 17 3 7 3" xfId="10351" xr:uid="{6BE75B41-2AE9-4DC8-980F-8D428B5266AB}"/>
    <cellStyle name="Notas 17 3 7 3 2" xfId="25459" xr:uid="{E1F3C901-D666-4736-84A5-2C55D0B4C6BB}"/>
    <cellStyle name="Notas 17 3 7 4" xfId="7115" xr:uid="{F2AF4EB3-CAEA-40D7-99A9-A7C705D54301}"/>
    <cellStyle name="Notas 17 3 7 4 2" xfId="22223" xr:uid="{06B7B693-DF69-4B5F-8C92-1DCF0EA17A28}"/>
    <cellStyle name="Notas 17 3 7 5" xfId="19077" xr:uid="{83C3A967-2D3A-4536-BFC8-19C1AD100402}"/>
    <cellStyle name="Notas 17 3 8" xfId="4301" xr:uid="{D29A3262-77A9-4BDC-9708-69C3EE66D53B}"/>
    <cellStyle name="Notas 17 3 8 2" xfId="6938" xr:uid="{E80C338A-6149-4223-9481-511FCEE134C1}"/>
    <cellStyle name="Notas 17 3 8 2 2" xfId="13249" xr:uid="{33F9C4E2-503F-4E9E-9B23-CE0DC09B24CC}"/>
    <cellStyle name="Notas 17 3 8 2 2 2" xfId="28357" xr:uid="{78AF424A-759A-4C44-8DFF-9909DC8479A0}"/>
    <cellStyle name="Notas 17 3 8 2 3" xfId="16913" xr:uid="{00874A49-ADC2-490A-B366-06728EE44D42}"/>
    <cellStyle name="Notas 17 3 8 2 3 2" xfId="32021" xr:uid="{3246DD4B-DFA8-44BF-8C73-C7F3D7FCCD4F}"/>
    <cellStyle name="Notas 17 3 8 2 4" xfId="22046" xr:uid="{7310DAFA-9ACB-4B8D-B35D-528C069A9773}"/>
    <cellStyle name="Notas 17 3 8 3" xfId="10683" xr:uid="{CF5E1B67-8EBA-48A7-A6F2-BC175B5C868D}"/>
    <cellStyle name="Notas 17 3 8 3 2" xfId="25791" xr:uid="{D53115B3-0469-42D3-91CA-AEC6652F0F3E}"/>
    <cellStyle name="Notas 17 3 8 4" xfId="8716" xr:uid="{A1979E2C-F126-4F7F-8ADB-5CDDB186DF7D}"/>
    <cellStyle name="Notas 17 3 8 4 2" xfId="23824" xr:uid="{55FCC16A-D4BB-4C8C-BCA9-CB5DAECFAB2C}"/>
    <cellStyle name="Notas 17 3 8 5" xfId="19409" xr:uid="{EB8A0132-A219-460D-B231-13D2695377EC}"/>
    <cellStyle name="Notas 17 3 9" xfId="4534" xr:uid="{2D9D1CFB-2AA5-4A0D-837C-32BD38858D27}"/>
    <cellStyle name="Notas 17 3 9 2" xfId="10916" xr:uid="{B39E82BB-8640-4604-AD31-3899EBC74DBA}"/>
    <cellStyle name="Notas 17 3 9 2 2" xfId="26024" xr:uid="{1DE242F2-EA42-4158-B895-91EE326060EA}"/>
    <cellStyle name="Notas 17 3 9 3" xfId="14701" xr:uid="{0BF5FF1A-8A0E-48BA-B093-FCAE12D64E13}"/>
    <cellStyle name="Notas 17 3 9 3 2" xfId="29809" xr:uid="{AE8ABCA8-E35C-46C8-A9BA-76229EF094B4}"/>
    <cellStyle name="Notas 17 3 9 4" xfId="19642" xr:uid="{F05B26EE-3C91-4BA7-A029-DF0249664591}"/>
    <cellStyle name="Notas 17 4" xfId="2107" xr:uid="{01944FC3-9623-4F25-B7E3-2834B3F9C513}"/>
    <cellStyle name="Notas 17 4 10" xfId="8605" xr:uid="{4D403459-103B-47CB-899E-22332ACF99D4}"/>
    <cellStyle name="Notas 17 4 10 2" xfId="23713" xr:uid="{8A17DB26-B1FF-4AD2-B383-D9143765AB3C}"/>
    <cellStyle name="Notas 17 4 11" xfId="8244" xr:uid="{D3A44ADA-E3E6-48D9-8E1B-00B82BFA2567}"/>
    <cellStyle name="Notas 17 4 11 2" xfId="23352" xr:uid="{E351267F-8F17-4A03-A8AE-B441DC4058C0}"/>
    <cellStyle name="Notas 17 4 12" xfId="13419" xr:uid="{76602B18-0F2C-4DA8-A27D-10644D848913}"/>
    <cellStyle name="Notas 17 4 12 2" xfId="28527" xr:uid="{582EFE59-559E-45C7-B7C5-F5C9C7533A1F}"/>
    <cellStyle name="Notas 17 4 13" xfId="17332" xr:uid="{7BAB409C-4693-4B08-8C82-654A1CFFAA40}"/>
    <cellStyle name="Notas 17 4 2" xfId="2597" xr:uid="{613B788E-5561-4FC8-B61F-A54D9C01AAED}"/>
    <cellStyle name="Notas 17 4 2 2" xfId="5234" xr:uid="{9A93FF3D-C11B-497F-9062-8CC8CBD991D8}"/>
    <cellStyle name="Notas 17 4 2 2 2" xfId="11598" xr:uid="{2978C3B2-43D0-4E86-AE52-DA8A9662FE3F}"/>
    <cellStyle name="Notas 17 4 2 2 2 2" xfId="26706" xr:uid="{B3098FD4-C3D9-47A1-9E9D-C609A6973559}"/>
    <cellStyle name="Notas 17 4 2 2 3" xfId="7644" xr:uid="{AEB17723-5671-4816-B96B-46B31A35214C}"/>
    <cellStyle name="Notas 17 4 2 2 3 2" xfId="22752" xr:uid="{895F6B62-6F5F-41AD-BCE3-EEC419931251}"/>
    <cellStyle name="Notas 17 4 2 2 4" xfId="20342" xr:uid="{348CDBDB-ECCC-4232-9B40-90498D885749}"/>
    <cellStyle name="Notas 17 4 2 3" xfId="9064" xr:uid="{8B62BA2F-5761-420A-8059-09846E7F4480}"/>
    <cellStyle name="Notas 17 4 2 3 2" xfId="24172" xr:uid="{71875BF5-3792-4080-AD91-BF4FF8454C7B}"/>
    <cellStyle name="Notas 17 4 2 4" xfId="16535" xr:uid="{D8FD4D33-E592-4041-B65C-DE31D1D1A5C5}"/>
    <cellStyle name="Notas 17 4 2 4 2" xfId="31643" xr:uid="{91B12B98-89AE-41E4-8F41-CFA95F613A3C}"/>
    <cellStyle name="Notas 17 4 2 5" xfId="14973" xr:uid="{E522A5AD-D25E-438A-BD84-B3AD3804EC97}"/>
    <cellStyle name="Notas 17 4 2 5 2" xfId="30081" xr:uid="{1FDE4A45-A9C2-4752-8E5C-46676D73F683}"/>
    <cellStyle name="Notas 17 4 2 6" xfId="17705" xr:uid="{D070008A-BF7F-4B51-95B9-8C40A3C3ACF8}"/>
    <cellStyle name="Notas 17 4 3" xfId="2862" xr:uid="{67836B77-81D4-43BF-AEE8-C672F57F95CC}"/>
    <cellStyle name="Notas 17 4 3 2" xfId="5499" xr:uid="{C7A08CD4-19A2-4173-BC06-C0EB42FB23A1}"/>
    <cellStyle name="Notas 17 4 3 2 2" xfId="14689" xr:uid="{E5286C61-9C5E-4BAF-BB1F-11690429B24E}"/>
    <cellStyle name="Notas 17 4 3 2 2 2" xfId="29797" xr:uid="{855DF200-B185-4603-B509-8161C6B9CC96}"/>
    <cellStyle name="Notas 17 4 3 2 3" xfId="20607" xr:uid="{ABB96129-EB95-4C74-A251-DE7DF892C02B}"/>
    <cellStyle name="Notas 17 4 3 3" xfId="14139" xr:uid="{CDF81A14-68EE-42CE-81C0-723483210774}"/>
    <cellStyle name="Notas 17 4 3 3 2" xfId="29247" xr:uid="{A9DFDC96-22D5-49E9-A582-297090B4DAF6}"/>
    <cellStyle name="Notas 17 4 3 4" xfId="17970" xr:uid="{03D4B0DD-8ECA-4666-9310-099D5EDD5F07}"/>
    <cellStyle name="Notas 17 4 4" xfId="3165" xr:uid="{A3414A28-A635-425B-AF5C-03914DB90C01}"/>
    <cellStyle name="Notas 17 4 4 2" xfId="5802" xr:uid="{A686423D-D8D3-4030-9C7D-96DF8D905301}"/>
    <cellStyle name="Notas 17 4 4 2 2" xfId="12113" xr:uid="{4934C365-0C24-4903-B58F-1B91652D51B5}"/>
    <cellStyle name="Notas 17 4 4 2 2 2" xfId="27221" xr:uid="{E2C20D4A-9075-4D4B-AC14-8646B6D4181A}"/>
    <cellStyle name="Notas 17 4 4 2 3" xfId="15083" xr:uid="{5A9CB0AA-CDAA-4033-AF7C-4A0C0E6BAEE4}"/>
    <cellStyle name="Notas 17 4 4 2 3 2" xfId="30191" xr:uid="{C410BAF1-65EA-4B22-BE5C-72C33DAC0254}"/>
    <cellStyle name="Notas 17 4 4 2 4" xfId="20910" xr:uid="{CA1CA7DF-9FD7-479F-AA2C-81C53264AB0D}"/>
    <cellStyle name="Notas 17 4 4 3" xfId="9547" xr:uid="{4CF6C620-29F5-4FA6-8935-CA50706BE668}"/>
    <cellStyle name="Notas 17 4 4 3 2" xfId="24655" xr:uid="{33156560-91D6-4AD5-BB3C-52AE25A955A4}"/>
    <cellStyle name="Notas 17 4 4 4" xfId="7738" xr:uid="{7F486826-D729-4398-8841-2FF12143BE40}"/>
    <cellStyle name="Notas 17 4 4 4 2" xfId="22846" xr:uid="{1245A132-0EBF-4AAE-9C9C-C25BA49F7BF8}"/>
    <cellStyle name="Notas 17 4 4 5" xfId="18273" xr:uid="{FB8B8BA6-42C2-491F-A43F-4853D63CB456}"/>
    <cellStyle name="Notas 17 4 5" xfId="3491" xr:uid="{A0B6737A-3D01-403A-9740-40C87C290888}"/>
    <cellStyle name="Notas 17 4 5 2" xfId="6128" xr:uid="{5E2BC76B-5C02-4A5B-86D0-2F51CFBFC289}"/>
    <cellStyle name="Notas 17 4 5 2 2" xfId="12439" xr:uid="{3F0C3530-1595-48A5-ACAE-EDBF9CCE499D}"/>
    <cellStyle name="Notas 17 4 5 2 2 2" xfId="27547" xr:uid="{228C5058-9F07-4A93-9363-484A5A93069A}"/>
    <cellStyle name="Notas 17 4 5 2 3" xfId="7293" xr:uid="{525ECBEE-261C-4F57-AD8A-D9208AD7B77E}"/>
    <cellStyle name="Notas 17 4 5 2 3 2" xfId="22401" xr:uid="{E7F40180-19DE-4B5D-AA1A-0570D71EE57A}"/>
    <cellStyle name="Notas 17 4 5 2 4" xfId="21236" xr:uid="{538E9B18-651C-4F19-9CB1-0DF2A795051E}"/>
    <cellStyle name="Notas 17 4 5 3" xfId="9873" xr:uid="{A1BEC435-46ED-4320-955B-E3C6BC430843}"/>
    <cellStyle name="Notas 17 4 5 3 2" xfId="24981" xr:uid="{A78CC169-4072-4CCB-A98E-59482A865B93}"/>
    <cellStyle name="Notas 17 4 5 4" xfId="15551" xr:uid="{BD548C89-2E86-4A08-B2EA-6836F7FA7B7D}"/>
    <cellStyle name="Notas 17 4 5 4 2" xfId="30659" xr:uid="{18ED169B-2630-49FA-90E1-2972194D8B3E}"/>
    <cellStyle name="Notas 17 4 5 5" xfId="18599" xr:uid="{CDF777D6-89BC-411B-B3B4-93E265A20316}"/>
    <cellStyle name="Notas 17 4 6" xfId="3797" xr:uid="{B05DD5AC-4C68-4382-AFA7-0E5F0D652FFD}"/>
    <cellStyle name="Notas 17 4 6 2" xfId="6434" xr:uid="{7913FD8A-1E26-4073-A37C-826AD0FDCDA9}"/>
    <cellStyle name="Notas 17 4 6 2 2" xfId="12745" xr:uid="{B0005D8C-F000-41FC-9C27-1E6B9C40D2B0}"/>
    <cellStyle name="Notas 17 4 6 2 2 2" xfId="27853" xr:uid="{668FB9B5-BD1D-4503-BB3D-88E6764828E1}"/>
    <cellStyle name="Notas 17 4 6 2 3" xfId="7419" xr:uid="{2B0468DA-BB4A-492E-80AF-973464E294F3}"/>
    <cellStyle name="Notas 17 4 6 2 3 2" xfId="22527" xr:uid="{4E0F4A66-4533-4D79-B7F0-C9CB0C376E03}"/>
    <cellStyle name="Notas 17 4 6 2 4" xfId="21542" xr:uid="{22534CA1-C5DE-45EA-82F7-D6EA03784F98}"/>
    <cellStyle name="Notas 17 4 6 3" xfId="10179" xr:uid="{8A6673B4-C628-4CAB-85B6-94863282CF2A}"/>
    <cellStyle name="Notas 17 4 6 3 2" xfId="25287" xr:uid="{4D8C3231-A3CA-444C-B682-1D2F42D524CE}"/>
    <cellStyle name="Notas 17 4 6 4" xfId="13379" xr:uid="{91F7DCDA-ADB0-405D-9E15-12D8CA9E74C6}"/>
    <cellStyle name="Notas 17 4 6 4 2" xfId="28487" xr:uid="{A4CD0FA1-E172-4BD9-AB70-E8B010779B63}"/>
    <cellStyle name="Notas 17 4 6 5" xfId="18905" xr:uid="{98B23D1F-E9C2-4273-9750-1B276480DB9F}"/>
    <cellStyle name="Notas 17 4 7" xfId="4179" xr:uid="{64146305-F281-419D-AA33-6E2825D9CE70}"/>
    <cellStyle name="Notas 17 4 7 2" xfId="6816" xr:uid="{F5D6EBAB-A7FC-4034-8DF5-27DAA5F95EB6}"/>
    <cellStyle name="Notas 17 4 7 2 2" xfId="13127" xr:uid="{9B966480-9A2B-4AC4-A131-C1A0617F0B9E}"/>
    <cellStyle name="Notas 17 4 7 2 2 2" xfId="28235" xr:uid="{FEF682A4-00BC-4B10-B95B-6E7CDB2DEF69}"/>
    <cellStyle name="Notas 17 4 7 2 3" xfId="16796" xr:uid="{84B3E379-E698-4266-8707-CB0AD7055747}"/>
    <cellStyle name="Notas 17 4 7 2 3 2" xfId="31904" xr:uid="{6327C731-CCBC-4499-A5B2-790BAD4B50D2}"/>
    <cellStyle name="Notas 17 4 7 2 4" xfId="21924" xr:uid="{833679EE-306C-4CD9-ACFF-8E2116275CBB}"/>
    <cellStyle name="Notas 17 4 7 3" xfId="10561" xr:uid="{36261420-E9E5-4384-84EF-F162C74343C6}"/>
    <cellStyle name="Notas 17 4 7 3 2" xfId="25669" xr:uid="{316F396B-E5D7-402C-A931-890A6A946D99}"/>
    <cellStyle name="Notas 17 4 7 4" xfId="15218" xr:uid="{00C5D0CF-BD4E-4E7F-8C6D-86FCBAACFBB9}"/>
    <cellStyle name="Notas 17 4 7 4 2" xfId="30326" xr:uid="{483A68BE-AE56-4EC7-AF0E-DD9DF99EDA48}"/>
    <cellStyle name="Notas 17 4 7 5" xfId="19287" xr:uid="{2F870FE0-0AC0-4790-A819-D7FC98DB7DB8}"/>
    <cellStyle name="Notas 17 4 8" xfId="4386" xr:uid="{2E74B52D-E19E-41BD-B915-F17E3DF2E523}"/>
    <cellStyle name="Notas 17 4 8 2" xfId="7023" xr:uid="{5E8AAC2F-2D7B-4F3E-88B5-8CFCCCA95C41}"/>
    <cellStyle name="Notas 17 4 8 2 2" xfId="13334" xr:uid="{3E9719D3-5679-4748-968B-C4FA3E7B6E3C}"/>
    <cellStyle name="Notas 17 4 8 2 2 2" xfId="28442" xr:uid="{1FE6ECA1-87BA-434D-AA38-50EC3384D313}"/>
    <cellStyle name="Notas 17 4 8 2 3" xfId="16998" xr:uid="{71E7E5A2-386A-439A-BD1B-34A665B1B21F}"/>
    <cellStyle name="Notas 17 4 8 2 3 2" xfId="32106" xr:uid="{9151041C-EED5-47E7-BE97-35868657EC74}"/>
    <cellStyle name="Notas 17 4 8 2 4" xfId="22131" xr:uid="{420CC8D5-6528-4844-B810-69D6C48049FD}"/>
    <cellStyle name="Notas 17 4 8 3" xfId="10768" xr:uid="{36B1B66F-7AE1-4601-877A-B5F4BE6E21D1}"/>
    <cellStyle name="Notas 17 4 8 3 2" xfId="25876" xr:uid="{D6F23E13-FCC9-402C-8E67-44154AB02CBE}"/>
    <cellStyle name="Notas 17 4 8 4" xfId="14741" xr:uid="{D1B3DA63-F2BD-45A4-A1E5-8A6B96AB6EC8}"/>
    <cellStyle name="Notas 17 4 8 4 2" xfId="29849" xr:uid="{76BD446F-4FE8-465C-B121-22C825BD29D3}"/>
    <cellStyle name="Notas 17 4 8 5" xfId="19494" xr:uid="{1B31E887-DD51-4A03-B28B-6E92D750F1FF}"/>
    <cellStyle name="Notas 17 4 9" xfId="4744" xr:uid="{C647B176-6EB7-4087-9635-24CA571AEF2C}"/>
    <cellStyle name="Notas 17 4 9 2" xfId="11126" xr:uid="{1958900C-168A-41CC-8397-9C727886B4D7}"/>
    <cellStyle name="Notas 17 4 9 2 2" xfId="26234" xr:uid="{1BBEFDE4-EEAC-49F7-81A4-9EFCB70196D9}"/>
    <cellStyle name="Notas 17 4 9 3" xfId="7141" xr:uid="{018E5931-E4FA-426A-A195-65275DD7BBAE}"/>
    <cellStyle name="Notas 17 4 9 3 2" xfId="22249" xr:uid="{41E709B5-6807-4566-A523-B6D2E9444842}"/>
    <cellStyle name="Notas 17 4 9 4" xfId="19852" xr:uid="{FC6F6A90-3CA5-43CC-ACAA-659189127E3C}"/>
    <cellStyle name="Notas 17 5" xfId="2017" xr:uid="{B1A81C9D-4EF1-4093-9AB7-354FBFABD1BA}"/>
    <cellStyle name="Notas 17 5 10" xfId="13843" xr:uid="{D2E54D82-D3C5-4080-9E33-6747507F25DC}"/>
    <cellStyle name="Notas 17 5 10 2" xfId="28951" xr:uid="{BA8671E1-8236-415D-8116-62850DBD51C9}"/>
    <cellStyle name="Notas 17 5 11" xfId="15226" xr:uid="{5D1A4F44-55F2-4D6A-B942-87F94AFB10C5}"/>
    <cellStyle name="Notas 17 5 11 2" xfId="30334" xr:uid="{CE7DC83D-EDBD-4BF0-8148-61FE8F0B1296}"/>
    <cellStyle name="Notas 17 5 12" xfId="17242" xr:uid="{73AB9448-7794-40BB-898D-06B473A01E14}"/>
    <cellStyle name="Notas 17 5 2" xfId="2779" xr:uid="{49933707-DBBB-495D-BACF-191FF4961A62}"/>
    <cellStyle name="Notas 17 5 2 2" xfId="5416" xr:uid="{1A19D868-6C0F-4438-AABA-86D58C3DE7D3}"/>
    <cellStyle name="Notas 17 5 2 2 2" xfId="8230" xr:uid="{1DDA153F-0884-4818-AB1B-0818D809F1C1}"/>
    <cellStyle name="Notas 17 5 2 2 2 2" xfId="23338" xr:uid="{B3912F15-255E-4F0E-A059-394C2BC5D5F2}"/>
    <cellStyle name="Notas 17 5 2 2 3" xfId="20524" xr:uid="{3017E925-895E-4446-BEB7-C6996AB12DB4}"/>
    <cellStyle name="Notas 17 5 2 3" xfId="16088" xr:uid="{9E909B4F-D6E5-4A3E-B4FF-5D2E610572E6}"/>
    <cellStyle name="Notas 17 5 2 3 2" xfId="31196" xr:uid="{4E67F5A1-845C-464F-8DD5-A2CD6EFB2C75}"/>
    <cellStyle name="Notas 17 5 2 4" xfId="17887" xr:uid="{8D80CDE9-AFC0-46DF-A82E-1D3BB98BC36C}"/>
    <cellStyle name="Notas 17 5 3" xfId="3082" xr:uid="{B3A6C9FC-02EB-4B9D-B3AD-C6A70D713E2A}"/>
    <cellStyle name="Notas 17 5 3 2" xfId="5719" xr:uid="{FCD3768B-6D39-4F3F-86F1-0AE0446AA3CF}"/>
    <cellStyle name="Notas 17 5 3 2 2" xfId="12030" xr:uid="{BA82E27E-4CB1-4174-8CD8-E45CBB1A3BAE}"/>
    <cellStyle name="Notas 17 5 3 2 2 2" xfId="27138" xr:uid="{45FB3581-0552-4B66-B7D7-9782B19988AA}"/>
    <cellStyle name="Notas 17 5 3 2 3" xfId="7166" xr:uid="{40995281-2C46-4171-904F-68AD18E4158D}"/>
    <cellStyle name="Notas 17 5 3 2 3 2" xfId="22274" xr:uid="{5D3C7D97-DD89-49A0-91F8-46C9F70B31DE}"/>
    <cellStyle name="Notas 17 5 3 2 4" xfId="20827" xr:uid="{6AA7A74B-F953-4D96-8DD4-8331A402B624}"/>
    <cellStyle name="Notas 17 5 3 3" xfId="9464" xr:uid="{D53989F0-7135-4F8B-B3AF-C925BFC31A9E}"/>
    <cellStyle name="Notas 17 5 3 3 2" xfId="24572" xr:uid="{B9ACF310-D5E7-4AFF-9F24-27CBBF72C105}"/>
    <cellStyle name="Notas 17 5 3 4" xfId="7496" xr:uid="{5D80065C-5082-4D96-B1E9-C393940BDA19}"/>
    <cellStyle name="Notas 17 5 3 4 2" xfId="22604" xr:uid="{C4E8F90C-1BA7-45B1-9FC9-87B4A5D31438}"/>
    <cellStyle name="Notas 17 5 3 5" xfId="18190" xr:uid="{62F037EA-188A-4365-AFDB-B74C0D9800FB}"/>
    <cellStyle name="Notas 17 5 4" xfId="3408" xr:uid="{2B5A5E3D-A959-4A67-81D7-DBCB5E10A5CF}"/>
    <cellStyle name="Notas 17 5 4 2" xfId="6045" xr:uid="{D7795907-19DD-4B6A-B608-E8B7C6C078F6}"/>
    <cellStyle name="Notas 17 5 4 2 2" xfId="12356" xr:uid="{A214BC89-8B09-4628-B0D4-483340014CA0}"/>
    <cellStyle name="Notas 17 5 4 2 2 2" xfId="27464" xr:uid="{9DE4C1A7-89F8-4EEE-BCF2-FC69901C4467}"/>
    <cellStyle name="Notas 17 5 4 2 3" xfId="16060" xr:uid="{CDCB09DB-6476-4BCC-8EDB-733BE1F10F84}"/>
    <cellStyle name="Notas 17 5 4 2 3 2" xfId="31168" xr:uid="{463326EB-AE44-440D-A06D-906125F77C8F}"/>
    <cellStyle name="Notas 17 5 4 2 4" xfId="21153" xr:uid="{431CF8E8-72CB-4C63-B558-1C6FBB88884A}"/>
    <cellStyle name="Notas 17 5 4 3" xfId="9790" xr:uid="{5440158C-E4F3-4E02-AEE7-4D0C76CB4F3D}"/>
    <cellStyle name="Notas 17 5 4 3 2" xfId="24898" xr:uid="{A01856EC-4B9D-4A3B-8300-9438D85FC72F}"/>
    <cellStyle name="Notas 17 5 4 4" xfId="7263" xr:uid="{CD9182B2-04F8-4E20-B512-FCE6BBD59684}"/>
    <cellStyle name="Notas 17 5 4 4 2" xfId="22371" xr:uid="{98BCEB73-0A32-4ABB-932B-390424BD3864}"/>
    <cellStyle name="Notas 17 5 4 5" xfId="18516" xr:uid="{902AAF44-6BC7-48D8-B554-DF755E76EAE5}"/>
    <cellStyle name="Notas 17 5 5" xfId="3714" xr:uid="{E9231968-213C-4FFC-8936-AF44D9E5F344}"/>
    <cellStyle name="Notas 17 5 5 2" xfId="6351" xr:uid="{1D2808D3-D0F7-41B9-9A35-0F8B1EC57361}"/>
    <cellStyle name="Notas 17 5 5 2 2" xfId="12662" xr:uid="{6731DBA4-25E1-4241-8B20-73E953923D64}"/>
    <cellStyle name="Notas 17 5 5 2 2 2" xfId="27770" xr:uid="{EF90E740-9D5D-48EE-B649-1222C1506A28}"/>
    <cellStyle name="Notas 17 5 5 2 3" xfId="15396" xr:uid="{DE4C819E-B6F7-4D21-BECA-AE179641F87F}"/>
    <cellStyle name="Notas 17 5 5 2 3 2" xfId="30504" xr:uid="{714E463C-AC4A-4932-B7DD-F9C823ABC599}"/>
    <cellStyle name="Notas 17 5 5 2 4" xfId="21459" xr:uid="{661C9C1C-3465-4517-BDB9-9B8BEB40B376}"/>
    <cellStyle name="Notas 17 5 5 3" xfId="10096" xr:uid="{A90B77B4-4037-482D-B82F-DBBF977819CE}"/>
    <cellStyle name="Notas 17 5 5 3 2" xfId="25204" xr:uid="{532C470B-022E-4FDF-B284-7D84E50EFE40}"/>
    <cellStyle name="Notas 17 5 5 4" xfId="16379" xr:uid="{D5D29643-CA87-438F-9D29-35389FA8AC0B}"/>
    <cellStyle name="Notas 17 5 5 4 2" xfId="31487" xr:uid="{899126E7-4B31-4FC9-9C3A-6F1F90B47DB5}"/>
    <cellStyle name="Notas 17 5 5 5" xfId="18822" xr:uid="{6E7718CC-2666-4425-8FB9-0B6DEF72F8B2}"/>
    <cellStyle name="Notas 17 5 6" xfId="4089" xr:uid="{6DA7C656-4EBE-4296-8B64-7C65204F31FD}"/>
    <cellStyle name="Notas 17 5 6 2" xfId="6726" xr:uid="{2CB59045-C9C1-45CB-A568-F5AC887B3655}"/>
    <cellStyle name="Notas 17 5 6 2 2" xfId="13037" xr:uid="{836C43C4-BB7E-4825-9963-84F72023664A}"/>
    <cellStyle name="Notas 17 5 6 2 2 2" xfId="28145" xr:uid="{42096671-EDBE-4A5E-86BB-C8142AF6D40E}"/>
    <cellStyle name="Notas 17 5 6 2 3" xfId="16713" xr:uid="{77ADA1F7-BBA6-4D5A-AF07-AC2E0FF88986}"/>
    <cellStyle name="Notas 17 5 6 2 3 2" xfId="31821" xr:uid="{ABFCDF43-3948-4061-BAD7-B94850C00F19}"/>
    <cellStyle name="Notas 17 5 6 2 4" xfId="21834" xr:uid="{59491377-CD3F-46DE-AA08-08882F31D7A9}"/>
    <cellStyle name="Notas 17 5 6 3" xfId="10471" xr:uid="{45E6AA31-C07E-4542-B2A0-87A98B512942}"/>
    <cellStyle name="Notas 17 5 6 3 2" xfId="25579" xr:uid="{B0A621FD-2771-4487-BD49-889B0F85F750}"/>
    <cellStyle name="Notas 17 5 6 4" xfId="14766" xr:uid="{5AFC8D58-1272-4F69-A0E0-48D4C6A63F11}"/>
    <cellStyle name="Notas 17 5 6 4 2" xfId="29874" xr:uid="{1CE727C8-22D8-45E0-A67F-B1AD889250AF}"/>
    <cellStyle name="Notas 17 5 6 5" xfId="19197" xr:uid="{5E2D2FE5-7FEC-4445-A8FE-D80C52EB2492}"/>
    <cellStyle name="Notas 17 5 7" xfId="4371" xr:uid="{DDF8481C-7CC5-47A3-A727-8162FFA5ADD2}"/>
    <cellStyle name="Notas 17 5 7 2" xfId="7008" xr:uid="{446B5F06-1E80-4165-8BF1-00ECBEF3833E}"/>
    <cellStyle name="Notas 17 5 7 2 2" xfId="13319" xr:uid="{DC971737-0F2C-4CFD-AA51-51EF157F4B62}"/>
    <cellStyle name="Notas 17 5 7 2 2 2" xfId="28427" xr:uid="{D97F22D8-3EA6-46C6-989D-6A48B897F1CE}"/>
    <cellStyle name="Notas 17 5 7 2 3" xfId="16983" xr:uid="{D2EBC1B7-7F48-4B10-B36F-D0AC49A0DF0F}"/>
    <cellStyle name="Notas 17 5 7 2 3 2" xfId="32091" xr:uid="{22F121AE-B6DB-4547-9501-3CEC380ABFD2}"/>
    <cellStyle name="Notas 17 5 7 2 4" xfId="22116" xr:uid="{2D9C24F3-22CE-43B8-BF72-C37D48FF44E8}"/>
    <cellStyle name="Notas 17 5 7 3" xfId="10753" xr:uid="{3E71DF87-2F71-4F95-9ADE-9DBF71814032}"/>
    <cellStyle name="Notas 17 5 7 3 2" xfId="25861" xr:uid="{CAC4355F-317F-4C6A-B122-E8E5047245E4}"/>
    <cellStyle name="Notas 17 5 7 4" xfId="13391" xr:uid="{C1827320-4BA8-487A-A331-F8D2162A61BC}"/>
    <cellStyle name="Notas 17 5 7 4 2" xfId="28499" xr:uid="{42F374E0-0860-4C8A-8E19-8990753354D3}"/>
    <cellStyle name="Notas 17 5 7 5" xfId="19479" xr:uid="{F6540100-E7B2-40E3-8AA1-1451BD006DA7}"/>
    <cellStyle name="Notas 17 5 8" xfId="4654" xr:uid="{1E6DCC32-364E-4F6B-9222-AB276A96175E}"/>
    <cellStyle name="Notas 17 5 8 2" xfId="11036" xr:uid="{9E58E8FF-0689-4B6F-98EC-8C6ADF2BCAD5}"/>
    <cellStyle name="Notas 17 5 8 2 2" xfId="26144" xr:uid="{1AB302AC-3CE7-475D-B287-F1859E506B05}"/>
    <cellStyle name="Notas 17 5 8 3" xfId="13418" xr:uid="{41DC6DD0-B09F-448F-B2C4-9C436C53E8A4}"/>
    <cellStyle name="Notas 17 5 8 3 2" xfId="28526" xr:uid="{03DA4B34-999A-4A3D-A796-A1FC422044E4}"/>
    <cellStyle name="Notas 17 5 8 4" xfId="19762" xr:uid="{B84305E9-E3D3-4866-A89D-34666ED8EA4F}"/>
    <cellStyle name="Notas 17 5 9" xfId="8515" xr:uid="{C88090DB-0075-411A-8DB9-9D9C804E85BF}"/>
    <cellStyle name="Notas 17 5 9 2" xfId="23623" xr:uid="{277A771E-6934-480B-BB8A-F2CC46E3ADD2}"/>
    <cellStyle name="Notas 18" xfId="1456" xr:uid="{00000000-0005-0000-0000-0000B4050000}"/>
    <cellStyle name="Notas 18 2" xfId="1911" xr:uid="{4012F3ED-BA72-4219-A184-34119C82D94A}"/>
    <cellStyle name="Notas 18 2 10" xfId="13845" xr:uid="{34AE9C06-F3F0-4077-A5A3-C06D4A2C0EE7}"/>
    <cellStyle name="Notas 18 2 10 2" xfId="28953" xr:uid="{E27553DC-A35A-4325-B2AF-6E3C3DC40FAB}"/>
    <cellStyle name="Notas 18 2 11" xfId="16090" xr:uid="{A6757D0D-DE1E-4914-98AF-9D7D137E21B2}"/>
    <cellStyle name="Notas 18 2 11 2" xfId="31198" xr:uid="{B1B93BB8-A00D-441C-961E-22DE38F12E09}"/>
    <cellStyle name="Notas 18 2 12" xfId="17136" xr:uid="{F9CCC03D-BA23-4124-B6C5-69888E005F27}"/>
    <cellStyle name="Notas 18 2 2" xfId="2471" xr:uid="{22A0E9B0-D0DF-453F-8179-2B43A116045D}"/>
    <cellStyle name="Notas 18 2 2 2" xfId="5108" xr:uid="{0BAF8121-9F8A-4B52-9443-F6187C75804C}"/>
    <cellStyle name="Notas 18 2 2 2 2" xfId="11472" xr:uid="{B796550E-E922-4566-AC1B-408D4EEF00FE}"/>
    <cellStyle name="Notas 18 2 2 2 2 2" xfId="26580" xr:uid="{D4C90580-B13D-429F-9B99-6B7FCE160E51}"/>
    <cellStyle name="Notas 18 2 2 2 3" xfId="14566" xr:uid="{ABAC7C77-0D2E-42EB-B22F-CB175EC63B44}"/>
    <cellStyle name="Notas 18 2 2 2 3 2" xfId="29674" xr:uid="{D7A6AC99-F67E-47B7-8123-15B0046D88B9}"/>
    <cellStyle name="Notas 18 2 2 2 4" xfId="20216" xr:uid="{99FB9420-B76E-4012-82DA-9FCA1F6E504B}"/>
    <cellStyle name="Notas 18 2 2 3" xfId="8938" xr:uid="{E9A4AF5F-148C-4511-866C-FAFCD23409E7}"/>
    <cellStyle name="Notas 18 2 2 3 2" xfId="24046" xr:uid="{BB02F09E-6B48-4568-808F-E67C71FD5C14}"/>
    <cellStyle name="Notas 18 2 3" xfId="2687" xr:uid="{4C7245F7-BE73-4FCF-881B-2A8378BA5DBC}"/>
    <cellStyle name="Notas 18 2 3 2" xfId="5324" xr:uid="{BFBBFD40-354D-4F3E-B16B-99149A6BDD87}"/>
    <cellStyle name="Notas 18 2 3 2 2" xfId="13542" xr:uid="{38F8323D-30E2-4110-BC4E-532E483E1333}"/>
    <cellStyle name="Notas 18 2 3 2 2 2" xfId="28650" xr:uid="{F0BC1008-F9C5-4E16-8E61-4197B7D3B202}"/>
    <cellStyle name="Notas 18 2 3 2 3" xfId="20432" xr:uid="{B7A50EF7-5C3C-49DA-88FF-E8FD0BC3D479}"/>
    <cellStyle name="Notas 18 2 3 3" xfId="14184" xr:uid="{1B55BBD6-2F96-43A6-B40E-154DD07BA710}"/>
    <cellStyle name="Notas 18 2 3 3 2" xfId="29292" xr:uid="{B5A72F23-7543-4BF4-B189-EC10D98A5B76}"/>
    <cellStyle name="Notas 18 2 3 4" xfId="17795" xr:uid="{49125D39-2505-4953-8F24-1A9F08824975}"/>
    <cellStyle name="Notas 18 2 4" xfId="2990" xr:uid="{0945ED03-FF13-4A0D-936C-A1CF3741CC9F}"/>
    <cellStyle name="Notas 18 2 4 2" xfId="5627" xr:uid="{1FF71F50-C9AF-46D2-B5EE-F7686F4F2D46}"/>
    <cellStyle name="Notas 18 2 4 2 2" xfId="11938" xr:uid="{76D8D09A-31EB-4BEA-869D-0EFEA36D35A5}"/>
    <cellStyle name="Notas 18 2 4 2 2 2" xfId="27046" xr:uid="{4BAC96B6-CD64-4C9A-8C09-8EEA601A1328}"/>
    <cellStyle name="Notas 18 2 4 2 3" xfId="15256" xr:uid="{38BB82EC-14B7-4798-BF06-33FC36BC57ED}"/>
    <cellStyle name="Notas 18 2 4 2 3 2" xfId="30364" xr:uid="{0B8CBD36-FCF8-44BE-8C5E-52822D55D37C}"/>
    <cellStyle name="Notas 18 2 4 2 4" xfId="20735" xr:uid="{D0146781-71CC-422E-BBD1-F8ADE3A03100}"/>
    <cellStyle name="Notas 18 2 4 3" xfId="9372" xr:uid="{0B29E6F7-E778-4FAA-84BD-6FEE5BB827E6}"/>
    <cellStyle name="Notas 18 2 4 3 2" xfId="24480" xr:uid="{091A6848-D528-45C9-9C04-E929D6E7803E}"/>
    <cellStyle name="Notas 18 2 4 4" xfId="14113" xr:uid="{224371DE-71A8-4113-8148-6C4A02F288C0}"/>
    <cellStyle name="Notas 18 2 4 4 2" xfId="29221" xr:uid="{176BE57A-8E6C-4366-80F6-821678A0715A}"/>
    <cellStyle name="Notas 18 2 4 5" xfId="18098" xr:uid="{E490EAD5-1838-4E17-8246-E00CE4A41173}"/>
    <cellStyle name="Notas 18 2 5" xfId="3316" xr:uid="{1D875FF1-EB80-4B82-8F76-F1B53D42F880}"/>
    <cellStyle name="Notas 18 2 5 2" xfId="5953" xr:uid="{456F1A06-5E8C-41C9-B835-EF5230410CC1}"/>
    <cellStyle name="Notas 18 2 5 2 2" xfId="12264" xr:uid="{FAF105DD-6000-4037-BFCC-9FD050F0B590}"/>
    <cellStyle name="Notas 18 2 5 2 2 2" xfId="27372" xr:uid="{220C6F35-38CB-496E-9466-BE7AB52B5078}"/>
    <cellStyle name="Notas 18 2 5 2 3" xfId="9301" xr:uid="{8B766373-9ED4-49DF-BFB2-345A34F97F08}"/>
    <cellStyle name="Notas 18 2 5 2 3 2" xfId="24409" xr:uid="{5246304C-1589-4A60-8E73-09A37CE71EAE}"/>
    <cellStyle name="Notas 18 2 5 2 4" xfId="21061" xr:uid="{B47B979E-F5F2-4927-A233-5F353F737EE8}"/>
    <cellStyle name="Notas 18 2 5 3" xfId="9698" xr:uid="{829CA3B4-B786-4276-801D-B616488DAAE9}"/>
    <cellStyle name="Notas 18 2 5 3 2" xfId="24806" xr:uid="{5D15D8AD-8F13-435F-B7A5-643B2FBB8A98}"/>
    <cellStyle name="Notas 18 2 5 4" xfId="15599" xr:uid="{A9BEB072-4A59-4228-8225-59C04EFD4A80}"/>
    <cellStyle name="Notas 18 2 5 4 2" xfId="30707" xr:uid="{BDCD6581-7CA9-4B8B-9151-D68CBFAAAF1B}"/>
    <cellStyle name="Notas 18 2 5 5" xfId="18424" xr:uid="{7B5F5978-0720-4C7A-802E-105B4AE6EE9C}"/>
    <cellStyle name="Notas 18 2 6" xfId="3622" xr:uid="{0ECB584A-74B2-4BD5-A3D9-7FAC0607EFC8}"/>
    <cellStyle name="Notas 18 2 6 2" xfId="6259" xr:uid="{C21E9344-6391-4F72-8355-5AFF3E16B55B}"/>
    <cellStyle name="Notas 18 2 6 2 2" xfId="12570" xr:uid="{658015AB-8650-4FB7-95EB-9CDF0403290C}"/>
    <cellStyle name="Notas 18 2 6 2 2 2" xfId="27678" xr:uid="{8EDE8887-70C5-4C34-B019-C05F4E4E34BC}"/>
    <cellStyle name="Notas 18 2 6 2 3" xfId="15215" xr:uid="{FC9A5806-39B8-4CCE-A73C-3101D3822C26}"/>
    <cellStyle name="Notas 18 2 6 2 3 2" xfId="30323" xr:uid="{5CBCD85E-4AB1-4343-9CC3-BB781FAC040B}"/>
    <cellStyle name="Notas 18 2 6 2 4" xfId="21367" xr:uid="{8C6A5929-C200-48DE-AAF8-B46BC10F1606}"/>
    <cellStyle name="Notas 18 2 6 3" xfId="10004" xr:uid="{E1DB5A1F-AD84-4956-A286-713292141016}"/>
    <cellStyle name="Notas 18 2 6 3 2" xfId="25112" xr:uid="{8D32B7E5-236F-45DF-92B8-D3EE13EA4995}"/>
    <cellStyle name="Notas 18 2 6 4" xfId="15380" xr:uid="{3EE5262D-826A-49CF-B02A-9F81E74163C6}"/>
    <cellStyle name="Notas 18 2 6 4 2" xfId="30488" xr:uid="{94209D89-A251-47FF-A2A1-8143A2CCEA95}"/>
    <cellStyle name="Notas 18 2 6 5" xfId="18730" xr:uid="{ED8F280D-B276-4012-8AED-B3783A083AA7}"/>
    <cellStyle name="Notas 18 2 7" xfId="3983" xr:uid="{09D8E126-E9C4-45B1-92F5-8BCC2A9F78E2}"/>
    <cellStyle name="Notas 18 2 7 2" xfId="6620" xr:uid="{4D28C15C-AD14-4C12-893F-821AFF93EEEA}"/>
    <cellStyle name="Notas 18 2 7 2 2" xfId="12931" xr:uid="{EE3B40BD-9823-4EF3-9DCA-0FA9A0D3C7AF}"/>
    <cellStyle name="Notas 18 2 7 2 2 2" xfId="28039" xr:uid="{A60FD908-C678-468A-8FCD-640BE69999AD}"/>
    <cellStyle name="Notas 18 2 7 2 3" xfId="16621" xr:uid="{929DEF42-0C6E-456B-B8B8-7673F02ED6BD}"/>
    <cellStyle name="Notas 18 2 7 2 3 2" xfId="31729" xr:uid="{0DDEAE33-9337-4F09-86CF-07BAD7F960BD}"/>
    <cellStyle name="Notas 18 2 7 2 4" xfId="21728" xr:uid="{31C0F4A7-53AA-4DD3-BD8B-DCEF14289547}"/>
    <cellStyle name="Notas 18 2 7 3" xfId="10365" xr:uid="{6037C6B7-55AB-4478-8522-6DEE141B0452}"/>
    <cellStyle name="Notas 18 2 7 3 2" xfId="25473" xr:uid="{70CFE85D-AD32-454D-8BC2-6021A4F4EA0D}"/>
    <cellStyle name="Notas 18 2 7 4" xfId="15925" xr:uid="{3C574120-F420-4429-A036-3B93B8C6F449}"/>
    <cellStyle name="Notas 18 2 7 4 2" xfId="31033" xr:uid="{71501DC0-887F-4DA7-B910-E697F8FBF90F}"/>
    <cellStyle name="Notas 18 2 7 5" xfId="19091" xr:uid="{BA04DBFD-0DE9-427F-BA06-2070BABDD5A8}"/>
    <cellStyle name="Notas 18 2 8" xfId="4548" xr:uid="{8DC37567-1673-4FFD-9D7D-5467DD04A30F}"/>
    <cellStyle name="Notas 18 2 8 2" xfId="10930" xr:uid="{29B6B9BB-AEB5-4478-A01A-FEE6D65F1A9A}"/>
    <cellStyle name="Notas 18 2 8 2 2" xfId="26038" xr:uid="{D2026B69-084D-490D-BB0C-3F5E7F8CC753}"/>
    <cellStyle name="Notas 18 2 8 3" xfId="9207" xr:uid="{D1DC9C86-3A6E-4CA1-A5E6-1F6BEF945042}"/>
    <cellStyle name="Notas 18 2 8 3 2" xfId="24315" xr:uid="{CD5745C2-A061-4D18-A692-09C7BB54760D}"/>
    <cellStyle name="Notas 18 2 8 4" xfId="19656" xr:uid="{D66DEDE9-AE28-49D4-A2E1-370633F213DC}"/>
    <cellStyle name="Notas 18 2 9" xfId="8412" xr:uid="{A875BA7D-0EE1-4090-A41F-1EE77B02314F}"/>
    <cellStyle name="Notas 18 2 9 2" xfId="23520" xr:uid="{F9E7FC72-E0C5-4FD7-8067-EF23A82D5DA0}"/>
    <cellStyle name="Notas 18 3" xfId="1898" xr:uid="{F717FE84-B0EE-4A3D-A98B-FC5079354665}"/>
    <cellStyle name="Notas 18 3 10" xfId="8399" xr:uid="{58E252F8-6C93-484D-B1C9-B0A33EA1367E}"/>
    <cellStyle name="Notas 18 3 10 2" xfId="23507" xr:uid="{FD3C43EB-C7EF-4EB7-B60B-DAC0375B0B9C}"/>
    <cellStyle name="Notas 18 3 11" xfId="14545" xr:uid="{EE3B2EE0-7A8F-4A55-B286-4AE2573486CF}"/>
    <cellStyle name="Notas 18 3 11 2" xfId="29653" xr:uid="{F4EA77CC-EDA8-40F2-A62E-5E46D506E638}"/>
    <cellStyle name="Notas 18 3 12" xfId="13355" xr:uid="{39E676CF-DDE7-4175-B8EB-12D37918969F}"/>
    <cellStyle name="Notas 18 3 12 2" xfId="28463" xr:uid="{62052C85-D765-49FE-9019-987003C54D4D}"/>
    <cellStyle name="Notas 18 3 13" xfId="17123" xr:uid="{981113F0-C9B9-4DE6-A883-29575D6C1FAC}"/>
    <cellStyle name="Notas 18 3 2" xfId="2458" xr:uid="{90B67BA2-98DA-4645-9560-827AB568B1EF}"/>
    <cellStyle name="Notas 18 3 2 2" xfId="5095" xr:uid="{21901557-7629-4BF8-8638-789395DCA1FD}"/>
    <cellStyle name="Notas 18 3 2 2 2" xfId="11459" xr:uid="{094BAE01-AECB-4564-BC01-AF1530760426}"/>
    <cellStyle name="Notas 18 3 2 2 2 2" xfId="26567" xr:uid="{D5501CE3-1425-4BB0-A62A-CEB6DF95BBCB}"/>
    <cellStyle name="Notas 18 3 2 2 3" xfId="8711" xr:uid="{D4DE9A67-9064-4901-9060-9FE14C2AF93C}"/>
    <cellStyle name="Notas 18 3 2 2 3 2" xfId="23819" xr:uid="{A15D147A-9D3C-4119-990F-FDDAB2BF07D4}"/>
    <cellStyle name="Notas 18 3 2 2 4" xfId="20203" xr:uid="{C3E6318C-5B71-450B-B0E5-1F2484E2F18B}"/>
    <cellStyle name="Notas 18 3 2 3" xfId="8925" xr:uid="{11AE96BC-268E-4595-8ECC-9F7AA46B1C7C}"/>
    <cellStyle name="Notas 18 3 2 3 2" xfId="24033" xr:uid="{ADD0D4CF-EFD2-4BEE-8BCD-01629F1BBE93}"/>
    <cellStyle name="Notas 18 3 2 4" xfId="11762" xr:uid="{FB361B6D-92FB-4BF5-80BA-8195BE728225}"/>
    <cellStyle name="Notas 18 3 2 4 2" xfId="26870" xr:uid="{7C3ADCAD-2B0D-4694-BB6E-A1256B6075C1}"/>
    <cellStyle name="Notas 18 3 2 5" xfId="7384" xr:uid="{3207AF91-B942-45EC-A7D3-3B00B8CE7774}"/>
    <cellStyle name="Notas 18 3 2 5 2" xfId="22492" xr:uid="{F4DEE875-AD01-4E25-8EF0-140BD0CE3280}"/>
    <cellStyle name="Notas 18 3 2 6" xfId="17632" xr:uid="{90185677-24EE-46B4-98B4-A35CE492271C}"/>
    <cellStyle name="Notas 18 3 3" xfId="2674" xr:uid="{04292690-52F0-42B5-9201-D966F24386EA}"/>
    <cellStyle name="Notas 18 3 3 2" xfId="5311" xr:uid="{3D94C88F-0A11-4821-9A83-0849A594B564}"/>
    <cellStyle name="Notas 18 3 3 2 2" xfId="8705" xr:uid="{87C5536B-50E8-43C5-91AA-5CBC18EA9526}"/>
    <cellStyle name="Notas 18 3 3 2 2 2" xfId="23813" xr:uid="{B9C1E83E-D694-4126-BEDF-B0687A12FCD2}"/>
    <cellStyle name="Notas 18 3 3 2 3" xfId="20419" xr:uid="{9176940E-096A-4ED9-960F-C61C8F127DA7}"/>
    <cellStyle name="Notas 18 3 3 3" xfId="15859" xr:uid="{41835002-A2F1-48AD-B585-12990C9A0A46}"/>
    <cellStyle name="Notas 18 3 3 3 2" xfId="30967" xr:uid="{75C489D6-DAFB-44B1-A51B-D6E77916259D}"/>
    <cellStyle name="Notas 18 3 3 4" xfId="17782" xr:uid="{71791CA8-5565-41B0-80A3-C9D70C34CD0F}"/>
    <cellStyle name="Notas 18 3 4" xfId="2977" xr:uid="{20BBBA4B-2D58-4769-A8C5-DD5CA340CC94}"/>
    <cellStyle name="Notas 18 3 4 2" xfId="5614" xr:uid="{15592EB7-D9FC-4DA3-B707-0E2CA68225C0}"/>
    <cellStyle name="Notas 18 3 4 2 2" xfId="11925" xr:uid="{DB4C1013-05C8-4F88-8DE2-FD1C4CD7B33A}"/>
    <cellStyle name="Notas 18 3 4 2 2 2" xfId="27033" xr:uid="{BA9EB2AD-09AD-4950-A6CA-CA6D3046380A}"/>
    <cellStyle name="Notas 18 3 4 2 3" xfId="11809" xr:uid="{777FD884-F543-48DA-B850-A7EBC0697134}"/>
    <cellStyle name="Notas 18 3 4 2 3 2" xfId="26917" xr:uid="{33856FE1-20DC-4238-A487-9E8C5910746E}"/>
    <cellStyle name="Notas 18 3 4 2 4" xfId="20722" xr:uid="{46846DBA-6D81-4BDB-84B0-D869A1BCC1D8}"/>
    <cellStyle name="Notas 18 3 4 3" xfId="9359" xr:uid="{A837E0B3-96BF-4E5E-BDE8-F0736041729B}"/>
    <cellStyle name="Notas 18 3 4 3 2" xfId="24467" xr:uid="{1199BA71-4C26-4054-821F-F879E1F48CC3}"/>
    <cellStyle name="Notas 18 3 4 4" xfId="7607" xr:uid="{DFCA77FB-EC6B-4021-AD3A-31A4CB07B473}"/>
    <cellStyle name="Notas 18 3 4 4 2" xfId="22715" xr:uid="{1EA822F7-89D7-49BC-ACFD-9954B22441F8}"/>
    <cellStyle name="Notas 18 3 4 5" xfId="18085" xr:uid="{FFD4EC1C-755C-44DB-ADBF-857C3D385F81}"/>
    <cellStyle name="Notas 18 3 5" xfId="3303" xr:uid="{7A16D37C-1A62-4443-8AED-DFBC79B7064A}"/>
    <cellStyle name="Notas 18 3 5 2" xfId="5940" xr:uid="{D4C1C977-00AF-48BE-A008-D916B1210FC1}"/>
    <cellStyle name="Notas 18 3 5 2 2" xfId="12251" xr:uid="{3528346F-B144-4B69-B365-E12DAA6FF85F}"/>
    <cellStyle name="Notas 18 3 5 2 2 2" xfId="27359" xr:uid="{A22D015C-6C8D-4CA2-B629-069EAE8966F4}"/>
    <cellStyle name="Notas 18 3 5 2 3" xfId="15902" xr:uid="{64E550EC-EBDF-43D4-853F-244439CFDB4C}"/>
    <cellStyle name="Notas 18 3 5 2 3 2" xfId="31010" xr:uid="{8A635CEE-CC78-4531-9E12-9034BDB4E6B6}"/>
    <cellStyle name="Notas 18 3 5 2 4" xfId="21048" xr:uid="{B67C55A0-E406-4D69-B380-942F46132EEC}"/>
    <cellStyle name="Notas 18 3 5 3" xfId="9685" xr:uid="{66F15557-5BE7-4C7E-AE81-1BE8440CCA2B}"/>
    <cellStyle name="Notas 18 3 5 3 2" xfId="24793" xr:uid="{B5615AEF-447B-4F06-9D51-B1839CC3B440}"/>
    <cellStyle name="Notas 18 3 5 4" xfId="8467" xr:uid="{55B7AA79-DE08-4671-8C43-21F8F7055231}"/>
    <cellStyle name="Notas 18 3 5 4 2" xfId="23575" xr:uid="{360D8421-777E-4A37-9EF0-FDAC6D66DF03}"/>
    <cellStyle name="Notas 18 3 5 5" xfId="18411" xr:uid="{D4DB0CEC-BECD-440E-9853-AC3B4398DCBC}"/>
    <cellStyle name="Notas 18 3 6" xfId="3609" xr:uid="{299C9A0B-4252-4D39-B7F4-65C248D7CB5E}"/>
    <cellStyle name="Notas 18 3 6 2" xfId="6246" xr:uid="{0FCFA535-0199-43FC-97CC-265B580D5DA0}"/>
    <cellStyle name="Notas 18 3 6 2 2" xfId="12557" xr:uid="{9FC1AC3A-E689-43C2-859E-AC133BFB7CAB}"/>
    <cellStyle name="Notas 18 3 6 2 2 2" xfId="27665" xr:uid="{A67F3054-5517-4C47-80B2-D29F6EDBAE2B}"/>
    <cellStyle name="Notas 18 3 6 2 3" xfId="7631" xr:uid="{1B9FC121-CA55-4907-9774-E1A570178127}"/>
    <cellStyle name="Notas 18 3 6 2 3 2" xfId="22739" xr:uid="{D04D514E-D043-4AEE-B969-AF0799EC731E}"/>
    <cellStyle name="Notas 18 3 6 2 4" xfId="21354" xr:uid="{AE6DECA8-C45A-4B4D-A60B-00064B1C6F88}"/>
    <cellStyle name="Notas 18 3 6 3" xfId="9991" xr:uid="{7F612B28-42EA-4B8C-9A63-63189EA7AC2B}"/>
    <cellStyle name="Notas 18 3 6 3 2" xfId="25099" xr:uid="{68DD4E44-C14C-4C6F-B900-98F48EDDC9E0}"/>
    <cellStyle name="Notas 18 3 6 4" xfId="7493" xr:uid="{BD65A421-8582-478D-9BF3-74D31D025B7A}"/>
    <cellStyle name="Notas 18 3 6 4 2" xfId="22601" xr:uid="{BA36CD83-728B-4FC0-A745-88F90C267E27}"/>
    <cellStyle name="Notas 18 3 6 5" xfId="18717" xr:uid="{1FB847D4-324D-4B20-BD40-DE24C6E1473D}"/>
    <cellStyle name="Notas 18 3 7" xfId="3970" xr:uid="{24C8A4AC-AEBD-4E49-83C0-81A2D15A1AC2}"/>
    <cellStyle name="Notas 18 3 7 2" xfId="6607" xr:uid="{0BC72763-7B6C-4169-92E6-7939D8EC0406}"/>
    <cellStyle name="Notas 18 3 7 2 2" xfId="12918" xr:uid="{DC59E6A5-6C7B-442C-83CC-27A4AA890C6C}"/>
    <cellStyle name="Notas 18 3 7 2 2 2" xfId="28026" xr:uid="{D0488C7D-A493-4542-9607-D7F1DBECD5DF}"/>
    <cellStyle name="Notas 18 3 7 2 3" xfId="16608" xr:uid="{83C3EB5B-D876-4716-B08C-7EF18CA7C513}"/>
    <cellStyle name="Notas 18 3 7 2 3 2" xfId="31716" xr:uid="{31521CB0-9291-49AA-9826-325C203CF694}"/>
    <cellStyle name="Notas 18 3 7 2 4" xfId="21715" xr:uid="{0FA98429-48A6-4632-BE28-35D74783CBBE}"/>
    <cellStyle name="Notas 18 3 7 3" xfId="10352" xr:uid="{88888A1C-7435-4844-9498-F247ACFB2088}"/>
    <cellStyle name="Notas 18 3 7 3 2" xfId="25460" xr:uid="{47ECD538-2E19-4F9C-82DC-223D444135BB}"/>
    <cellStyle name="Notas 18 3 7 4" xfId="7420" xr:uid="{0C906412-E6DE-413A-BA0A-1C32E3CEF56D}"/>
    <cellStyle name="Notas 18 3 7 4 2" xfId="22528" xr:uid="{DA555AB6-E388-4B3C-8EA4-4C7A6A173F42}"/>
    <cellStyle name="Notas 18 3 7 5" xfId="19078" xr:uid="{D282B16F-1CE9-4372-8355-E5685CB0EFE4}"/>
    <cellStyle name="Notas 18 3 8" xfId="4302" xr:uid="{B99C21CA-CCF5-42D7-B52C-73AA71467381}"/>
    <cellStyle name="Notas 18 3 8 2" xfId="6939" xr:uid="{CD6387E4-9C1C-439C-8794-C1606A4FB9B1}"/>
    <cellStyle name="Notas 18 3 8 2 2" xfId="13250" xr:uid="{BFD93C5C-36F4-4B81-95BA-7EF846539721}"/>
    <cellStyle name="Notas 18 3 8 2 2 2" xfId="28358" xr:uid="{0F8B8BFE-9C85-43B2-91FD-EB9C382D7CB5}"/>
    <cellStyle name="Notas 18 3 8 2 3" xfId="16914" xr:uid="{C89C8CB0-7EA3-4FA5-941F-81419008F922}"/>
    <cellStyle name="Notas 18 3 8 2 3 2" xfId="32022" xr:uid="{21297E0D-E8E4-4EE6-8B56-EB0F766A5A28}"/>
    <cellStyle name="Notas 18 3 8 2 4" xfId="22047" xr:uid="{B411F159-0520-42BA-8E5E-D5DC9B13CC8B}"/>
    <cellStyle name="Notas 18 3 8 3" xfId="10684" xr:uid="{463939C2-F01F-4587-B53A-5338811A2857}"/>
    <cellStyle name="Notas 18 3 8 3 2" xfId="25792" xr:uid="{DD750228-81B4-4FCF-AF27-48AADE99C89D}"/>
    <cellStyle name="Notas 18 3 8 4" xfId="14112" xr:uid="{18E7ACA1-82D2-4FB3-A34A-6F3D2770188C}"/>
    <cellStyle name="Notas 18 3 8 4 2" xfId="29220" xr:uid="{C8F957EC-CA42-41F4-A05E-2AC27CCFDD1E}"/>
    <cellStyle name="Notas 18 3 8 5" xfId="19410" xr:uid="{19EC7459-A520-4AC8-90E3-AE0267EA9566}"/>
    <cellStyle name="Notas 18 3 9" xfId="4535" xr:uid="{B7EBF91E-34F2-429D-BA3B-D740C5786448}"/>
    <cellStyle name="Notas 18 3 9 2" xfId="10917" xr:uid="{2464A277-1C4B-4117-9488-87A4FEE3A36E}"/>
    <cellStyle name="Notas 18 3 9 2 2" xfId="26025" xr:uid="{005DFE60-9308-4183-B441-059CBF4C3EEF}"/>
    <cellStyle name="Notas 18 3 9 3" xfId="7554" xr:uid="{EB73B2EB-0A60-4ECB-B27E-5C04BEC1E5D3}"/>
    <cellStyle name="Notas 18 3 9 3 2" xfId="22662" xr:uid="{85718656-97FA-4720-A535-BD7564962696}"/>
    <cellStyle name="Notas 18 3 9 4" xfId="19643" xr:uid="{2D709EA6-5A86-4C4F-BA11-3B0961830B21}"/>
    <cellStyle name="Notas 18 4" xfId="2108" xr:uid="{9934D8AD-8ECD-4FBD-AFF8-0BFC69F590A6}"/>
    <cellStyle name="Notas 18 4 10" xfId="8606" xr:uid="{7F1219AC-C32E-46E0-B10E-C13ADCFE1685}"/>
    <cellStyle name="Notas 18 4 10 2" xfId="23714" xr:uid="{ACA5FE30-003C-4297-A18F-8F1651C7C966}"/>
    <cellStyle name="Notas 18 4 11" xfId="7326" xr:uid="{4018340B-C71B-49F1-A7E6-2C653C2F03C8}"/>
    <cellStyle name="Notas 18 4 11 2" xfId="22434" xr:uid="{90BC65B8-88D5-4554-BC93-89840099A3E3}"/>
    <cellStyle name="Notas 18 4 12" xfId="7621" xr:uid="{D733ED51-4176-425E-9B8A-61A5CCD08499}"/>
    <cellStyle name="Notas 18 4 12 2" xfId="22729" xr:uid="{7D3EBBA8-121B-4A39-8F33-1BA6E4DA9446}"/>
    <cellStyle name="Notas 18 4 13" xfId="17333" xr:uid="{2E3BF2D1-1C9E-4A66-938F-021E2BA0FD57}"/>
    <cellStyle name="Notas 18 4 2" xfId="2598" xr:uid="{E4386EE7-3C92-4B31-A144-3A7D668489CC}"/>
    <cellStyle name="Notas 18 4 2 2" xfId="5235" xr:uid="{93EA62A1-AC23-4BC1-956A-56076057B0B5}"/>
    <cellStyle name="Notas 18 4 2 2 2" xfId="11599" xr:uid="{27F8994A-859C-4CDF-9349-FC1696D8D740}"/>
    <cellStyle name="Notas 18 4 2 2 2 2" xfId="26707" xr:uid="{D093FA8A-1D00-4BDE-9B31-61352195BB8C}"/>
    <cellStyle name="Notas 18 4 2 2 3" xfId="8058" xr:uid="{041685AD-CB18-4A9D-8B8E-C617CD16BED1}"/>
    <cellStyle name="Notas 18 4 2 2 3 2" xfId="23166" xr:uid="{1D3E0D3B-7768-4EE9-97E3-5101BE225A76}"/>
    <cellStyle name="Notas 18 4 2 2 4" xfId="20343" xr:uid="{7FE28083-0268-40AC-8390-266768477E53}"/>
    <cellStyle name="Notas 18 4 2 3" xfId="9065" xr:uid="{8052A38B-5299-4808-BEDE-76300DD8D21E}"/>
    <cellStyle name="Notas 18 4 2 3 2" xfId="24173" xr:uid="{E6383511-C290-4767-B00C-36805E078068}"/>
    <cellStyle name="Notas 18 4 2 4" xfId="15723" xr:uid="{FC356F00-622E-4F0A-A8C7-465371E22FB5}"/>
    <cellStyle name="Notas 18 4 2 4 2" xfId="30831" xr:uid="{97AF94AA-5374-4532-A00A-F3870ABDBFBC}"/>
    <cellStyle name="Notas 18 4 2 5" xfId="11756" xr:uid="{4FB70ED2-B981-4E37-8D84-0ACA8BDAAEF0}"/>
    <cellStyle name="Notas 18 4 2 5 2" xfId="26864" xr:uid="{941CDB88-D699-41C9-B11A-00DCBAD535CE}"/>
    <cellStyle name="Notas 18 4 2 6" xfId="17706" xr:uid="{179594D9-55A1-4097-9823-B5034AC29E73}"/>
    <cellStyle name="Notas 18 4 3" xfId="2863" xr:uid="{FAEAF976-F5D9-49EE-9A4F-DB3B6C6196CB}"/>
    <cellStyle name="Notas 18 4 3 2" xfId="5500" xr:uid="{537D3A7E-7FF3-4BA6-BAA5-FF66CFE8D725}"/>
    <cellStyle name="Notas 18 4 3 2 2" xfId="14206" xr:uid="{09704D14-C2F7-4975-BA16-C248EC2F6DBA}"/>
    <cellStyle name="Notas 18 4 3 2 2 2" xfId="29314" xr:uid="{215199E2-7755-4906-8574-60891A68332D}"/>
    <cellStyle name="Notas 18 4 3 2 3" xfId="20608" xr:uid="{0E761CA7-BA25-45C1-8B24-4D1E0F257117}"/>
    <cellStyle name="Notas 18 4 3 3" xfId="9211" xr:uid="{FA6525C6-FA4D-430C-BE27-4F230AD8F56B}"/>
    <cellStyle name="Notas 18 4 3 3 2" xfId="24319" xr:uid="{256FBCA6-C180-4269-A5C9-84E226FB7C17}"/>
    <cellStyle name="Notas 18 4 3 4" xfId="17971" xr:uid="{CE849503-B241-494F-AE61-61B0BE9F4770}"/>
    <cellStyle name="Notas 18 4 4" xfId="3166" xr:uid="{1DB6295E-0929-4E09-AA47-2323E0AE2788}"/>
    <cellStyle name="Notas 18 4 4 2" xfId="5803" xr:uid="{44EBF41B-159D-41F4-A399-055388DEEA65}"/>
    <cellStyle name="Notas 18 4 4 2 2" xfId="12114" xr:uid="{9D89D7B9-BFB2-4B26-AAFD-08EB269721E6}"/>
    <cellStyle name="Notas 18 4 4 2 2 2" xfId="27222" xr:uid="{AC9AECC2-49AD-4829-988B-203FAA50E77F}"/>
    <cellStyle name="Notas 18 4 4 2 3" xfId="15569" xr:uid="{91FC8A4A-20B3-482F-8C3D-9C10467E3FA2}"/>
    <cellStyle name="Notas 18 4 4 2 3 2" xfId="30677" xr:uid="{23CBAA3B-68C8-48A0-894D-5A95E2013783}"/>
    <cellStyle name="Notas 18 4 4 2 4" xfId="20911" xr:uid="{5DEA0C71-8C2E-4DCB-BED5-9E052E276F6C}"/>
    <cellStyle name="Notas 18 4 4 3" xfId="9548" xr:uid="{ACDCA8EF-4539-4477-98CE-62DB432AD500}"/>
    <cellStyle name="Notas 18 4 4 3 2" xfId="24656" xr:uid="{FF9A65BE-A49A-4F0A-B257-1573DA737F92}"/>
    <cellStyle name="Notas 18 4 4 4" xfId="13988" xr:uid="{502C598D-6911-4023-8E6A-290DF0FF4ECF}"/>
    <cellStyle name="Notas 18 4 4 4 2" xfId="29096" xr:uid="{5BC11566-19AF-4A3A-899A-FD323F2A7E44}"/>
    <cellStyle name="Notas 18 4 4 5" xfId="18274" xr:uid="{62E0C5E2-87EC-42CC-9C6E-D516F1906222}"/>
    <cellStyle name="Notas 18 4 5" xfId="3492" xr:uid="{A273E4AB-EE10-4808-AC4A-68F6D93420D2}"/>
    <cellStyle name="Notas 18 4 5 2" xfId="6129" xr:uid="{F5C0B92D-C13C-4992-AB02-D6789756DC5C}"/>
    <cellStyle name="Notas 18 4 5 2 2" xfId="12440" xr:uid="{E59D29DF-DB4A-41DB-A55F-9BECCF82EBF2}"/>
    <cellStyle name="Notas 18 4 5 2 2 2" xfId="27548" xr:uid="{F7D96D88-0527-43B6-A982-26559809700F}"/>
    <cellStyle name="Notas 18 4 5 2 3" xfId="7725" xr:uid="{70931E94-C0B0-4895-A4E6-EAA225E2FDD3}"/>
    <cellStyle name="Notas 18 4 5 2 3 2" xfId="22833" xr:uid="{D6DEBC81-D3E2-4089-9DD1-935552D59CC9}"/>
    <cellStyle name="Notas 18 4 5 2 4" xfId="21237" xr:uid="{66DCA856-93A8-4F99-88F8-33A86F01675A}"/>
    <cellStyle name="Notas 18 4 5 3" xfId="9874" xr:uid="{65C3DF66-0A82-4B25-913C-7E95204B6725}"/>
    <cellStyle name="Notas 18 4 5 3 2" xfId="24982" xr:uid="{921C28D0-CA8F-41E7-8CF7-6121F07A896A}"/>
    <cellStyle name="Notas 18 4 5 4" xfId="7874" xr:uid="{82B56169-5C6C-4257-B405-A53A5C7EAB21}"/>
    <cellStyle name="Notas 18 4 5 4 2" xfId="22982" xr:uid="{75DF54B2-78E5-4041-A176-96FDF830A95D}"/>
    <cellStyle name="Notas 18 4 5 5" xfId="18600" xr:uid="{68933DDF-9156-479F-AA63-DF5281B44088}"/>
    <cellStyle name="Notas 18 4 6" xfId="3798" xr:uid="{F9FB529A-5F10-426D-B4B8-98B1F2888604}"/>
    <cellStyle name="Notas 18 4 6 2" xfId="6435" xr:uid="{58483A2E-A366-4A67-B9FF-E1E081F24769}"/>
    <cellStyle name="Notas 18 4 6 2 2" xfId="12746" xr:uid="{A4FCDDA5-41B2-4A4C-8785-DF369DE83EB7}"/>
    <cellStyle name="Notas 18 4 6 2 2 2" xfId="27854" xr:uid="{F0118798-3E86-4EEF-967F-8B834333372F}"/>
    <cellStyle name="Notas 18 4 6 2 3" xfId="14225" xr:uid="{F0156F86-3B62-4EB1-B56D-E65352A85F1A}"/>
    <cellStyle name="Notas 18 4 6 2 3 2" xfId="29333" xr:uid="{9D9E641E-0CF1-4D08-9144-03FF967C03C5}"/>
    <cellStyle name="Notas 18 4 6 2 4" xfId="21543" xr:uid="{6698C680-2B73-4BF8-B6E4-AD7257648546}"/>
    <cellStyle name="Notas 18 4 6 3" xfId="10180" xr:uid="{3195B492-62CE-4D84-81E6-53B7574E8782}"/>
    <cellStyle name="Notas 18 4 6 3 2" xfId="25288" xr:uid="{0C93A31A-0504-42C2-A4B0-A84311E68B53}"/>
    <cellStyle name="Notas 18 4 6 4" xfId="13579" xr:uid="{B34ED01E-D837-4CF5-8301-BF22DCDDB024}"/>
    <cellStyle name="Notas 18 4 6 4 2" xfId="28687" xr:uid="{71EEE1B5-3B2E-4F32-A077-B74E41A1A872}"/>
    <cellStyle name="Notas 18 4 6 5" xfId="18906" xr:uid="{9D5C8DD6-83E3-4A79-B065-13732BF5B8DC}"/>
    <cellStyle name="Notas 18 4 7" xfId="4180" xr:uid="{6BC9B311-9A1B-4E6D-98A3-E297F313B75B}"/>
    <cellStyle name="Notas 18 4 7 2" xfId="6817" xr:uid="{22147990-7F6B-4E0D-A78D-06FA0ED02966}"/>
    <cellStyle name="Notas 18 4 7 2 2" xfId="13128" xr:uid="{3786E1E9-DD45-4D43-A939-A58B3EE65E1A}"/>
    <cellStyle name="Notas 18 4 7 2 2 2" xfId="28236" xr:uid="{299D3C9A-5C6C-440E-ABF7-B93080FB6E94}"/>
    <cellStyle name="Notas 18 4 7 2 3" xfId="16797" xr:uid="{B80277D2-55D0-430F-96AC-9D6F4C8C9021}"/>
    <cellStyle name="Notas 18 4 7 2 3 2" xfId="31905" xr:uid="{6FE4328F-DC53-4568-86C0-C47934043B22}"/>
    <cellStyle name="Notas 18 4 7 2 4" xfId="21925" xr:uid="{B83F472B-B9C2-4AB4-B866-1CE5DDF564ED}"/>
    <cellStyle name="Notas 18 4 7 3" xfId="10562" xr:uid="{D892EB9A-91BB-4B7E-8DBB-B7F7A1460797}"/>
    <cellStyle name="Notas 18 4 7 3 2" xfId="25670" xr:uid="{1071C183-3826-4EC2-A6DD-648D9BC1B5AA}"/>
    <cellStyle name="Notas 18 4 7 4" xfId="7337" xr:uid="{0D2CCB87-9D89-4CB9-8112-20BDA0E3BAA7}"/>
    <cellStyle name="Notas 18 4 7 4 2" xfId="22445" xr:uid="{CB8CC915-A0C2-473A-9D6E-EEB585265118}"/>
    <cellStyle name="Notas 18 4 7 5" xfId="19288" xr:uid="{299DDF39-B927-44DB-8E87-D08796BD6D06}"/>
    <cellStyle name="Notas 18 4 8" xfId="4387" xr:uid="{A750AE1E-74F5-4C17-A5E7-14828CD68CB4}"/>
    <cellStyle name="Notas 18 4 8 2" xfId="7024" xr:uid="{3ABCCFAC-3994-4BEE-AB97-52356B98ADD7}"/>
    <cellStyle name="Notas 18 4 8 2 2" xfId="13335" xr:uid="{93E0F178-BFAD-4797-8FB7-BA649FC29D28}"/>
    <cellStyle name="Notas 18 4 8 2 2 2" xfId="28443" xr:uid="{8E71098F-0FB9-4CF7-824C-25E1F97FF460}"/>
    <cellStyle name="Notas 18 4 8 2 3" xfId="16999" xr:uid="{C854079A-7227-47ED-B35C-759548AA3ECF}"/>
    <cellStyle name="Notas 18 4 8 2 3 2" xfId="32107" xr:uid="{43527F7B-9D99-47FD-A08E-2DFE50FB155A}"/>
    <cellStyle name="Notas 18 4 8 2 4" xfId="22132" xr:uid="{B9BB8C0B-9BC1-4E21-8B9D-FC067B43EC81}"/>
    <cellStyle name="Notas 18 4 8 3" xfId="10769" xr:uid="{3237C195-9CAA-4651-98FC-5E03B673C567}"/>
    <cellStyle name="Notas 18 4 8 3 2" xfId="25877" xr:uid="{9BE18417-45B9-48DE-899C-B7A4FEC43EE5}"/>
    <cellStyle name="Notas 18 4 8 4" xfId="7833" xr:uid="{7DE9E951-2B9A-4739-A634-2A236344E5E4}"/>
    <cellStyle name="Notas 18 4 8 4 2" xfId="22941" xr:uid="{FFDBB111-6657-4602-9A93-20C64C361C96}"/>
    <cellStyle name="Notas 18 4 8 5" xfId="19495" xr:uid="{E47FAA49-C448-4CCC-B3EB-26AFF285B6F2}"/>
    <cellStyle name="Notas 18 4 9" xfId="4745" xr:uid="{DD6F96FE-BABF-400A-B592-BA8B36E6898F}"/>
    <cellStyle name="Notas 18 4 9 2" xfId="11127" xr:uid="{7E9F1524-21DA-4526-9949-85D34FB7273C}"/>
    <cellStyle name="Notas 18 4 9 2 2" xfId="26235" xr:uid="{863DE33B-A346-41F3-B2F4-9B17D9624A8C}"/>
    <cellStyle name="Notas 18 4 9 3" xfId="7103" xr:uid="{0D75976B-9D7A-46FD-9906-087FDDAB9AC3}"/>
    <cellStyle name="Notas 18 4 9 3 2" xfId="22211" xr:uid="{47382DA4-7AB4-46BC-8383-EF1D724E52A6}"/>
    <cellStyle name="Notas 18 4 9 4" xfId="19853" xr:uid="{27208177-9AF2-4C41-AF93-8FF4C34E3C7B}"/>
    <cellStyle name="Notas 18 5" xfId="2016" xr:uid="{E8EF2EF9-4087-407B-8A5D-E7C215B06015}"/>
    <cellStyle name="Notas 18 5 10" xfId="7261" xr:uid="{701AB901-A2F5-4CDB-BFE6-558480C46C79}"/>
    <cellStyle name="Notas 18 5 10 2" xfId="22369" xr:uid="{02410C57-9341-4AFC-8D16-BE3C5BF99613}"/>
    <cellStyle name="Notas 18 5 11" xfId="13833" xr:uid="{70BABF17-B381-4EBC-A33A-2C3777763D2E}"/>
    <cellStyle name="Notas 18 5 11 2" xfId="28941" xr:uid="{775DA1C4-BA59-4C1E-8069-4D97A285804A}"/>
    <cellStyle name="Notas 18 5 12" xfId="17241" xr:uid="{4508B29A-DE63-4F4A-BF1F-511DA8880F7F}"/>
    <cellStyle name="Notas 18 5 2" xfId="2778" xr:uid="{769771CC-954C-43AE-8004-9B8CD2F45280}"/>
    <cellStyle name="Notas 18 5 2 2" xfId="5415" xr:uid="{4C899BA3-3357-4C83-A074-67E6CC2DCB43}"/>
    <cellStyle name="Notas 18 5 2 2 2" xfId="7445" xr:uid="{3818DE7E-C068-4E3C-A6C1-3471E75EB276}"/>
    <cellStyle name="Notas 18 5 2 2 2 2" xfId="22553" xr:uid="{5A0B86D6-F25C-4C60-A85A-5273F90E2E56}"/>
    <cellStyle name="Notas 18 5 2 2 3" xfId="20523" xr:uid="{DDC15193-295E-4F45-A058-2FCE0FDD6956}"/>
    <cellStyle name="Notas 18 5 2 3" xfId="14561" xr:uid="{573B7397-2148-440F-AB76-843247ED3F71}"/>
    <cellStyle name="Notas 18 5 2 3 2" xfId="29669" xr:uid="{3CF72F0D-4B44-420E-AA1F-6141A52EC6C2}"/>
    <cellStyle name="Notas 18 5 2 4" xfId="17886" xr:uid="{9046D5B3-CF1C-4F1B-B0D5-DC2A31A43705}"/>
    <cellStyle name="Notas 18 5 3" xfId="3081" xr:uid="{0A0B20F7-D3F1-4527-B070-6094C4C8BA9D}"/>
    <cellStyle name="Notas 18 5 3 2" xfId="5718" xr:uid="{625679AD-EE6D-4321-99E7-7932F8A2C086}"/>
    <cellStyle name="Notas 18 5 3 2 2" xfId="12029" xr:uid="{FDFD52DB-70FC-4CEE-AE4C-64BAFC7A9524}"/>
    <cellStyle name="Notas 18 5 3 2 2 2" xfId="27137" xr:uid="{E27C5986-7833-48AF-AC43-F2C2C936FA72}"/>
    <cellStyle name="Notas 18 5 3 2 3" xfId="14219" xr:uid="{618B8129-1354-4D37-B533-2BFC0097AB3A}"/>
    <cellStyle name="Notas 18 5 3 2 3 2" xfId="29327" xr:uid="{D4638F12-DF3E-4743-9DDD-A107A7299F2C}"/>
    <cellStyle name="Notas 18 5 3 2 4" xfId="20826" xr:uid="{61F84445-5D4D-44CF-990E-4E197EE0D701}"/>
    <cellStyle name="Notas 18 5 3 3" xfId="9463" xr:uid="{9E2D889F-81A0-4299-8045-A30512A100AA}"/>
    <cellStyle name="Notas 18 5 3 3 2" xfId="24571" xr:uid="{95920880-9F8C-4BAA-A30E-1605A9D1159F}"/>
    <cellStyle name="Notas 18 5 3 4" xfId="13432" xr:uid="{C7A70EB9-4C11-4C66-8C8E-0672EBABD603}"/>
    <cellStyle name="Notas 18 5 3 4 2" xfId="28540" xr:uid="{194E941D-6404-4D84-ACBE-38E8026F35DE}"/>
    <cellStyle name="Notas 18 5 3 5" xfId="18189" xr:uid="{FD6818DB-9B73-4151-8A67-17EFBF916127}"/>
    <cellStyle name="Notas 18 5 4" xfId="3407" xr:uid="{227B01A2-65D8-4F4D-B059-4F336DC39129}"/>
    <cellStyle name="Notas 18 5 4 2" xfId="6044" xr:uid="{40F6FC41-5637-4962-8C65-E9B436A30C78}"/>
    <cellStyle name="Notas 18 5 4 2 2" xfId="12355" xr:uid="{7637BD8A-4841-440B-AD16-139BF824BF22}"/>
    <cellStyle name="Notas 18 5 4 2 2 2" xfId="27463" xr:uid="{90D31144-40B8-405F-8068-4DC73EBD55B9}"/>
    <cellStyle name="Notas 18 5 4 2 3" xfId="15422" xr:uid="{D6255D87-EBA3-4E87-BD3C-5A718EC25040}"/>
    <cellStyle name="Notas 18 5 4 2 3 2" xfId="30530" xr:uid="{2764A7A4-A194-4261-AE26-D1817DBD9B9B}"/>
    <cellStyle name="Notas 18 5 4 2 4" xfId="21152" xr:uid="{A128ED9E-D7CD-4638-A453-6AA80CB07272}"/>
    <cellStyle name="Notas 18 5 4 3" xfId="9789" xr:uid="{306E419D-ABCA-4050-8F3D-D14ED7155FF2}"/>
    <cellStyle name="Notas 18 5 4 3 2" xfId="24897" xr:uid="{EB62A90D-B97E-42E7-8E3F-8C948F380BF1}"/>
    <cellStyle name="Notas 18 5 4 4" xfId="13381" xr:uid="{AE51E27A-5ED3-478C-8F17-BD36DEDDD816}"/>
    <cellStyle name="Notas 18 5 4 4 2" xfId="28489" xr:uid="{FFC54442-D751-42E5-8993-41864DF91202}"/>
    <cellStyle name="Notas 18 5 4 5" xfId="18515" xr:uid="{57366EE7-1ACC-447F-AD23-081C6ABE1AC9}"/>
    <cellStyle name="Notas 18 5 5" xfId="3713" xr:uid="{F77C15C2-9590-4039-BFDB-E417032EDB60}"/>
    <cellStyle name="Notas 18 5 5 2" xfId="6350" xr:uid="{C7CCF88C-43D3-4410-A9CE-548DDE5D042C}"/>
    <cellStyle name="Notas 18 5 5 2 2" xfId="12661" xr:uid="{BD859D2D-FBC1-4068-9048-819C9486C697}"/>
    <cellStyle name="Notas 18 5 5 2 2 2" xfId="27769" xr:uid="{A1C2EE75-9390-4D89-86E0-EB194E5AB8C9}"/>
    <cellStyle name="Notas 18 5 5 2 3" xfId="7686" xr:uid="{3C574BCA-AA0D-48A2-A0C0-93018D88276A}"/>
    <cellStyle name="Notas 18 5 5 2 3 2" xfId="22794" xr:uid="{D4422430-9C97-42EF-9EFF-38866B7C1F40}"/>
    <cellStyle name="Notas 18 5 5 2 4" xfId="21458" xr:uid="{B8044380-4970-4EAA-B211-88335DEB2DDB}"/>
    <cellStyle name="Notas 18 5 5 3" xfId="10095" xr:uid="{56DD7B1C-A85A-48F8-A0EB-D035D76EA7E2}"/>
    <cellStyle name="Notas 18 5 5 3 2" xfId="25203" xr:uid="{21AB7EAE-B9A2-45FF-A0FE-B1087E74845C}"/>
    <cellStyle name="Notas 18 5 5 4" xfId="13547" xr:uid="{54171CAB-8E01-4100-8B7D-6B0A5A0BF45D}"/>
    <cellStyle name="Notas 18 5 5 4 2" xfId="28655" xr:uid="{257AFABA-123E-46F8-8D2E-FC5B2154FD5B}"/>
    <cellStyle name="Notas 18 5 5 5" xfId="18821" xr:uid="{9A003B0A-59A1-4A05-A856-347A4803A82B}"/>
    <cellStyle name="Notas 18 5 6" xfId="4088" xr:uid="{7C395369-A616-4959-80C4-C0FD45923B6D}"/>
    <cellStyle name="Notas 18 5 6 2" xfId="6725" xr:uid="{52C1495E-9BFD-4527-A6D5-BA341A9416D2}"/>
    <cellStyle name="Notas 18 5 6 2 2" xfId="13036" xr:uid="{66BFABFD-5458-41A6-ABD5-593C73AD972C}"/>
    <cellStyle name="Notas 18 5 6 2 2 2" xfId="28144" xr:uid="{DCDFB705-3BD5-4058-9E75-2669E2CC8349}"/>
    <cellStyle name="Notas 18 5 6 2 3" xfId="16712" xr:uid="{C584C27D-07DB-49C0-96EB-B5DA2ABA0307}"/>
    <cellStyle name="Notas 18 5 6 2 3 2" xfId="31820" xr:uid="{1DF3EBA5-BF6D-4D92-ADF0-7FB7E9DF5269}"/>
    <cellStyle name="Notas 18 5 6 2 4" xfId="21833" xr:uid="{E29A9EE1-FFAD-4B49-B1EB-F7146A1463EC}"/>
    <cellStyle name="Notas 18 5 6 3" xfId="10470" xr:uid="{E989EE42-90EF-4F37-8875-91D49FC4B35E}"/>
    <cellStyle name="Notas 18 5 6 3 2" xfId="25578" xr:uid="{5117873D-1ACA-407D-879D-C16B7CCEBC8E}"/>
    <cellStyle name="Notas 18 5 6 4" xfId="14394" xr:uid="{7DFC5B93-28E1-4890-B6BE-B98F5A64FA73}"/>
    <cellStyle name="Notas 18 5 6 4 2" xfId="29502" xr:uid="{AF694163-4011-4367-ADC7-735787297CB6}"/>
    <cellStyle name="Notas 18 5 6 5" xfId="19196" xr:uid="{3C1F7634-D754-4C76-A825-25F819412962}"/>
    <cellStyle name="Notas 18 5 7" xfId="4370" xr:uid="{207AAB05-53D8-47DC-AC63-824F63EB27B7}"/>
    <cellStyle name="Notas 18 5 7 2" xfId="7007" xr:uid="{F6404EB4-0A36-4EF1-9B7F-7DF5D5B1907F}"/>
    <cellStyle name="Notas 18 5 7 2 2" xfId="13318" xr:uid="{588714F3-1492-4ABD-BAA4-576704B14C15}"/>
    <cellStyle name="Notas 18 5 7 2 2 2" xfId="28426" xr:uid="{AB10941B-F9A7-4B06-851D-986AB6AA9676}"/>
    <cellStyle name="Notas 18 5 7 2 3" xfId="16982" xr:uid="{E9896701-8BDF-4DF9-935B-16C6015CF01B}"/>
    <cellStyle name="Notas 18 5 7 2 3 2" xfId="32090" xr:uid="{82E0E463-CAC2-45F5-985F-B0ABE75B2B9A}"/>
    <cellStyle name="Notas 18 5 7 2 4" xfId="22115" xr:uid="{6E2203CF-DEB5-498A-82FF-ED317FE8AAC0}"/>
    <cellStyle name="Notas 18 5 7 3" xfId="10752" xr:uid="{A66DEB0A-6F14-4715-A762-74FE6194542B}"/>
    <cellStyle name="Notas 18 5 7 3 2" xfId="25860" xr:uid="{CB339FBD-061A-4F5C-BE15-D32ACF86D16F}"/>
    <cellStyle name="Notas 18 5 7 4" xfId="15768" xr:uid="{81477CC2-0DBF-4652-B76D-BE335E3F0F7E}"/>
    <cellStyle name="Notas 18 5 7 4 2" xfId="30876" xr:uid="{098C902B-1704-415D-831B-64DD9B9460D4}"/>
    <cellStyle name="Notas 18 5 7 5" xfId="19478" xr:uid="{F15DFD34-24D1-4EE1-B7D1-47350EF2F69D}"/>
    <cellStyle name="Notas 18 5 8" xfId="4653" xr:uid="{46E843E2-03BF-49A9-807B-09E11A67DC29}"/>
    <cellStyle name="Notas 18 5 8 2" xfId="11035" xr:uid="{628BB40B-D576-4143-9422-D098EBB8B13A}"/>
    <cellStyle name="Notas 18 5 8 2 2" xfId="26143" xr:uid="{8A5BC652-E131-4352-B12E-895E9BE3923B}"/>
    <cellStyle name="Notas 18 5 8 3" xfId="9163" xr:uid="{CE1C1758-8A1F-4A42-B2A2-42711287C46A}"/>
    <cellStyle name="Notas 18 5 8 3 2" xfId="24271" xr:uid="{43B1A2CC-51A3-412D-8A5F-C6E4E974E34C}"/>
    <cellStyle name="Notas 18 5 8 4" xfId="19761" xr:uid="{4A14F54C-8472-4AFE-8A45-B60C0EAB0A86}"/>
    <cellStyle name="Notas 18 5 9" xfId="8514" xr:uid="{B6B8C58E-1E59-4D65-97C1-9226A89936B0}"/>
    <cellStyle name="Notas 18 5 9 2" xfId="23622" xr:uid="{71F2E8E6-EF42-4998-A544-AE5544FAC3B9}"/>
    <cellStyle name="Notas 19" xfId="1457" xr:uid="{00000000-0005-0000-0000-0000B5050000}"/>
    <cellStyle name="Notas 2" xfId="1458" xr:uid="{00000000-0005-0000-0000-0000B6050000}"/>
    <cellStyle name="Notas 2 2" xfId="1459" xr:uid="{00000000-0005-0000-0000-0000B7050000}"/>
    <cellStyle name="Notas 2 2 2" xfId="1914" xr:uid="{0B02C180-0B9C-44D7-95C1-0AD5FFFF0365}"/>
    <cellStyle name="Notas 2 2 2 10" xfId="14292" xr:uid="{6D67FB62-98CB-430D-A28A-3593A9C74DA7}"/>
    <cellStyle name="Notas 2 2 2 10 2" xfId="29400" xr:uid="{FD61AB96-542F-4777-9919-AA41763863B0}"/>
    <cellStyle name="Notas 2 2 2 11" xfId="14630" xr:uid="{45CC7AFB-B3AF-44C8-BC04-51F0D3D0B82A}"/>
    <cellStyle name="Notas 2 2 2 11 2" xfId="29738" xr:uid="{51DBAE01-87B1-4D5E-9B26-C2089CE7B143}"/>
    <cellStyle name="Notas 2 2 2 12" xfId="17139" xr:uid="{693B8E5E-3B04-4EC7-B86A-E928BE20F39F}"/>
    <cellStyle name="Notas 2 2 2 2" xfId="2474" xr:uid="{455461A8-B3EC-4950-8ABC-7E87D61665DF}"/>
    <cellStyle name="Notas 2 2 2 2 2" xfId="5111" xr:uid="{CC14A3C2-935F-4A68-B496-E88CF104F3A5}"/>
    <cellStyle name="Notas 2 2 2 2 2 2" xfId="11475" xr:uid="{104B2856-37DC-4935-861F-25BE4A3E35BB}"/>
    <cellStyle name="Notas 2 2 2 2 2 2 2" xfId="26583" xr:uid="{13303136-3BB2-49C4-9645-ABE9AFF66915}"/>
    <cellStyle name="Notas 2 2 2 2 2 3" xfId="16037" xr:uid="{F1897A4A-47A2-4D62-B02D-48436B416B02}"/>
    <cellStyle name="Notas 2 2 2 2 2 3 2" xfId="31145" xr:uid="{23D61A91-41A1-44CC-99DF-06F5248CCE5F}"/>
    <cellStyle name="Notas 2 2 2 2 2 4" xfId="20219" xr:uid="{C3677F47-AC37-4B74-9857-4F46CAEF534A}"/>
    <cellStyle name="Notas 2 2 2 2 3" xfId="8941" xr:uid="{A6AA8276-51E8-4489-A53A-ABAD9601063B}"/>
    <cellStyle name="Notas 2 2 2 2 3 2" xfId="24049" xr:uid="{6A086E7B-A8F8-4E7D-927B-77A862332054}"/>
    <cellStyle name="Notas 2 2 2 3" xfId="2690" xr:uid="{66A2B787-BA8F-4AB4-8137-A4B88BD87CC2}"/>
    <cellStyle name="Notas 2 2 2 3 2" xfId="5327" xr:uid="{5E09BCFC-2CE1-414D-829F-0F41B1A1C46D}"/>
    <cellStyle name="Notas 2 2 2 3 2 2" xfId="7152" xr:uid="{32221579-61EA-48CC-A7A7-359B43D5F937}"/>
    <cellStyle name="Notas 2 2 2 3 2 2 2" xfId="22260" xr:uid="{59109E2F-9F4E-472F-A6D5-ACAFB7FC139A}"/>
    <cellStyle name="Notas 2 2 2 3 2 3" xfId="20435" xr:uid="{7678CA5B-737D-4A4F-8998-0D05E17A76DC}"/>
    <cellStyle name="Notas 2 2 2 3 3" xfId="15838" xr:uid="{7E77E202-61D8-4B4B-8725-FBEBD5788A5D}"/>
    <cellStyle name="Notas 2 2 2 3 3 2" xfId="30946" xr:uid="{354292E4-2F83-4103-891C-0306F0381B4E}"/>
    <cellStyle name="Notas 2 2 2 3 4" xfId="17798" xr:uid="{370F98F0-6296-4DC4-8D80-F55F4A865414}"/>
    <cellStyle name="Notas 2 2 2 4" xfId="2993" xr:uid="{AC01ABC4-E0B7-468C-9A3C-F4707E7FE99E}"/>
    <cellStyle name="Notas 2 2 2 4 2" xfId="5630" xr:uid="{0E5A5A49-6335-4F36-B107-2C54381BCBE3}"/>
    <cellStyle name="Notas 2 2 2 4 2 2" xfId="11941" xr:uid="{2D4630C7-6CF6-4D25-BA8A-8918650B0557}"/>
    <cellStyle name="Notas 2 2 2 4 2 2 2" xfId="27049" xr:uid="{C5016635-6B8C-4948-96DE-92E34AD9D095}"/>
    <cellStyle name="Notas 2 2 2 4 2 3" xfId="14411" xr:uid="{13CA3D36-3385-4FE7-90B9-E4210DEBB81A}"/>
    <cellStyle name="Notas 2 2 2 4 2 3 2" xfId="29519" xr:uid="{2AC11B9E-F044-44D1-A7DA-3D125DBF8A81}"/>
    <cellStyle name="Notas 2 2 2 4 2 4" xfId="20738" xr:uid="{204A6015-22C5-48F8-877C-1ED3E58E92C3}"/>
    <cellStyle name="Notas 2 2 2 4 3" xfId="9375" xr:uid="{27A4F782-3FAB-4403-88EC-DAB18D1AF611}"/>
    <cellStyle name="Notas 2 2 2 4 3 2" xfId="24483" xr:uid="{F23B3257-E460-4F92-830F-74F3347CC16F}"/>
    <cellStyle name="Notas 2 2 2 4 4" xfId="7322" xr:uid="{03720705-5A56-491E-81D9-2CB803A71BB4}"/>
    <cellStyle name="Notas 2 2 2 4 4 2" xfId="22430" xr:uid="{92ACD0C5-861C-4723-9785-A69F29BE9FEB}"/>
    <cellStyle name="Notas 2 2 2 4 5" xfId="18101" xr:uid="{355B5915-A3C1-40D9-8D9F-050F869B6DF9}"/>
    <cellStyle name="Notas 2 2 2 5" xfId="3319" xr:uid="{ADC868EF-3B07-48F3-B04A-52C2C0697761}"/>
    <cellStyle name="Notas 2 2 2 5 2" xfId="5956" xr:uid="{9D64275A-7226-40DB-AF90-790B97199EF1}"/>
    <cellStyle name="Notas 2 2 2 5 2 2" xfId="12267" xr:uid="{37FD25CB-2DD8-4429-975B-33EFC54B4DCA}"/>
    <cellStyle name="Notas 2 2 2 5 2 2 2" xfId="27375" xr:uid="{99E5E2CA-9565-410B-BCF4-6D89FBEFD1AA}"/>
    <cellStyle name="Notas 2 2 2 5 2 3" xfId="11760" xr:uid="{B9597738-90E4-4899-838C-545C1CBCD17B}"/>
    <cellStyle name="Notas 2 2 2 5 2 3 2" xfId="26868" xr:uid="{213C02D4-66F6-42C6-BC56-B79C9E5BEBF1}"/>
    <cellStyle name="Notas 2 2 2 5 2 4" xfId="21064" xr:uid="{614ECE5B-B758-4C84-857E-05436FB22C8E}"/>
    <cellStyle name="Notas 2 2 2 5 3" xfId="9701" xr:uid="{D92C24CB-D34A-47E6-885B-726EEFA905E4}"/>
    <cellStyle name="Notas 2 2 2 5 3 2" xfId="24809" xr:uid="{F644A398-744E-4394-8029-D56B474E0146}"/>
    <cellStyle name="Notas 2 2 2 5 4" xfId="15713" xr:uid="{582E3BE0-5590-4400-BE4C-A88E422E7746}"/>
    <cellStyle name="Notas 2 2 2 5 4 2" xfId="30821" xr:uid="{CA6A8C30-EA7F-4BBC-BFD8-5A06F1C3AB87}"/>
    <cellStyle name="Notas 2 2 2 5 5" xfId="18427" xr:uid="{F655B1DD-E207-450F-9BB1-ED00C297C9F3}"/>
    <cellStyle name="Notas 2 2 2 6" xfId="3625" xr:uid="{353D92D0-5960-420D-B252-E97189E8E5E7}"/>
    <cellStyle name="Notas 2 2 2 6 2" xfId="6262" xr:uid="{F9C82661-9C40-4547-92C9-6411C2230DDB}"/>
    <cellStyle name="Notas 2 2 2 6 2 2" xfId="12573" xr:uid="{98D3EE48-165D-4662-953C-DC81ED95A225}"/>
    <cellStyle name="Notas 2 2 2 6 2 2 2" xfId="27681" xr:uid="{3D2E6D38-82EC-4306-AC95-B978939FD9B0}"/>
    <cellStyle name="Notas 2 2 2 6 2 3" xfId="14618" xr:uid="{8D2088B1-F2E9-4A63-8A8E-0B6329100419}"/>
    <cellStyle name="Notas 2 2 2 6 2 3 2" xfId="29726" xr:uid="{505E71E3-03CD-461D-A946-7BD463949508}"/>
    <cellStyle name="Notas 2 2 2 6 2 4" xfId="21370" xr:uid="{BC17C834-0433-49D4-B660-B21D957CD21C}"/>
    <cellStyle name="Notas 2 2 2 6 3" xfId="10007" xr:uid="{0E89B776-C18C-4237-89EE-DA6A916941D4}"/>
    <cellStyle name="Notas 2 2 2 6 3 2" xfId="25115" xr:uid="{B4F7E271-015C-4ADB-827D-A71D14A12AEE}"/>
    <cellStyle name="Notas 2 2 2 6 4" xfId="8722" xr:uid="{76911A0A-5D60-4D05-81DE-68CA314337D2}"/>
    <cellStyle name="Notas 2 2 2 6 4 2" xfId="23830" xr:uid="{A3F1BE5B-5997-44EE-B662-2E40BBE59148}"/>
    <cellStyle name="Notas 2 2 2 6 5" xfId="18733" xr:uid="{AA339A77-06DE-454F-A774-FD2B6F1A4787}"/>
    <cellStyle name="Notas 2 2 2 7" xfId="3986" xr:uid="{51A0C95D-971A-4A86-BEEA-C1E49BFC9F08}"/>
    <cellStyle name="Notas 2 2 2 7 2" xfId="6623" xr:uid="{0168A7A9-37D3-4667-B23C-E46A38BDB8B9}"/>
    <cellStyle name="Notas 2 2 2 7 2 2" xfId="12934" xr:uid="{CABCDE86-D987-4F7B-81C2-0927D9C88852}"/>
    <cellStyle name="Notas 2 2 2 7 2 2 2" xfId="28042" xr:uid="{967EDA96-4F55-4D11-8BB1-8AA16E204311}"/>
    <cellStyle name="Notas 2 2 2 7 2 3" xfId="16624" xr:uid="{3622C55A-99CC-49C9-888E-A2983878AB4B}"/>
    <cellStyle name="Notas 2 2 2 7 2 3 2" xfId="31732" xr:uid="{2ACDA26B-1A97-4397-82DB-875EB990FEA1}"/>
    <cellStyle name="Notas 2 2 2 7 2 4" xfId="21731" xr:uid="{0AEE3E97-E5B2-42B8-B600-821762E69539}"/>
    <cellStyle name="Notas 2 2 2 7 3" xfId="10368" xr:uid="{3C405287-202D-41F5-9A53-A4DD68E4B6D4}"/>
    <cellStyle name="Notas 2 2 2 7 3 2" xfId="25476" xr:uid="{1BB22366-05B6-456A-A325-307BF5CAA440}"/>
    <cellStyle name="Notas 2 2 2 7 4" xfId="16498" xr:uid="{A7CC9EC0-0273-43AC-91EF-E84DFE0C334E}"/>
    <cellStyle name="Notas 2 2 2 7 4 2" xfId="31606" xr:uid="{EFF4E287-51BC-423E-88FF-D3FC1D7772C1}"/>
    <cellStyle name="Notas 2 2 2 7 5" xfId="19094" xr:uid="{1DF794B4-8C11-48A4-87BD-BF60C6637698}"/>
    <cellStyle name="Notas 2 2 2 8" xfId="4551" xr:uid="{86BEE0C2-2BBD-48BA-A37F-C0B3461F4B22}"/>
    <cellStyle name="Notas 2 2 2 8 2" xfId="10933" xr:uid="{2BD46D2B-1564-4C84-A03E-9CC5849AE84D}"/>
    <cellStyle name="Notas 2 2 2 8 2 2" xfId="26041" xr:uid="{75273F76-4F74-479A-9418-2C0A91BDE5B0}"/>
    <cellStyle name="Notas 2 2 2 8 3" xfId="15465" xr:uid="{8684E315-8064-45DB-A8FC-1A6885E303C3}"/>
    <cellStyle name="Notas 2 2 2 8 3 2" xfId="30573" xr:uid="{96ED4A6A-4A41-4A18-935B-783048703910}"/>
    <cellStyle name="Notas 2 2 2 8 4" xfId="19659" xr:uid="{2AC80F62-DBB0-4265-816A-1B2D120E3AAF}"/>
    <cellStyle name="Notas 2 2 2 9" xfId="8415" xr:uid="{4329C32A-DC44-49AA-86BF-75A50AB19685}"/>
    <cellStyle name="Notas 2 2 2 9 2" xfId="23523" xr:uid="{49D57DD6-769A-4747-B0C6-BD6B2D7A867B}"/>
    <cellStyle name="Notas 2 2 3" xfId="1899" xr:uid="{8C6D2891-DB49-47FF-8C21-C109958264D4}"/>
    <cellStyle name="Notas 2 2 3 10" xfId="8400" xr:uid="{F73054E4-44A4-47C9-BB75-C3591A64CE88}"/>
    <cellStyle name="Notas 2 2 3 10 2" xfId="23508" xr:uid="{C7677F87-999C-4042-93D6-202B5DCE363F}"/>
    <cellStyle name="Notas 2 2 3 11" xfId="13636" xr:uid="{AE33D92F-AF25-4E10-9ECA-F02C751C9A4E}"/>
    <cellStyle name="Notas 2 2 3 11 2" xfId="28744" xr:uid="{229A009E-F0E5-491E-960C-CD95706BEC45}"/>
    <cellStyle name="Notas 2 2 3 12" xfId="7224" xr:uid="{E912F490-FE22-408F-8516-9D1154050F77}"/>
    <cellStyle name="Notas 2 2 3 12 2" xfId="22332" xr:uid="{3F651689-54D5-4013-9E33-4591E9CBEBE6}"/>
    <cellStyle name="Notas 2 2 3 13" xfId="17124" xr:uid="{CF303B6E-79D7-4E37-B396-0567200B01FB}"/>
    <cellStyle name="Notas 2 2 3 2" xfId="2459" xr:uid="{75E781E4-3095-4D53-894A-9271FF43F846}"/>
    <cellStyle name="Notas 2 2 3 2 2" xfId="5096" xr:uid="{A90A298F-B144-413F-A852-721161A99DC3}"/>
    <cellStyle name="Notas 2 2 3 2 2 2" xfId="11460" xr:uid="{6734BB7A-DF6E-41E2-A2D4-6C0A93310DCF}"/>
    <cellStyle name="Notas 2 2 3 2 2 2 2" xfId="26568" xr:uid="{E83B02BE-58D4-4270-A063-4A3833A42BB8}"/>
    <cellStyle name="Notas 2 2 3 2 2 3" xfId="14315" xr:uid="{CD1F0364-AF98-46AA-958F-441A21921776}"/>
    <cellStyle name="Notas 2 2 3 2 2 3 2" xfId="29423" xr:uid="{5774EDA3-004E-4C34-B743-69BC7B62DA89}"/>
    <cellStyle name="Notas 2 2 3 2 2 4" xfId="20204" xr:uid="{17179B77-8DA3-47D6-9244-F4CB48D699A1}"/>
    <cellStyle name="Notas 2 2 3 2 3" xfId="8926" xr:uid="{0FF40BB9-F873-47FE-A9A0-638C63FBA9B9}"/>
    <cellStyle name="Notas 2 2 3 2 3 2" xfId="24034" xr:uid="{63135E48-CD5B-4B58-9E85-968A9A40BDA2}"/>
    <cellStyle name="Notas 2 2 3 2 4" xfId="15479" xr:uid="{9D9538F2-689C-4460-852E-DE72F92DC0A6}"/>
    <cellStyle name="Notas 2 2 3 2 4 2" xfId="30587" xr:uid="{6D02AD61-BDC0-47AE-8202-E083F1F1CE72}"/>
    <cellStyle name="Notas 2 2 3 2 5" xfId="15372" xr:uid="{0440C412-8A66-4C3D-8864-E17E4BFB9A12}"/>
    <cellStyle name="Notas 2 2 3 2 5 2" xfId="30480" xr:uid="{625E0502-C10E-419B-BBBD-E51909971AB1}"/>
    <cellStyle name="Notas 2 2 3 2 6" xfId="17633" xr:uid="{0B9C42E7-16E4-4249-8684-7F6D66CADCDB}"/>
    <cellStyle name="Notas 2 2 3 3" xfId="2675" xr:uid="{AB0C4BAC-EEE7-49E2-9C0B-A67FC0AA2CF4}"/>
    <cellStyle name="Notas 2 2 3 3 2" xfId="5312" xr:uid="{8F1E8BA3-353C-4E47-9369-69D8673E90FC}"/>
    <cellStyle name="Notas 2 2 3 3 2 2" xfId="15212" xr:uid="{3CB08D75-A247-422C-AFB9-F3120777A009}"/>
    <cellStyle name="Notas 2 2 3 3 2 2 2" xfId="30320" xr:uid="{B9164FB8-47C6-4D7D-B999-26D383118075}"/>
    <cellStyle name="Notas 2 2 3 3 2 3" xfId="20420" xr:uid="{906116C6-6943-4BFD-91B8-13BC66678DDF}"/>
    <cellStyle name="Notas 2 2 3 3 3" xfId="13861" xr:uid="{00FB9265-B6D3-42FD-8054-90E32D6150DC}"/>
    <cellStyle name="Notas 2 2 3 3 3 2" xfId="28969" xr:uid="{360A73F0-054A-4C7F-9958-652569F141ED}"/>
    <cellStyle name="Notas 2 2 3 3 4" xfId="17783" xr:uid="{A45EF5B9-ADD7-41E5-BD82-D602EEBECFDE}"/>
    <cellStyle name="Notas 2 2 3 4" xfId="2978" xr:uid="{0073B07C-7DDD-4D6E-B360-CBB41F832EBA}"/>
    <cellStyle name="Notas 2 2 3 4 2" xfId="5615" xr:uid="{1966FA0B-E57D-4549-A3B8-8B34CA1EA72A}"/>
    <cellStyle name="Notas 2 2 3 4 2 2" xfId="11926" xr:uid="{33518E35-AF12-4EAA-A928-F916FFCAC62A}"/>
    <cellStyle name="Notas 2 2 3 4 2 2 2" xfId="27034" xr:uid="{F6439541-7A2F-4E15-955F-B221DEB70267}"/>
    <cellStyle name="Notas 2 2 3 4 2 3" xfId="13901" xr:uid="{C7864A73-0E82-4001-A1E0-837F0F836C82}"/>
    <cellStyle name="Notas 2 2 3 4 2 3 2" xfId="29009" xr:uid="{28EA2C65-FD92-4BC8-8104-2B4422C1FDD9}"/>
    <cellStyle name="Notas 2 2 3 4 2 4" xfId="20723" xr:uid="{594CB5DD-748C-4180-A4B9-CF89060B8015}"/>
    <cellStyle name="Notas 2 2 3 4 3" xfId="9360" xr:uid="{F1CFC843-7482-4B4C-B926-D4B067C5F3AE}"/>
    <cellStyle name="Notas 2 2 3 4 3 2" xfId="24468" xr:uid="{DB7BD3D9-8D2D-431A-A7FB-452DBBD2C7B0}"/>
    <cellStyle name="Notas 2 2 3 4 4" xfId="16159" xr:uid="{45FE8D19-5FAA-4934-A3B1-1EB6407CE916}"/>
    <cellStyle name="Notas 2 2 3 4 4 2" xfId="31267" xr:uid="{BD41B18B-31BC-46E1-8C11-17FB9B8F7402}"/>
    <cellStyle name="Notas 2 2 3 4 5" xfId="18086" xr:uid="{CA2B3DFA-4D5E-4943-9926-AFE7E238E632}"/>
    <cellStyle name="Notas 2 2 3 5" xfId="3304" xr:uid="{FF362854-49DA-47BE-A07B-22C208B1B328}"/>
    <cellStyle name="Notas 2 2 3 5 2" xfId="5941" xr:uid="{CF80BB38-2A9F-4EF9-9574-28781B5E1AFB}"/>
    <cellStyle name="Notas 2 2 3 5 2 2" xfId="12252" xr:uid="{A5159815-266A-456F-AD70-907CD7E92C0D}"/>
    <cellStyle name="Notas 2 2 3 5 2 2 2" xfId="27360" xr:uid="{E60F3F2F-19A8-4655-B4BD-0565540671A7}"/>
    <cellStyle name="Notas 2 2 3 5 2 3" xfId="14918" xr:uid="{DF929613-3253-4415-BFDA-A001D4180036}"/>
    <cellStyle name="Notas 2 2 3 5 2 3 2" xfId="30026" xr:uid="{362AEBB7-A8C7-40E5-9892-B1A4E82D084F}"/>
    <cellStyle name="Notas 2 2 3 5 2 4" xfId="21049" xr:uid="{26F50732-2083-4FF9-84C4-F5E6AD033735}"/>
    <cellStyle name="Notas 2 2 3 5 3" xfId="9686" xr:uid="{3D7E09ED-F58E-453D-A433-5285177BDF08}"/>
    <cellStyle name="Notas 2 2 3 5 3 2" xfId="24794" xr:uid="{AEB41FB6-012B-48FB-96AE-2509FEF323CF}"/>
    <cellStyle name="Notas 2 2 3 5 4" xfId="9136" xr:uid="{404B98B3-21C9-4160-8C0A-71DA93BB600D}"/>
    <cellStyle name="Notas 2 2 3 5 4 2" xfId="24244" xr:uid="{0E08D8F3-7E2F-421C-A6F9-14F50BFA5545}"/>
    <cellStyle name="Notas 2 2 3 5 5" xfId="18412" xr:uid="{E79AACE5-EF62-4D21-B93E-33F389018FED}"/>
    <cellStyle name="Notas 2 2 3 6" xfId="3610" xr:uid="{772D5564-E260-4E71-BAE0-01592AEB1285}"/>
    <cellStyle name="Notas 2 2 3 6 2" xfId="6247" xr:uid="{DC690AAC-F64C-49B7-8BF1-85D0E16CB13C}"/>
    <cellStyle name="Notas 2 2 3 6 2 2" xfId="12558" xr:uid="{E43BB7F4-1FAF-497D-8488-42D604E58727}"/>
    <cellStyle name="Notas 2 2 3 6 2 2 2" xfId="27666" xr:uid="{0BCA6333-C594-40FB-ADC9-5E266AFCB95C}"/>
    <cellStyle name="Notas 2 2 3 6 2 3" xfId="14895" xr:uid="{CC2BEEB6-9097-499A-91FF-99DE1AA74CDC}"/>
    <cellStyle name="Notas 2 2 3 6 2 3 2" xfId="30003" xr:uid="{26744F21-E1E6-4BBA-9D36-AB3AC4376E14}"/>
    <cellStyle name="Notas 2 2 3 6 2 4" xfId="21355" xr:uid="{972EF290-3545-4F72-A4DA-DE370E7F937E}"/>
    <cellStyle name="Notas 2 2 3 6 3" xfId="9992" xr:uid="{CF4985D3-CF68-475C-8ADB-E11EAFC8B26F}"/>
    <cellStyle name="Notas 2 2 3 6 3 2" xfId="25100" xr:uid="{7CFC0BAE-889D-4A1D-8ED5-118227667CE5}"/>
    <cellStyle name="Notas 2 2 3 6 4" xfId="7256" xr:uid="{1A3E2A58-8B85-472F-9280-7474689B2077}"/>
    <cellStyle name="Notas 2 2 3 6 4 2" xfId="22364" xr:uid="{418916B4-337B-42EC-849E-9062F90F37B2}"/>
    <cellStyle name="Notas 2 2 3 6 5" xfId="18718" xr:uid="{AEFC873A-97F3-43BB-8BA9-4A2F2E66136B}"/>
    <cellStyle name="Notas 2 2 3 7" xfId="3971" xr:uid="{BFB91C30-AA36-4724-BE0E-79C126BBD450}"/>
    <cellStyle name="Notas 2 2 3 7 2" xfId="6608" xr:uid="{3AFAEC20-7015-48D6-8293-EFC20B8D626D}"/>
    <cellStyle name="Notas 2 2 3 7 2 2" xfId="12919" xr:uid="{CCA4A5E4-4852-49EC-A34C-66F206001AFA}"/>
    <cellStyle name="Notas 2 2 3 7 2 2 2" xfId="28027" xr:uid="{BBE4EEB2-3737-4E6A-AC4F-E847FDDC9F14}"/>
    <cellStyle name="Notas 2 2 3 7 2 3" xfId="16609" xr:uid="{9356829F-B88C-4E24-9755-8AF7D654F560}"/>
    <cellStyle name="Notas 2 2 3 7 2 3 2" xfId="31717" xr:uid="{973FC93D-103B-41E8-BA77-C263FC1CCA6A}"/>
    <cellStyle name="Notas 2 2 3 7 2 4" xfId="21716" xr:uid="{170B0B66-D78B-4050-AB33-A0ADFD663D56}"/>
    <cellStyle name="Notas 2 2 3 7 3" xfId="10353" xr:uid="{5A09D0D4-449C-4144-92FE-35FD5FDE3A3C}"/>
    <cellStyle name="Notas 2 2 3 7 3 2" xfId="25461" xr:uid="{86A6F64B-342C-45EC-B64B-7D6D91FF32A7}"/>
    <cellStyle name="Notas 2 2 3 7 4" xfId="7169" xr:uid="{A386898A-E536-4CFE-9392-A2EA2D529832}"/>
    <cellStyle name="Notas 2 2 3 7 4 2" xfId="22277" xr:uid="{7CCAB073-4A2E-4ABE-8498-DEDF162EB1A6}"/>
    <cellStyle name="Notas 2 2 3 7 5" xfId="19079" xr:uid="{E88F942C-DAE9-43AD-AC73-258F964E40F4}"/>
    <cellStyle name="Notas 2 2 3 8" xfId="4303" xr:uid="{01EE783E-95F5-4B00-9302-63BDB3E408DF}"/>
    <cellStyle name="Notas 2 2 3 8 2" xfId="6940" xr:uid="{E668F5BD-097B-4FAE-B790-7B4A3CBE4A84}"/>
    <cellStyle name="Notas 2 2 3 8 2 2" xfId="13251" xr:uid="{313263E4-F786-424D-A84C-CEB58FEC6E0E}"/>
    <cellStyle name="Notas 2 2 3 8 2 2 2" xfId="28359" xr:uid="{BF18E7FD-B4D5-4BDB-A06C-EC15F2E6A28C}"/>
    <cellStyle name="Notas 2 2 3 8 2 3" xfId="16915" xr:uid="{0AA7D339-B17E-43B1-A753-A77BA67BCD47}"/>
    <cellStyle name="Notas 2 2 3 8 2 3 2" xfId="32023" xr:uid="{6CF39177-0218-44E6-895F-1F586EAB813F}"/>
    <cellStyle name="Notas 2 2 3 8 2 4" xfId="22048" xr:uid="{B712FD07-9D9D-4B00-8E6F-10EB09874CAD}"/>
    <cellStyle name="Notas 2 2 3 8 3" xfId="10685" xr:uid="{EE71CFCD-8A9A-4D6D-BACA-07005FC4CFA2}"/>
    <cellStyle name="Notas 2 2 3 8 3 2" xfId="25793" xr:uid="{039FBE6C-1378-4315-9B5B-D4E96C2A715D}"/>
    <cellStyle name="Notas 2 2 3 8 4" xfId="7648" xr:uid="{DC720747-C792-4231-885F-FF31779FF0CB}"/>
    <cellStyle name="Notas 2 2 3 8 4 2" xfId="22756" xr:uid="{EBDEE00D-2ACF-420E-80E4-5393AA4B7E59}"/>
    <cellStyle name="Notas 2 2 3 8 5" xfId="19411" xr:uid="{C4A376E3-0E17-4EEF-9902-69AC0185DBBD}"/>
    <cellStyle name="Notas 2 2 3 9" xfId="4536" xr:uid="{2B5D09C3-6B95-474E-BF2D-60142AD644EB}"/>
    <cellStyle name="Notas 2 2 3 9 2" xfId="10918" xr:uid="{650A4D31-422A-4D0D-AD13-BC6470FAAD3E}"/>
    <cellStyle name="Notas 2 2 3 9 2 2" xfId="26026" xr:uid="{75CF74BD-3B34-4F78-B1A2-22BDF15ECC34}"/>
    <cellStyle name="Notas 2 2 3 9 3" xfId="15888" xr:uid="{EA7BB208-89CD-4004-AB11-B9F3ADACE371}"/>
    <cellStyle name="Notas 2 2 3 9 3 2" xfId="30996" xr:uid="{680FF05F-7519-4057-A991-38CF24039EDB}"/>
    <cellStyle name="Notas 2 2 3 9 4" xfId="19644" xr:uid="{CD429414-EF48-4CD0-B4C7-07C7FF03D9C6}"/>
    <cellStyle name="Notas 2 2 4" xfId="2109" xr:uid="{7E49BF01-B681-41AA-8469-533C9CF0DD93}"/>
    <cellStyle name="Notas 2 2 4 10" xfId="8607" xr:uid="{97E32366-B7BB-4FDA-BCF9-0AA3F02D9B87}"/>
    <cellStyle name="Notas 2 2 4 10 2" xfId="23715" xr:uid="{8E71DAFE-C73D-409F-BF49-42A5E59FB3AB}"/>
    <cellStyle name="Notas 2 2 4 11" xfId="7406" xr:uid="{C833D3F7-688D-4BFE-8029-ADD81D8231DA}"/>
    <cellStyle name="Notas 2 2 4 11 2" xfId="22514" xr:uid="{5656D40A-7D45-4CC1-B0EE-0CFEC3CE4D60}"/>
    <cellStyle name="Notas 2 2 4 12" xfId="15384" xr:uid="{61EEF355-E6AD-4FF7-B95E-A0725D8D193F}"/>
    <cellStyle name="Notas 2 2 4 12 2" xfId="30492" xr:uid="{469246DB-7715-4A1B-AA2C-6B9CB832690F}"/>
    <cellStyle name="Notas 2 2 4 13" xfId="17334" xr:uid="{D1B3ECA9-7237-4FFE-8118-60ED3870C200}"/>
    <cellStyle name="Notas 2 2 4 2" xfId="2599" xr:uid="{E99CC53C-885D-4AB0-AAF8-BD33D73E1EAC}"/>
    <cellStyle name="Notas 2 2 4 2 2" xfId="5236" xr:uid="{63D28703-1B7E-42E1-9702-D3E91C6A7470}"/>
    <cellStyle name="Notas 2 2 4 2 2 2" xfId="11600" xr:uid="{158A7FA2-CBEE-4CD0-B53A-E08059BD8D67}"/>
    <cellStyle name="Notas 2 2 4 2 2 2 2" xfId="26708" xr:uid="{2F039547-D91E-483B-9EDB-65A17D2FC36D}"/>
    <cellStyle name="Notas 2 2 4 2 2 3" xfId="14006" xr:uid="{285069C9-58A0-4F1B-8D0E-9E6CEA5B2546}"/>
    <cellStyle name="Notas 2 2 4 2 2 3 2" xfId="29114" xr:uid="{47511194-8186-4EAC-B57E-FBBDBCA2766F}"/>
    <cellStyle name="Notas 2 2 4 2 2 4" xfId="20344" xr:uid="{9EF18799-FE5F-4E02-A2FF-636119B711FC}"/>
    <cellStyle name="Notas 2 2 4 2 3" xfId="9066" xr:uid="{2735C746-0590-4B87-ABD9-9BB618234C79}"/>
    <cellStyle name="Notas 2 2 4 2 3 2" xfId="24174" xr:uid="{BBF3B4B2-3392-4A58-A557-F648AD88535D}"/>
    <cellStyle name="Notas 2 2 4 2 4" xfId="14256" xr:uid="{AFF58DF6-DA45-4C61-A4C0-E448EE225FD1}"/>
    <cellStyle name="Notas 2 2 4 2 4 2" xfId="29364" xr:uid="{323733F8-57D3-444D-863E-ECF48955007A}"/>
    <cellStyle name="Notas 2 2 4 2 5" xfId="15350" xr:uid="{316EB598-7756-403C-A30D-CC9EB04CC8C5}"/>
    <cellStyle name="Notas 2 2 4 2 5 2" xfId="30458" xr:uid="{DF33E683-7806-4DA9-8862-958D3FA215B0}"/>
    <cellStyle name="Notas 2 2 4 2 6" xfId="17707" xr:uid="{F345C3A2-67B2-4818-B7EC-41AC2EB97845}"/>
    <cellStyle name="Notas 2 2 4 3" xfId="2864" xr:uid="{765EFEA7-F390-466A-9C11-819901FD7384}"/>
    <cellStyle name="Notas 2 2 4 3 2" xfId="5501" xr:uid="{05A33514-5DF6-42BF-A986-E12AC7B1C9E8}"/>
    <cellStyle name="Notas 2 2 4 3 2 2" xfId="8028" xr:uid="{AA74C2B2-739C-4716-83A5-6BC4FB7791B7}"/>
    <cellStyle name="Notas 2 2 4 3 2 2 2" xfId="23136" xr:uid="{6A4FE42C-D750-4AF3-BA61-71697D5FBEA1}"/>
    <cellStyle name="Notas 2 2 4 3 2 3" xfId="20609" xr:uid="{B3E96BD3-6183-4798-8851-321FD947AC18}"/>
    <cellStyle name="Notas 2 2 4 3 3" xfId="14343" xr:uid="{DBE30140-9F65-474B-833D-A018C9A42299}"/>
    <cellStyle name="Notas 2 2 4 3 3 2" xfId="29451" xr:uid="{94C46108-8BAA-4A8D-AF6C-5835B22418E8}"/>
    <cellStyle name="Notas 2 2 4 3 4" xfId="17972" xr:uid="{51FBAC4E-53A7-44CD-839D-34929417403A}"/>
    <cellStyle name="Notas 2 2 4 4" xfId="3167" xr:uid="{D6DC6AA4-C42D-47BF-A360-142181674B08}"/>
    <cellStyle name="Notas 2 2 4 4 2" xfId="5804" xr:uid="{9BC57B9C-F37D-427F-9182-0AC015E3E3E4}"/>
    <cellStyle name="Notas 2 2 4 4 2 2" xfId="12115" xr:uid="{7CE7A213-7AED-4F23-8BAE-5DE42ACEAC51}"/>
    <cellStyle name="Notas 2 2 4 4 2 2 2" xfId="27223" xr:uid="{F9423DE3-EB62-4975-B0B2-14234606A1E6}"/>
    <cellStyle name="Notas 2 2 4 4 2 3" xfId="8128" xr:uid="{43E24E77-6F56-4ECF-803B-6C3D50B90CB4}"/>
    <cellStyle name="Notas 2 2 4 4 2 3 2" xfId="23236" xr:uid="{ECBC0F06-33A5-4ABA-BDDE-67F92B19BE8D}"/>
    <cellStyle name="Notas 2 2 4 4 2 4" xfId="20912" xr:uid="{F28B0719-4BB4-44C0-8B1E-C8BC83A6F3C2}"/>
    <cellStyle name="Notas 2 2 4 4 3" xfId="9549" xr:uid="{FFCC39B3-5ABB-4183-B6D7-C5C5C10BD05E}"/>
    <cellStyle name="Notas 2 2 4 4 3 2" xfId="24657" xr:uid="{738BF340-C877-40FF-A96E-7F9C09512F59}"/>
    <cellStyle name="Notas 2 2 4 4 4" xfId="15009" xr:uid="{3A0BD034-F24E-4E16-BCE1-44EFB80CA5EE}"/>
    <cellStyle name="Notas 2 2 4 4 4 2" xfId="30117" xr:uid="{595B288C-59CD-4FB5-B67B-ED1821C663F9}"/>
    <cellStyle name="Notas 2 2 4 4 5" xfId="18275" xr:uid="{C783FFCE-7753-4B77-A436-24C560A29D3F}"/>
    <cellStyle name="Notas 2 2 4 5" xfId="3493" xr:uid="{5E860539-031A-4297-981B-4C8D4582A1C5}"/>
    <cellStyle name="Notas 2 2 4 5 2" xfId="6130" xr:uid="{27382AAF-FE89-4258-9530-EB670CD0BB45}"/>
    <cellStyle name="Notas 2 2 4 5 2 2" xfId="12441" xr:uid="{B65B50FD-758F-43B4-BD40-298FF3279CB1}"/>
    <cellStyle name="Notas 2 2 4 5 2 2 2" xfId="27549" xr:uid="{6B1838FA-CA6D-4A52-B365-D1EA4734F2CE}"/>
    <cellStyle name="Notas 2 2 4 5 2 3" xfId="14978" xr:uid="{F02711EB-6404-48E1-B119-9EA6106A7520}"/>
    <cellStyle name="Notas 2 2 4 5 2 3 2" xfId="30086" xr:uid="{FAC46A17-F176-4837-86BA-CEBC09CFC9CB}"/>
    <cellStyle name="Notas 2 2 4 5 2 4" xfId="21238" xr:uid="{C113E17A-EFAA-402D-895B-28851FCA229C}"/>
    <cellStyle name="Notas 2 2 4 5 3" xfId="9875" xr:uid="{3AAC1482-16FD-4014-88BA-26A5E0FA9191}"/>
    <cellStyle name="Notas 2 2 4 5 3 2" xfId="24983" xr:uid="{10190BD7-95F7-4628-A194-99EDBB897042}"/>
    <cellStyle name="Notas 2 2 4 5 4" xfId="14423" xr:uid="{E62EC4F4-4369-4FB2-9396-BECA48FC775D}"/>
    <cellStyle name="Notas 2 2 4 5 4 2" xfId="29531" xr:uid="{73D639AA-D376-4DF5-9FB9-4992B59DE9B2}"/>
    <cellStyle name="Notas 2 2 4 5 5" xfId="18601" xr:uid="{7D58B3C8-ECD7-45F6-B8AC-248FFEEF5C07}"/>
    <cellStyle name="Notas 2 2 4 6" xfId="3799" xr:uid="{2CD71743-A159-405A-8A63-49AE9B473ACA}"/>
    <cellStyle name="Notas 2 2 4 6 2" xfId="6436" xr:uid="{48240549-E18E-4FCA-A708-39A834AB069E}"/>
    <cellStyle name="Notas 2 2 4 6 2 2" xfId="12747" xr:uid="{AC719301-6EDA-4425-A2DA-5CE662B7AE17}"/>
    <cellStyle name="Notas 2 2 4 6 2 2 2" xfId="27855" xr:uid="{8B497D1E-6600-4EF4-9590-4160880D48D3}"/>
    <cellStyle name="Notas 2 2 4 6 2 3" xfId="15180" xr:uid="{ADE90AC8-47DA-4C6A-BD7D-E3D4A349CCDC}"/>
    <cellStyle name="Notas 2 2 4 6 2 3 2" xfId="30288" xr:uid="{70E45B60-E0B2-4CEB-8444-A7521EDA7934}"/>
    <cellStyle name="Notas 2 2 4 6 2 4" xfId="21544" xr:uid="{56AF0F68-1A1E-442E-8445-F358DD5565AA}"/>
    <cellStyle name="Notas 2 2 4 6 3" xfId="10181" xr:uid="{B0F39D22-2873-4D1B-A93D-D0814D838AA5}"/>
    <cellStyle name="Notas 2 2 4 6 3 2" xfId="25289" xr:uid="{510B13E8-4DF6-4DFB-A76A-AE9966A5656E}"/>
    <cellStyle name="Notas 2 2 4 6 4" xfId="13917" xr:uid="{7F686D09-4DC6-4564-8001-1C068124085C}"/>
    <cellStyle name="Notas 2 2 4 6 4 2" xfId="29025" xr:uid="{BEFD85C5-D486-419E-9DDA-A6E424C1C49E}"/>
    <cellStyle name="Notas 2 2 4 6 5" xfId="18907" xr:uid="{23B40486-9E34-4DC2-B241-C5863DAA2CDE}"/>
    <cellStyle name="Notas 2 2 4 7" xfId="4181" xr:uid="{B99B8A5C-CB73-4F79-AEA4-2F0D758BB1DC}"/>
    <cellStyle name="Notas 2 2 4 7 2" xfId="6818" xr:uid="{F5E75E59-C164-40CB-9CDA-75C5FCC35A67}"/>
    <cellStyle name="Notas 2 2 4 7 2 2" xfId="13129" xr:uid="{85F36E2A-5A51-425C-8189-5550C1BCD305}"/>
    <cellStyle name="Notas 2 2 4 7 2 2 2" xfId="28237" xr:uid="{73BDBB5E-9E08-4E8F-A697-3FEEF119D4C6}"/>
    <cellStyle name="Notas 2 2 4 7 2 3" xfId="16798" xr:uid="{5973FC5F-D343-4808-A446-BF7604D58C79}"/>
    <cellStyle name="Notas 2 2 4 7 2 3 2" xfId="31906" xr:uid="{9AF13FD5-50A0-4839-9FF6-085A2C84E231}"/>
    <cellStyle name="Notas 2 2 4 7 2 4" xfId="21926" xr:uid="{B74064E6-2B4C-48C8-8EE6-84FC978A4599}"/>
    <cellStyle name="Notas 2 2 4 7 3" xfId="10563" xr:uid="{C6C2469C-2EA3-4672-A791-F14845438E52}"/>
    <cellStyle name="Notas 2 2 4 7 3 2" xfId="25671" xr:uid="{4AB82622-1AC4-4686-9698-6F184E2D3E20}"/>
    <cellStyle name="Notas 2 2 4 7 4" xfId="15262" xr:uid="{1FB19194-3880-437F-869E-5BFDC3B193A3}"/>
    <cellStyle name="Notas 2 2 4 7 4 2" xfId="30370" xr:uid="{153874EF-79C7-4E7D-8878-8895CA2369BF}"/>
    <cellStyle name="Notas 2 2 4 7 5" xfId="19289" xr:uid="{13195590-01A3-4FFE-988D-787D1F9D3341}"/>
    <cellStyle name="Notas 2 2 4 8" xfId="4388" xr:uid="{B3A14431-880C-47FB-B854-54CDB33DFD20}"/>
    <cellStyle name="Notas 2 2 4 8 2" xfId="7025" xr:uid="{DDAB5288-A226-4BF6-B125-C6CF30C6D021}"/>
    <cellStyle name="Notas 2 2 4 8 2 2" xfId="13336" xr:uid="{FF2CF252-EE80-4C31-9727-D0EDB4E1319F}"/>
    <cellStyle name="Notas 2 2 4 8 2 2 2" xfId="28444" xr:uid="{ADE5A641-611B-4D47-98CE-5793AB1A44F0}"/>
    <cellStyle name="Notas 2 2 4 8 2 3" xfId="17000" xr:uid="{DED19057-3938-4034-B1B2-F161EB24D399}"/>
    <cellStyle name="Notas 2 2 4 8 2 3 2" xfId="32108" xr:uid="{A75BEC5B-8E27-4555-A3A6-7511134B56A7}"/>
    <cellStyle name="Notas 2 2 4 8 2 4" xfId="22133" xr:uid="{699B807A-2AF4-4B1F-AE7C-5DA0D34C01A2}"/>
    <cellStyle name="Notas 2 2 4 8 3" xfId="10770" xr:uid="{8D4D6D7E-B609-4C55-8E25-14A69A90762C}"/>
    <cellStyle name="Notas 2 2 4 8 3 2" xfId="25878" xr:uid="{878E2B54-0A00-4583-A7C7-1505D36F9403}"/>
    <cellStyle name="Notas 2 2 4 8 4" xfId="14937" xr:uid="{453A7AFD-F3B5-4964-8C9A-83EAD5642489}"/>
    <cellStyle name="Notas 2 2 4 8 4 2" xfId="30045" xr:uid="{F064802B-CB54-4109-A6D0-8B835EEE8A2E}"/>
    <cellStyle name="Notas 2 2 4 8 5" xfId="19496" xr:uid="{8EBA1840-7C72-42BA-A9A6-1DC6FFF74E86}"/>
    <cellStyle name="Notas 2 2 4 9" xfId="4746" xr:uid="{3E188298-3987-46F2-8A47-C3C96B73234E}"/>
    <cellStyle name="Notas 2 2 4 9 2" xfId="11128" xr:uid="{F2E2A06A-98B7-435C-BA83-A01715109DAE}"/>
    <cellStyle name="Notas 2 2 4 9 2 2" xfId="26236" xr:uid="{C9F5FC2A-BD34-4C29-BBBA-4A3FEFECBFAA}"/>
    <cellStyle name="Notas 2 2 4 9 3" xfId="13799" xr:uid="{1128B419-30FD-4452-8D78-A423E538B47E}"/>
    <cellStyle name="Notas 2 2 4 9 3 2" xfId="28907" xr:uid="{80FEEEED-EF12-43A1-AAB3-024A0B3A2BA9}"/>
    <cellStyle name="Notas 2 2 4 9 4" xfId="19854" xr:uid="{98760BB7-E5F9-4213-B970-A9E0F8634A71}"/>
    <cellStyle name="Notas 2 2 5" xfId="2015" xr:uid="{1FFDA705-E1AA-4F9F-A727-514B2B5152A6}"/>
    <cellStyle name="Notas 2 2 5 10" xfId="13594" xr:uid="{A7FA8CC4-6EFC-41EC-8F9E-073AD3636A43}"/>
    <cellStyle name="Notas 2 2 5 10 2" xfId="28702" xr:uid="{C93D8F9D-0E2A-4464-89E5-A430BEF8D62C}"/>
    <cellStyle name="Notas 2 2 5 11" xfId="13616" xr:uid="{EDC4CB9A-71AB-4A55-A16D-58DA79EF59B1}"/>
    <cellStyle name="Notas 2 2 5 11 2" xfId="28724" xr:uid="{69052564-7BC4-4878-B102-09ADA735E421}"/>
    <cellStyle name="Notas 2 2 5 12" xfId="17240" xr:uid="{6470232E-73B4-4C5E-B341-7DD655F5A23B}"/>
    <cellStyle name="Notas 2 2 5 2" xfId="2777" xr:uid="{7CA7E36A-B9C8-4BC4-BF7A-B4494EF05721}"/>
    <cellStyle name="Notas 2 2 5 2 2" xfId="5414" xr:uid="{166646A8-4314-4216-BF43-95E3B3D5558B}"/>
    <cellStyle name="Notas 2 2 5 2 2 2" xfId="7145" xr:uid="{1062573C-BACD-4B64-BB5D-224A7503B460}"/>
    <cellStyle name="Notas 2 2 5 2 2 2 2" xfId="22253" xr:uid="{92995554-10BB-4227-9114-AB64BE07F94C}"/>
    <cellStyle name="Notas 2 2 5 2 2 3" xfId="20522" xr:uid="{9381931C-ABFE-46AA-AC82-7E68B77528E9}"/>
    <cellStyle name="Notas 2 2 5 2 3" xfId="15879" xr:uid="{517D641E-A2C1-495D-AAF5-8A8F6BAEA075}"/>
    <cellStyle name="Notas 2 2 5 2 3 2" xfId="30987" xr:uid="{6BD747E2-E76E-43BB-9B99-0D1488A12D02}"/>
    <cellStyle name="Notas 2 2 5 2 4" xfId="17885" xr:uid="{E9E31E19-C6F9-4697-9A93-CFE396603A4B}"/>
    <cellStyle name="Notas 2 2 5 3" xfId="3080" xr:uid="{2C4126D9-82F5-4ABB-8EA1-AC30CBF4B966}"/>
    <cellStyle name="Notas 2 2 5 3 2" xfId="5717" xr:uid="{C989A010-D217-495C-9C57-28B36BBA21A5}"/>
    <cellStyle name="Notas 2 2 5 3 2 2" xfId="12028" xr:uid="{4E5002F9-B2BC-4519-B704-7A5B623A5D96}"/>
    <cellStyle name="Notas 2 2 5 3 2 2 2" xfId="27136" xr:uid="{57E1EAC9-244A-40E3-8398-93CA2ABAEAC7}"/>
    <cellStyle name="Notas 2 2 5 3 2 3" xfId="15786" xr:uid="{4F284E46-2484-4D10-9FED-E5C48A39E28E}"/>
    <cellStyle name="Notas 2 2 5 3 2 3 2" xfId="30894" xr:uid="{53D00A79-903A-4872-ABDA-04C0053FD1CC}"/>
    <cellStyle name="Notas 2 2 5 3 2 4" xfId="20825" xr:uid="{BA347383-F623-43AF-9A55-A7DC38B90691}"/>
    <cellStyle name="Notas 2 2 5 3 3" xfId="9462" xr:uid="{D585B961-EADE-40D6-932A-29F1721451AA}"/>
    <cellStyle name="Notas 2 2 5 3 3 2" xfId="24570" xr:uid="{80E5C2C3-751E-43E7-98BC-A794C885D25F}"/>
    <cellStyle name="Notas 2 2 5 3 4" xfId="15560" xr:uid="{5D547FD4-3FAD-4340-A2FA-B64906810141}"/>
    <cellStyle name="Notas 2 2 5 3 4 2" xfId="30668" xr:uid="{F7D2E4AD-E03E-46BC-9531-296EB20D67D4}"/>
    <cellStyle name="Notas 2 2 5 3 5" xfId="18188" xr:uid="{FCADBF2D-8972-4AFF-B7CC-A4F9A27724C7}"/>
    <cellStyle name="Notas 2 2 5 4" xfId="3406" xr:uid="{ACA33A7F-67A0-4AA8-88BF-53A3EE0B6122}"/>
    <cellStyle name="Notas 2 2 5 4 2" xfId="6043" xr:uid="{85D3D978-A7D7-4DE3-AAAF-C3D2CD8EF412}"/>
    <cellStyle name="Notas 2 2 5 4 2 2" xfId="12354" xr:uid="{27D4BF4A-034E-48D0-8407-F869A35772D0}"/>
    <cellStyle name="Notas 2 2 5 4 2 2 2" xfId="27462" xr:uid="{16DBEB3D-7098-442E-8C30-0019282435F8}"/>
    <cellStyle name="Notas 2 2 5 4 2 3" xfId="14607" xr:uid="{A189619F-8A19-40D4-8B4C-3665FCBACD42}"/>
    <cellStyle name="Notas 2 2 5 4 2 3 2" xfId="29715" xr:uid="{C1263EC7-DB26-4BD5-BBBD-723A086E0795}"/>
    <cellStyle name="Notas 2 2 5 4 2 4" xfId="21151" xr:uid="{CE91F534-F82E-4741-B6C4-1CE207AB1370}"/>
    <cellStyle name="Notas 2 2 5 4 3" xfId="9788" xr:uid="{9D94E89E-9256-421E-897C-1D6C6C425856}"/>
    <cellStyle name="Notas 2 2 5 4 3 2" xfId="24896" xr:uid="{01E284F6-4876-4598-82EB-FA69ED1BB530}"/>
    <cellStyle name="Notas 2 2 5 4 4" xfId="13673" xr:uid="{0076CFA8-65BB-4CA3-A4AD-5106E598F845}"/>
    <cellStyle name="Notas 2 2 5 4 4 2" xfId="28781" xr:uid="{B7FD73FA-410E-451C-90C7-51002035606B}"/>
    <cellStyle name="Notas 2 2 5 4 5" xfId="18514" xr:uid="{2E73FDF2-9BB6-4811-AD08-F339318120E5}"/>
    <cellStyle name="Notas 2 2 5 5" xfId="3712" xr:uid="{3F4A62EA-7F7E-43CE-AC79-6006D655FD0C}"/>
    <cellStyle name="Notas 2 2 5 5 2" xfId="6349" xr:uid="{AD5DCF64-EC06-4C00-A97E-CD3E82115CF2}"/>
    <cellStyle name="Notas 2 2 5 5 2 2" xfId="12660" xr:uid="{B19EEAD1-A197-46BD-92CC-3500AD3047B4}"/>
    <cellStyle name="Notas 2 2 5 5 2 2 2" xfId="27768" xr:uid="{C425754D-E5EE-492B-B218-64813FD76E2F}"/>
    <cellStyle name="Notas 2 2 5 5 2 3" xfId="13758" xr:uid="{6453DB22-86F1-430A-B46A-79A8C95D4DD2}"/>
    <cellStyle name="Notas 2 2 5 5 2 3 2" xfId="28866" xr:uid="{933958AB-3391-4AEB-ACF9-1CCD5D9C8183}"/>
    <cellStyle name="Notas 2 2 5 5 2 4" xfId="21457" xr:uid="{DBBFBFBE-96E2-4E50-8B6C-AFB7F031A79E}"/>
    <cellStyle name="Notas 2 2 5 5 3" xfId="10094" xr:uid="{694A33FA-9B3A-4357-86DE-0F9BE7446EA6}"/>
    <cellStyle name="Notas 2 2 5 5 3 2" xfId="25202" xr:uid="{367BF51F-0852-4851-88F2-B23786ACEAA9}"/>
    <cellStyle name="Notas 2 2 5 5 4" xfId="11679" xr:uid="{D3556F5C-77CF-4927-B08D-26BE751D0B39}"/>
    <cellStyle name="Notas 2 2 5 5 4 2" xfId="26787" xr:uid="{C52D9E08-F4D6-4B19-85E1-269B0C830A70}"/>
    <cellStyle name="Notas 2 2 5 5 5" xfId="18820" xr:uid="{576A0355-26E3-49D7-B96C-3FB8254EE522}"/>
    <cellStyle name="Notas 2 2 5 6" xfId="4087" xr:uid="{A0251873-E8D6-4BB0-A50E-4A7BF997DBA4}"/>
    <cellStyle name="Notas 2 2 5 6 2" xfId="6724" xr:uid="{C74763EC-9207-4872-8E0C-DD99FF11D67D}"/>
    <cellStyle name="Notas 2 2 5 6 2 2" xfId="13035" xr:uid="{C3D8CE5D-AF6F-4434-9270-72A8A123F172}"/>
    <cellStyle name="Notas 2 2 5 6 2 2 2" xfId="28143" xr:uid="{4C7F98AD-287A-4C51-89CD-ACDC00D8D3D0}"/>
    <cellStyle name="Notas 2 2 5 6 2 3" xfId="16711" xr:uid="{B39DCC63-E4D6-4002-A5A5-90AD429C44F0}"/>
    <cellStyle name="Notas 2 2 5 6 2 3 2" xfId="31819" xr:uid="{50D31358-94E9-4B40-B85A-462C6D8029BB}"/>
    <cellStyle name="Notas 2 2 5 6 2 4" xfId="21832" xr:uid="{BEC4624A-AD54-415F-9E86-4213E82B9E4B}"/>
    <cellStyle name="Notas 2 2 5 6 3" xfId="10469" xr:uid="{83587C8E-7208-4880-8267-DC1AEA655118}"/>
    <cellStyle name="Notas 2 2 5 6 3 2" xfId="25577" xr:uid="{7B5B7345-FF58-4F7A-8CCD-F2865F071465}"/>
    <cellStyle name="Notas 2 2 5 6 4" xfId="14280" xr:uid="{705B81B3-6245-4880-9A86-6B178DFE66D7}"/>
    <cellStyle name="Notas 2 2 5 6 4 2" xfId="29388" xr:uid="{DC9E7C00-1438-4494-877F-23A18559FC72}"/>
    <cellStyle name="Notas 2 2 5 6 5" xfId="19195" xr:uid="{8538266A-A6C4-4BD3-A67A-CF4398D993D8}"/>
    <cellStyle name="Notas 2 2 5 7" xfId="4369" xr:uid="{33B2EDE0-979A-42A3-A93B-1DA9A82C57E5}"/>
    <cellStyle name="Notas 2 2 5 7 2" xfId="7006" xr:uid="{76D11BC6-D375-4749-841E-5D46273B374A}"/>
    <cellStyle name="Notas 2 2 5 7 2 2" xfId="13317" xr:uid="{FDED8D41-62BD-44B7-ADA9-2A9D88DB94A4}"/>
    <cellStyle name="Notas 2 2 5 7 2 2 2" xfId="28425" xr:uid="{A85020F4-1379-428E-8899-3B21FAAAA6C8}"/>
    <cellStyle name="Notas 2 2 5 7 2 3" xfId="16981" xr:uid="{0B646B23-5962-4396-84D3-C2DC3B7C7B48}"/>
    <cellStyle name="Notas 2 2 5 7 2 3 2" xfId="32089" xr:uid="{709B9DB1-88A0-494D-A96F-109C70F22914}"/>
    <cellStyle name="Notas 2 2 5 7 2 4" xfId="22114" xr:uid="{7582DD81-FA8F-4FCB-ADE1-AC4D456DFE09}"/>
    <cellStyle name="Notas 2 2 5 7 3" xfId="10751" xr:uid="{B191F275-B9F5-4D18-A904-C4F6398EA8F7}"/>
    <cellStyle name="Notas 2 2 5 7 3 2" xfId="25859" xr:uid="{0978B4B5-CE53-4D6C-B6F1-103793D79DF8}"/>
    <cellStyle name="Notas 2 2 5 7 4" xfId="16165" xr:uid="{1FF27CE2-9DE1-461D-BAFC-AA0151F264F5}"/>
    <cellStyle name="Notas 2 2 5 7 4 2" xfId="31273" xr:uid="{B2790981-F5BB-42D2-845D-247144CA7173}"/>
    <cellStyle name="Notas 2 2 5 7 5" xfId="19477" xr:uid="{1CE2EFF2-B34F-4998-BD87-B7303CA69B0E}"/>
    <cellStyle name="Notas 2 2 5 8" xfId="4652" xr:uid="{796088C2-01CA-47A5-8466-1E9876698D11}"/>
    <cellStyle name="Notas 2 2 5 8 2" xfId="11034" xr:uid="{8AFA7D06-CDA9-4F53-BF22-B1E983144179}"/>
    <cellStyle name="Notas 2 2 5 8 2 2" xfId="26142" xr:uid="{8AB261AE-0CBB-4DF2-8214-607897D473DB}"/>
    <cellStyle name="Notas 2 2 5 8 3" xfId="7244" xr:uid="{DC04D772-1C07-4FD7-936C-64E409A90788}"/>
    <cellStyle name="Notas 2 2 5 8 3 2" xfId="22352" xr:uid="{A7DD6BFC-3B22-41D3-A709-A855A1ADD3A0}"/>
    <cellStyle name="Notas 2 2 5 8 4" xfId="19760" xr:uid="{B8F604CB-9D7A-4D73-8745-673FF1D08C94}"/>
    <cellStyle name="Notas 2 2 5 9" xfId="8513" xr:uid="{7D19F14A-B398-48ED-8952-5E80FB7ACEEB}"/>
    <cellStyle name="Notas 2 2 5 9 2" xfId="23621" xr:uid="{8457443F-3625-4221-A0C4-F771F86C4801}"/>
    <cellStyle name="Notas 2 3" xfId="1460" xr:uid="{00000000-0005-0000-0000-0000B8050000}"/>
    <cellStyle name="Notas 2 3 2" xfId="1915" xr:uid="{EE828041-1F61-41C6-8B1C-848053A1DC27}"/>
    <cellStyle name="Notas 2 3 2 10" xfId="16288" xr:uid="{6CA21BDA-7ED9-41D4-933E-DA8B9D733C40}"/>
    <cellStyle name="Notas 2 3 2 10 2" xfId="31396" xr:uid="{A6BE35DB-A003-4E84-BF7A-DCBF121DA879}"/>
    <cellStyle name="Notas 2 3 2 11" xfId="7612" xr:uid="{01EAC9E0-7BDC-4053-BAF2-8ED65EA3958E}"/>
    <cellStyle name="Notas 2 3 2 11 2" xfId="22720" xr:uid="{8CCC4C33-B9CF-41F6-A683-E8B7BFBD21EE}"/>
    <cellStyle name="Notas 2 3 2 12" xfId="17140" xr:uid="{6F9FED27-253B-4A62-B4C6-6DE25153586A}"/>
    <cellStyle name="Notas 2 3 2 2" xfId="2475" xr:uid="{E6B68415-38AA-4643-A63C-9CEF20C221A2}"/>
    <cellStyle name="Notas 2 3 2 2 2" xfId="5112" xr:uid="{6FE30089-34E1-4DBC-BD9A-4B2E744A6F4F}"/>
    <cellStyle name="Notas 2 3 2 2 2 2" xfId="11476" xr:uid="{172429DE-5A8A-4D23-ACF5-9C435A6EA3E7}"/>
    <cellStyle name="Notas 2 3 2 2 2 2 2" xfId="26584" xr:uid="{CE287D21-CF35-4CC6-83F7-60C8B0839986}"/>
    <cellStyle name="Notas 2 3 2 2 2 3" xfId="15655" xr:uid="{20DD0982-09C4-42CD-A3F4-2B86553D7A4F}"/>
    <cellStyle name="Notas 2 3 2 2 2 3 2" xfId="30763" xr:uid="{FFF4E440-D05D-48DB-9184-2C3FBCC1F1E6}"/>
    <cellStyle name="Notas 2 3 2 2 2 4" xfId="20220" xr:uid="{589A7B69-3E2B-4CAD-98AA-8FCDF50B6458}"/>
    <cellStyle name="Notas 2 3 2 2 3" xfId="8942" xr:uid="{FD567978-CD95-4B61-A36B-AFF0DFD68F34}"/>
    <cellStyle name="Notas 2 3 2 2 3 2" xfId="24050" xr:uid="{2DEDC517-4B47-4882-AC54-FE401E1B4E64}"/>
    <cellStyle name="Notas 2 3 2 3" xfId="2691" xr:uid="{607467A5-1CD8-4FEE-91D1-0C01581334A8}"/>
    <cellStyle name="Notas 2 3 2 3 2" xfId="5328" xr:uid="{81DA6FE7-0073-4AC6-845D-598FD1A4C869}"/>
    <cellStyle name="Notas 2 3 2 3 2 2" xfId="13745" xr:uid="{1D935D89-7816-49B4-88C1-DEB10C23CA45}"/>
    <cellStyle name="Notas 2 3 2 3 2 2 2" xfId="28853" xr:uid="{359C86F3-6B8D-4F9A-81E9-2580E439046A}"/>
    <cellStyle name="Notas 2 3 2 3 2 3" xfId="20436" xr:uid="{83AADC57-95A3-4A9D-A630-261FD548F3F0}"/>
    <cellStyle name="Notas 2 3 2 3 3" xfId="14606" xr:uid="{DCF3A364-9E28-4460-AE17-3AE69024344C}"/>
    <cellStyle name="Notas 2 3 2 3 3 2" xfId="29714" xr:uid="{A16493DD-56B4-46E3-A1DD-101356416AB9}"/>
    <cellStyle name="Notas 2 3 2 3 4" xfId="17799" xr:uid="{AA1378CD-65A6-4672-83E7-5C2F6E5285C1}"/>
    <cellStyle name="Notas 2 3 2 4" xfId="2994" xr:uid="{C4DC645B-1982-4269-BDAE-408CB03021C1}"/>
    <cellStyle name="Notas 2 3 2 4 2" xfId="5631" xr:uid="{404C2ACA-D7EE-4966-B4B3-FCFEC9003BF4}"/>
    <cellStyle name="Notas 2 3 2 4 2 2" xfId="11942" xr:uid="{8DD706C0-161A-4D32-8BE6-660B4EA3C6CC}"/>
    <cellStyle name="Notas 2 3 2 4 2 2 2" xfId="27050" xr:uid="{36A5A8C8-CD73-44F4-A0DE-3D944FDEE6D2}"/>
    <cellStyle name="Notas 2 3 2 4 2 3" xfId="13822" xr:uid="{D79D3A9C-BD32-4F1A-BD40-C45E870D9C40}"/>
    <cellStyle name="Notas 2 3 2 4 2 3 2" xfId="28930" xr:uid="{FFF2F004-5771-4F60-8E0B-D8587960F61E}"/>
    <cellStyle name="Notas 2 3 2 4 2 4" xfId="20739" xr:uid="{95BBEB02-6633-4169-9F3B-60C265ED9B61}"/>
    <cellStyle name="Notas 2 3 2 4 3" xfId="9376" xr:uid="{E21CA49C-B215-4992-8F4E-446A7935CC26}"/>
    <cellStyle name="Notas 2 3 2 4 3 2" xfId="24484" xr:uid="{371DF192-E35B-4081-B4B1-7F0F6BD16283}"/>
    <cellStyle name="Notas 2 3 2 4 4" xfId="7248" xr:uid="{8A51CBF6-5595-4B3E-8C01-D9F7DF667146}"/>
    <cellStyle name="Notas 2 3 2 4 4 2" xfId="22356" xr:uid="{53728E9B-AC3D-4322-8F6B-53018B752FA4}"/>
    <cellStyle name="Notas 2 3 2 4 5" xfId="18102" xr:uid="{C0A41A19-5B14-48BD-8C7A-41BCC4503B7F}"/>
    <cellStyle name="Notas 2 3 2 5" xfId="3320" xr:uid="{A2E10BB4-9F76-423D-B04A-62A547E0E488}"/>
    <cellStyle name="Notas 2 3 2 5 2" xfId="5957" xr:uid="{FFFFA61F-1CDB-4C2E-8A61-69933C39D57B}"/>
    <cellStyle name="Notas 2 3 2 5 2 2" xfId="12268" xr:uid="{DADAB1A3-FEA8-4F09-8A99-85790EEA5222}"/>
    <cellStyle name="Notas 2 3 2 5 2 2 2" xfId="27376" xr:uid="{2C084BCE-E4E4-42DB-9EAD-A3BE31A900CE}"/>
    <cellStyle name="Notas 2 3 2 5 2 3" xfId="13593" xr:uid="{56829997-58D9-4F1D-9975-DDD0EA3D8A51}"/>
    <cellStyle name="Notas 2 3 2 5 2 3 2" xfId="28701" xr:uid="{FE01E746-3AC4-4C5E-9F6E-5BE5EF59F37D}"/>
    <cellStyle name="Notas 2 3 2 5 2 4" xfId="21065" xr:uid="{63646F64-8DD3-4BBA-99C3-80633D03AD9D}"/>
    <cellStyle name="Notas 2 3 2 5 3" xfId="9702" xr:uid="{62D895B5-3F33-4DD2-A318-FEA805510481}"/>
    <cellStyle name="Notas 2 3 2 5 3 2" xfId="24810" xr:uid="{FF8B2973-04FF-480F-8E21-4CED1C4B0EF5}"/>
    <cellStyle name="Notas 2 3 2 5 4" xfId="7218" xr:uid="{72292A9E-964D-42A7-824D-D170C61EDC8A}"/>
    <cellStyle name="Notas 2 3 2 5 4 2" xfId="22326" xr:uid="{4EBAFF32-C5D1-4CA8-A089-17D846C7ED3B}"/>
    <cellStyle name="Notas 2 3 2 5 5" xfId="18428" xr:uid="{5CAB1AD6-212F-4E4A-8FC6-18FD1EAD0933}"/>
    <cellStyle name="Notas 2 3 2 6" xfId="3626" xr:uid="{17B09447-D8EE-458F-98B8-07208A735AF5}"/>
    <cellStyle name="Notas 2 3 2 6 2" xfId="6263" xr:uid="{2C816C96-2951-4839-904F-3B4AFD6EB775}"/>
    <cellStyle name="Notas 2 3 2 6 2 2" xfId="12574" xr:uid="{A98AF0FA-29D1-4BA5-B823-AAB63624ED57}"/>
    <cellStyle name="Notas 2 3 2 6 2 2 2" xfId="27682" xr:uid="{CEFFA070-A1D1-4A75-A157-EE2F55965AB8}"/>
    <cellStyle name="Notas 2 3 2 6 2 3" xfId="7674" xr:uid="{B0172E33-9E72-432F-8AC5-7E45175767ED}"/>
    <cellStyle name="Notas 2 3 2 6 2 3 2" xfId="22782" xr:uid="{E295612A-7F1D-4027-B017-F1D44EE47842}"/>
    <cellStyle name="Notas 2 3 2 6 2 4" xfId="21371" xr:uid="{0164D06F-3A0D-4320-BF2D-8D48B0540697}"/>
    <cellStyle name="Notas 2 3 2 6 3" xfId="10008" xr:uid="{730F8862-602F-4916-B5A2-53BA2FDAD812}"/>
    <cellStyle name="Notas 2 3 2 6 3 2" xfId="25116" xr:uid="{8FE2990D-74D4-40B8-9648-367CB186F0BD}"/>
    <cellStyle name="Notas 2 3 2 6 4" xfId="16229" xr:uid="{44B4D4E8-5171-45B4-AE3D-F64FF7D14407}"/>
    <cellStyle name="Notas 2 3 2 6 4 2" xfId="31337" xr:uid="{23CF0DE8-434C-4225-A0D9-72133F117FE2}"/>
    <cellStyle name="Notas 2 3 2 6 5" xfId="18734" xr:uid="{CE5C5206-C1C1-4D8D-AEFC-C67326C44750}"/>
    <cellStyle name="Notas 2 3 2 7" xfId="3987" xr:uid="{FE8122D7-F781-4069-9E56-73942B78C1BF}"/>
    <cellStyle name="Notas 2 3 2 7 2" xfId="6624" xr:uid="{718BE7FF-FE50-430E-BCA6-A1CC9BD163C0}"/>
    <cellStyle name="Notas 2 3 2 7 2 2" xfId="12935" xr:uid="{F93406E4-1071-4C23-812A-1F21F42C6F18}"/>
    <cellStyle name="Notas 2 3 2 7 2 2 2" xfId="28043" xr:uid="{C118C9FA-17E1-462B-AD81-920B9AB18FEA}"/>
    <cellStyle name="Notas 2 3 2 7 2 3" xfId="16625" xr:uid="{D4EE803D-E8F3-4C29-A033-3BF57DCD50BE}"/>
    <cellStyle name="Notas 2 3 2 7 2 3 2" xfId="31733" xr:uid="{5C9BD248-7299-4E8B-AEED-A460B1C3AD44}"/>
    <cellStyle name="Notas 2 3 2 7 2 4" xfId="21732" xr:uid="{E07C862F-964C-4EF6-85DD-F127A7C6292E}"/>
    <cellStyle name="Notas 2 3 2 7 3" xfId="10369" xr:uid="{4FB6E29F-0B83-4EDB-B615-78A1B987BB69}"/>
    <cellStyle name="Notas 2 3 2 7 3 2" xfId="25477" xr:uid="{D99C0915-89EA-4A8B-BFA5-5C02E2D0890E}"/>
    <cellStyle name="Notas 2 3 2 7 4" xfId="14598" xr:uid="{8060339B-BAC3-4E49-9206-BB629159271B}"/>
    <cellStyle name="Notas 2 3 2 7 4 2" xfId="29706" xr:uid="{810326AA-6190-4ECE-AA1C-48ACF0176F5A}"/>
    <cellStyle name="Notas 2 3 2 7 5" xfId="19095" xr:uid="{3B49F5A0-7ED0-406A-9617-E646BAA3DF94}"/>
    <cellStyle name="Notas 2 3 2 8" xfId="4552" xr:uid="{6C5F468F-D317-456F-B392-E0EE3B191587}"/>
    <cellStyle name="Notas 2 3 2 8 2" xfId="10934" xr:uid="{58BC55AD-E258-4AB1-A872-BBBC4451B6FE}"/>
    <cellStyle name="Notas 2 3 2 8 2 2" xfId="26042" xr:uid="{01D4595C-4CD4-425A-A1CB-93A97B1ECCE1}"/>
    <cellStyle name="Notas 2 3 2 8 3" xfId="8723" xr:uid="{0DEB1F30-FD8A-43B5-A6D7-98C743B0197E}"/>
    <cellStyle name="Notas 2 3 2 8 3 2" xfId="23831" xr:uid="{23AF9D34-53B6-4C7B-806C-9A29ED12474C}"/>
    <cellStyle name="Notas 2 3 2 8 4" xfId="19660" xr:uid="{DD42E35B-DFFB-4E65-A98F-4A86AE8467C1}"/>
    <cellStyle name="Notas 2 3 2 9" xfId="8416" xr:uid="{6C8F238C-B392-4C5A-AC61-3B34CAF08F7A}"/>
    <cellStyle name="Notas 2 3 2 9 2" xfId="23524" xr:uid="{D5F85888-4045-4927-9681-D7B148755A21}"/>
    <cellStyle name="Notas 2 3 3" xfId="1900" xr:uid="{0DA00AFD-CD55-4BF9-BAD2-613D5544D2E1}"/>
    <cellStyle name="Notas 2 3 3 10" xfId="8401" xr:uid="{9A0E1CD8-5D8D-41BD-B12A-74DDE7D61909}"/>
    <cellStyle name="Notas 2 3 3 10 2" xfId="23509" xr:uid="{5F5FC9EE-D02D-40A0-86A8-A362C9B81D97}"/>
    <cellStyle name="Notas 2 3 3 11" xfId="8235" xr:uid="{09A562F5-3285-4B68-B724-56237C8F6F1F}"/>
    <cellStyle name="Notas 2 3 3 11 2" xfId="23343" xr:uid="{E4FBAC90-CD00-4291-9F3C-1F14F59B4090}"/>
    <cellStyle name="Notas 2 3 3 12" xfId="14899" xr:uid="{175DE1F8-3C2C-4B7F-9ED0-A5AB7AD73CB4}"/>
    <cellStyle name="Notas 2 3 3 12 2" xfId="30007" xr:uid="{44DE270F-78E8-4C06-B22E-39425E798AC6}"/>
    <cellStyle name="Notas 2 3 3 13" xfId="17125" xr:uid="{D246DCE5-28B2-4214-A3A5-5E7F6CD0601D}"/>
    <cellStyle name="Notas 2 3 3 2" xfId="2460" xr:uid="{893CE1EA-B920-4C0F-B5F0-22194BD7DD6D}"/>
    <cellStyle name="Notas 2 3 3 2 2" xfId="5097" xr:uid="{A4512B41-AA56-4D35-9FBA-9E51E9E5D84D}"/>
    <cellStyle name="Notas 2 3 3 2 2 2" xfId="11461" xr:uid="{BD1462AF-60FA-4FD7-8A80-42A42E374CEE}"/>
    <cellStyle name="Notas 2 3 3 2 2 2 2" xfId="26569" xr:uid="{3AAD092C-5B6A-4BF7-9A85-4B4A00EF29CF}"/>
    <cellStyle name="Notas 2 3 3 2 2 3" xfId="15295" xr:uid="{80386AEF-E975-4799-94A8-1D189B3FCCC5}"/>
    <cellStyle name="Notas 2 3 3 2 2 3 2" xfId="30403" xr:uid="{F94D2AEB-5A47-4F76-B7C4-8F527155FD31}"/>
    <cellStyle name="Notas 2 3 3 2 2 4" xfId="20205" xr:uid="{25C58292-4D5D-4193-972D-501C654CDE96}"/>
    <cellStyle name="Notas 2 3 3 2 3" xfId="8927" xr:uid="{DF0F092C-78D0-4BB7-AAC7-D96438D6C8FB}"/>
    <cellStyle name="Notas 2 3 3 2 3 2" xfId="24035" xr:uid="{110B486D-D4C5-4FBA-97E4-99E697686F67}"/>
    <cellStyle name="Notas 2 3 3 2 4" xfId="13644" xr:uid="{DADCE995-3D14-42D2-8A9E-169EB8FDE5EB}"/>
    <cellStyle name="Notas 2 3 3 2 4 2" xfId="28752" xr:uid="{180B5B4B-98BF-474E-9EDF-C289FB1C52E6}"/>
    <cellStyle name="Notas 2 3 3 2 5" xfId="14582" xr:uid="{F0532E69-707E-4F00-BE72-F758E42E9C6D}"/>
    <cellStyle name="Notas 2 3 3 2 5 2" xfId="29690" xr:uid="{F89FAEB6-4A4B-4CA2-8C56-C16986B3E5E6}"/>
    <cellStyle name="Notas 2 3 3 2 6" xfId="17634" xr:uid="{89DBB86F-1B0A-494A-BDA1-18EE3EA9EDB8}"/>
    <cellStyle name="Notas 2 3 3 3" xfId="2676" xr:uid="{F9D7D20C-D3CB-4B29-9F63-1AEE13419E47}"/>
    <cellStyle name="Notas 2 3 3 3 2" xfId="5313" xr:uid="{92263D5D-F280-40C0-B851-38F0665E5CB7}"/>
    <cellStyle name="Notas 2 3 3 3 2 2" xfId="14220" xr:uid="{7D4927C6-198B-4EBE-BAB3-15F828E5B27A}"/>
    <cellStyle name="Notas 2 3 3 3 2 2 2" xfId="29328" xr:uid="{6B215CFE-F239-486F-BA6F-9BCF08849D5C}"/>
    <cellStyle name="Notas 2 3 3 3 2 3" xfId="20421" xr:uid="{D41CAB7B-0B70-4B17-AF16-80945DFC8593}"/>
    <cellStyle name="Notas 2 3 3 3 3" xfId="16373" xr:uid="{D9ABFFF5-EAC0-43CD-8B56-B9CD3D8F2A29}"/>
    <cellStyle name="Notas 2 3 3 3 3 2" xfId="31481" xr:uid="{A6607212-4C8F-421C-8C48-76692184FE79}"/>
    <cellStyle name="Notas 2 3 3 3 4" xfId="17784" xr:uid="{8FCAE77A-0C23-49D4-AC68-6946DF655F32}"/>
    <cellStyle name="Notas 2 3 3 4" xfId="2979" xr:uid="{852D3970-EFCD-45B5-B589-E475491309BD}"/>
    <cellStyle name="Notas 2 3 3 4 2" xfId="5616" xr:uid="{A9B52F0E-2FF7-4AEE-A733-9CF1930CF46D}"/>
    <cellStyle name="Notas 2 3 3 4 2 2" xfId="11927" xr:uid="{A03C8C09-31DB-48A2-9E5A-D3FA31248938}"/>
    <cellStyle name="Notas 2 3 3 4 2 2 2" xfId="27035" xr:uid="{5248FEA1-28FA-4445-B7BC-E50148DC31F8}"/>
    <cellStyle name="Notas 2 3 3 4 2 3" xfId="16523" xr:uid="{D8F9BDF7-FA29-46BD-9FF3-B63B55F3F878}"/>
    <cellStyle name="Notas 2 3 3 4 2 3 2" xfId="31631" xr:uid="{0A4D9F50-1CA1-4AFA-80FA-4B395456E797}"/>
    <cellStyle name="Notas 2 3 3 4 2 4" xfId="20724" xr:uid="{ED4A4499-83BD-4245-85CB-8BA9A18BAF11}"/>
    <cellStyle name="Notas 2 3 3 4 3" xfId="9361" xr:uid="{C67EB834-8341-4369-9439-E8228AC49297}"/>
    <cellStyle name="Notas 2 3 3 4 3 2" xfId="24469" xr:uid="{BB330C13-5D56-4C5B-B06F-ADEEB5D06416}"/>
    <cellStyle name="Notas 2 3 3 4 4" xfId="14087" xr:uid="{FFF0528C-5CD1-4B2F-9C6E-B73F3D797DA3}"/>
    <cellStyle name="Notas 2 3 3 4 4 2" xfId="29195" xr:uid="{EC7EBBC5-9489-4EE4-A4C1-E5B0A037E94C}"/>
    <cellStyle name="Notas 2 3 3 4 5" xfId="18087" xr:uid="{B90E3781-BEDD-4756-82D2-83332523145A}"/>
    <cellStyle name="Notas 2 3 3 5" xfId="3305" xr:uid="{E46A1B29-BBC1-41D7-8B86-601192282AEA}"/>
    <cellStyle name="Notas 2 3 3 5 2" xfId="5942" xr:uid="{25A491EF-346B-4D53-BE0F-A05C8FE3BEE7}"/>
    <cellStyle name="Notas 2 3 3 5 2 2" xfId="12253" xr:uid="{6E24F484-0BB9-4F61-B153-F24CAD172571}"/>
    <cellStyle name="Notas 2 3 3 5 2 2 2" xfId="27361" xr:uid="{CB7E5F62-0A07-4CF3-A79F-0E0FC13498A8}"/>
    <cellStyle name="Notas 2 3 3 5 2 3" xfId="13550" xr:uid="{B2CAFDE8-921C-4365-A046-7EC58EAB291F}"/>
    <cellStyle name="Notas 2 3 3 5 2 3 2" xfId="28658" xr:uid="{1B10E8D6-9E56-4AA6-B860-F467EB61743F}"/>
    <cellStyle name="Notas 2 3 3 5 2 4" xfId="21050" xr:uid="{69B61D68-956C-4123-AAC3-4A9B815446B5}"/>
    <cellStyle name="Notas 2 3 3 5 3" xfId="9687" xr:uid="{2539F367-93D8-49BC-83E0-3CD861AEEC09}"/>
    <cellStyle name="Notas 2 3 3 5 3 2" xfId="24795" xr:uid="{88E37762-AB8E-43FD-9F43-A79EC05A9CAD}"/>
    <cellStyle name="Notas 2 3 3 5 4" xfId="15950" xr:uid="{30BC0F4D-D2F9-4CE1-8078-C438B6724AE3}"/>
    <cellStyle name="Notas 2 3 3 5 4 2" xfId="31058" xr:uid="{8C26EAD4-6890-4C7A-AA3C-E2565569A0E1}"/>
    <cellStyle name="Notas 2 3 3 5 5" xfId="18413" xr:uid="{04329457-28B1-4213-B439-2A8290BE97CF}"/>
    <cellStyle name="Notas 2 3 3 6" xfId="3611" xr:uid="{DFADE472-1870-40EB-A676-F496B928E5AA}"/>
    <cellStyle name="Notas 2 3 3 6 2" xfId="6248" xr:uid="{9D0970E3-7ADF-4E23-BED5-C9045B65B770}"/>
    <cellStyle name="Notas 2 3 3 6 2 2" xfId="12559" xr:uid="{19FC8ECB-124B-47A7-B216-EB98303737C9}"/>
    <cellStyle name="Notas 2 3 3 6 2 2 2" xfId="27667" xr:uid="{56B62007-821D-40DE-86A2-16E78946B403}"/>
    <cellStyle name="Notas 2 3 3 6 2 3" xfId="15271" xr:uid="{808E8B67-3284-4343-8079-ADE08D591B72}"/>
    <cellStyle name="Notas 2 3 3 6 2 3 2" xfId="30379" xr:uid="{5011A276-0014-4D75-A865-DBF030D926AD}"/>
    <cellStyle name="Notas 2 3 3 6 2 4" xfId="21356" xr:uid="{FE524294-8EDA-4AA5-B436-95A027E1D334}"/>
    <cellStyle name="Notas 2 3 3 6 3" xfId="9993" xr:uid="{B030D70D-32E0-41A2-AC6C-1CE7DA2AB5E2}"/>
    <cellStyle name="Notas 2 3 3 6 3 2" xfId="25101" xr:uid="{62D3EDE4-6542-4513-9DA2-8A12AC60B315}"/>
    <cellStyle name="Notas 2 3 3 6 4" xfId="14478" xr:uid="{FCA57732-0202-4D71-A8B9-641535C113E2}"/>
    <cellStyle name="Notas 2 3 3 6 4 2" xfId="29586" xr:uid="{507755F7-C419-44ED-A4E6-3559CB557AD2}"/>
    <cellStyle name="Notas 2 3 3 6 5" xfId="18719" xr:uid="{54349221-2F03-4001-8919-14E33A1306FC}"/>
    <cellStyle name="Notas 2 3 3 7" xfId="3972" xr:uid="{5270AFF6-1D0A-437E-B166-DEB28B3CD89F}"/>
    <cellStyle name="Notas 2 3 3 7 2" xfId="6609" xr:uid="{532091FE-6024-443B-8699-59E3B4BA6F08}"/>
    <cellStyle name="Notas 2 3 3 7 2 2" xfId="12920" xr:uid="{412752EB-1839-432D-A6BA-C531295D10C0}"/>
    <cellStyle name="Notas 2 3 3 7 2 2 2" xfId="28028" xr:uid="{F66F118C-F18E-45D0-B61C-D3091333F43F}"/>
    <cellStyle name="Notas 2 3 3 7 2 3" xfId="16610" xr:uid="{FA5F30AF-92CA-4E8D-89E1-05F1E119E4E8}"/>
    <cellStyle name="Notas 2 3 3 7 2 3 2" xfId="31718" xr:uid="{24DFEBA2-2F1B-4730-A150-99759BBC41CA}"/>
    <cellStyle name="Notas 2 3 3 7 2 4" xfId="21717" xr:uid="{F2EEB7F9-87F4-448F-92E7-17721CDC0445}"/>
    <cellStyle name="Notas 2 3 3 7 3" xfId="10354" xr:uid="{BA3F62FE-07B9-4B51-AF4D-C91E08282C45}"/>
    <cellStyle name="Notas 2 3 3 7 3 2" xfId="25462" xr:uid="{C4CC824B-FDDE-4C35-BBF5-56758203054B}"/>
    <cellStyle name="Notas 2 3 3 7 4" xfId="7124" xr:uid="{2D5EDE90-5183-48B3-A945-3D3DE05382C4}"/>
    <cellStyle name="Notas 2 3 3 7 4 2" xfId="22232" xr:uid="{E1C3B97D-3FB2-4B8D-97FB-BE50383176C3}"/>
    <cellStyle name="Notas 2 3 3 7 5" xfId="19080" xr:uid="{E8A1F5D0-6909-4F3D-98DE-7C6EB2A7FB95}"/>
    <cellStyle name="Notas 2 3 3 8" xfId="4304" xr:uid="{A6BCE9CA-78EC-41E3-B692-93616C425D68}"/>
    <cellStyle name="Notas 2 3 3 8 2" xfId="6941" xr:uid="{6A7F517C-AD8F-455D-B98C-8077CF222F7B}"/>
    <cellStyle name="Notas 2 3 3 8 2 2" xfId="13252" xr:uid="{23657FBB-F7DA-4D57-A1D9-B917786FB2AD}"/>
    <cellStyle name="Notas 2 3 3 8 2 2 2" xfId="28360" xr:uid="{BA764DAB-CDD1-4C48-AB4F-2CEBD6D28904}"/>
    <cellStyle name="Notas 2 3 3 8 2 3" xfId="16916" xr:uid="{895356F5-6E0C-4736-9119-E2575B56BC1F}"/>
    <cellStyle name="Notas 2 3 3 8 2 3 2" xfId="32024" xr:uid="{3E3C635A-9849-4367-BC58-00C58EF46578}"/>
    <cellStyle name="Notas 2 3 3 8 2 4" xfId="22049" xr:uid="{9093D0F0-00A5-46C2-B4DD-9F4C294DCFFE}"/>
    <cellStyle name="Notas 2 3 3 8 3" xfId="10686" xr:uid="{16921552-25D4-4410-9562-A803DA6C253D}"/>
    <cellStyle name="Notas 2 3 3 8 3 2" xfId="25794" xr:uid="{754789BF-8351-41CC-8C8F-C460242CDE3A}"/>
    <cellStyle name="Notas 2 3 3 8 4" xfId="15263" xr:uid="{EBF2D916-CAC1-44FC-A8BD-4FBCED21212D}"/>
    <cellStyle name="Notas 2 3 3 8 4 2" xfId="30371" xr:uid="{804DDF25-437A-40CD-91BA-224F95371BC7}"/>
    <cellStyle name="Notas 2 3 3 8 5" xfId="19412" xr:uid="{96651845-2C1E-4E39-9399-475EA6046B0F}"/>
    <cellStyle name="Notas 2 3 3 9" xfId="4537" xr:uid="{9DF9E4C6-071D-4EB3-8885-5DF69FBA510B}"/>
    <cellStyle name="Notas 2 3 3 9 2" xfId="10919" xr:uid="{7C1F451B-369B-4896-8CAE-F7E876F8E59F}"/>
    <cellStyle name="Notas 2 3 3 9 2 2" xfId="26027" xr:uid="{2B1DF51F-F921-4A73-9689-3419BD33E7CE}"/>
    <cellStyle name="Notas 2 3 3 9 3" xfId="15581" xr:uid="{BAD926AB-239C-4CCD-836C-D8CF695DA1C6}"/>
    <cellStyle name="Notas 2 3 3 9 3 2" xfId="30689" xr:uid="{39883ADC-FB14-4CBC-967B-72D549870D42}"/>
    <cellStyle name="Notas 2 3 3 9 4" xfId="19645" xr:uid="{3DE29CCE-B3D2-4FDE-8C3F-877C862E9E6F}"/>
    <cellStyle name="Notas 2 3 4" xfId="2110" xr:uid="{1E9CF41C-F46B-4475-8F28-5CA1F6629326}"/>
    <cellStyle name="Notas 2 3 4 10" xfId="8608" xr:uid="{E5742950-40B6-48C7-B87C-DCB9D7B31197}"/>
    <cellStyle name="Notas 2 3 4 10 2" xfId="23716" xr:uid="{45441F43-61D7-443E-BA3F-610E1102A660}"/>
    <cellStyle name="Notas 2 3 4 11" xfId="14709" xr:uid="{E99842DF-1866-4D1D-B5E7-50D097F3C55B}"/>
    <cellStyle name="Notas 2 3 4 11 2" xfId="29817" xr:uid="{1B2223B6-8A4B-4A81-9D39-14ED4F41A2B0}"/>
    <cellStyle name="Notas 2 3 4 12" xfId="16307" xr:uid="{13017C68-9DD8-4AA4-B256-49CCBA232B65}"/>
    <cellStyle name="Notas 2 3 4 12 2" xfId="31415" xr:uid="{042300CA-F6E2-4653-96D4-E129F8EAE8FD}"/>
    <cellStyle name="Notas 2 3 4 13" xfId="17335" xr:uid="{18098A21-0200-46BE-BB0D-3982D02801A9}"/>
    <cellStyle name="Notas 2 3 4 2" xfId="2600" xr:uid="{4F1D565C-E1FC-46AE-93E6-580E71101AF4}"/>
    <cellStyle name="Notas 2 3 4 2 2" xfId="5237" xr:uid="{B5E62A75-3445-4138-9B01-6666B9649F27}"/>
    <cellStyle name="Notas 2 3 4 2 2 2" xfId="11601" xr:uid="{AEBB86EF-75DF-4FCC-AA7A-4540B28DBF6B}"/>
    <cellStyle name="Notas 2 3 4 2 2 2 2" xfId="26709" xr:uid="{4B2E7FF8-39C2-4A2D-BB2A-8BF256D7DC36}"/>
    <cellStyle name="Notas 2 3 4 2 2 3" xfId="7715" xr:uid="{8E998EEF-845F-410B-B5B4-C723E56BE1AB}"/>
    <cellStyle name="Notas 2 3 4 2 2 3 2" xfId="22823" xr:uid="{FE92B742-55E1-49F7-A687-53F9236A5DAC}"/>
    <cellStyle name="Notas 2 3 4 2 2 4" xfId="20345" xr:uid="{E081D8A5-1BE3-46CC-B9FF-3B9D80EE4205}"/>
    <cellStyle name="Notas 2 3 4 2 3" xfId="9067" xr:uid="{AB8112B8-ADD8-46F8-8DD9-69142F73A5EB}"/>
    <cellStyle name="Notas 2 3 4 2 3 2" xfId="24175" xr:uid="{81BB3AE6-E88E-415C-B768-433F29C93DA5}"/>
    <cellStyle name="Notas 2 3 4 2 4" xfId="7847" xr:uid="{3C84E2CA-42EF-427C-9756-404A35CEA97F}"/>
    <cellStyle name="Notas 2 3 4 2 4 2" xfId="22955" xr:uid="{DC9E556E-2131-46A4-BD5E-AABECBFF3D14}"/>
    <cellStyle name="Notas 2 3 4 2 5" xfId="15781" xr:uid="{9D9B62FE-89F3-4EDE-ACAA-3B8814130907}"/>
    <cellStyle name="Notas 2 3 4 2 5 2" xfId="30889" xr:uid="{8911CE8B-1B87-454E-844E-1549A5E1C24A}"/>
    <cellStyle name="Notas 2 3 4 2 6" xfId="17708" xr:uid="{9CB6E3E1-D716-48DA-8856-DDE2458A539E}"/>
    <cellStyle name="Notas 2 3 4 3" xfId="2865" xr:uid="{8F017333-F511-4898-BCF7-5433F91540C3}"/>
    <cellStyle name="Notas 2 3 4 3 2" xfId="5502" xr:uid="{E33C1290-7210-48FA-9072-45B0562F9573}"/>
    <cellStyle name="Notas 2 3 4 3 2 2" xfId="7933" xr:uid="{ADA6F881-4AB6-4F78-9655-B9DCA099EA42}"/>
    <cellStyle name="Notas 2 3 4 3 2 2 2" xfId="23041" xr:uid="{CBFD1081-783A-4F26-9E16-76C3A1EEF173}"/>
    <cellStyle name="Notas 2 3 4 3 2 3" xfId="20610" xr:uid="{D7872C79-143C-47E2-96F7-2134F398A6E5}"/>
    <cellStyle name="Notas 2 3 4 3 3" xfId="16268" xr:uid="{1326B7E4-76B8-4FEB-9866-BF0682649C34}"/>
    <cellStyle name="Notas 2 3 4 3 3 2" xfId="31376" xr:uid="{951AE5B1-9A7C-4BB0-8F6F-36E5C4869737}"/>
    <cellStyle name="Notas 2 3 4 3 4" xfId="17973" xr:uid="{1C4DCDFE-E2F5-41EB-9C0F-2AA249B8AFC3}"/>
    <cellStyle name="Notas 2 3 4 4" xfId="3168" xr:uid="{A5C05DBF-4DBA-49F9-A638-11DDFA9A1469}"/>
    <cellStyle name="Notas 2 3 4 4 2" xfId="5805" xr:uid="{971F9F2A-45E2-419B-B831-BFAFAFA3F513}"/>
    <cellStyle name="Notas 2 3 4 4 2 2" xfId="12116" xr:uid="{5E00DBAD-6576-4688-B8DF-1068B9DA65ED}"/>
    <cellStyle name="Notas 2 3 4 4 2 2 2" xfId="27224" xr:uid="{12A816E1-F421-4FBD-B49E-2E028217EFD2}"/>
    <cellStyle name="Notas 2 3 4 4 2 3" xfId="14705" xr:uid="{44B173FE-0B0F-428D-9978-02B038355E2E}"/>
    <cellStyle name="Notas 2 3 4 4 2 3 2" xfId="29813" xr:uid="{6FEB0081-3B5A-4450-8AC4-655604855FAA}"/>
    <cellStyle name="Notas 2 3 4 4 2 4" xfId="20913" xr:uid="{AF4309FB-3BC0-49EF-B120-71EEB63F288A}"/>
    <cellStyle name="Notas 2 3 4 4 3" xfId="9550" xr:uid="{9E91758C-9C00-4E98-9366-3FEF5A2DBA96}"/>
    <cellStyle name="Notas 2 3 4 4 3 2" xfId="24658" xr:uid="{46664613-21A5-44D6-B78C-416FBB4DB550}"/>
    <cellStyle name="Notas 2 3 4 4 4" xfId="15048" xr:uid="{1AFFC1A0-5B26-46E9-8323-E48057285272}"/>
    <cellStyle name="Notas 2 3 4 4 4 2" xfId="30156" xr:uid="{5B8140A9-7306-4EE4-86E5-8AE91573DA55}"/>
    <cellStyle name="Notas 2 3 4 4 5" xfId="18276" xr:uid="{A9B6B084-E6E1-4B2C-BCCB-B035D640232A}"/>
    <cellStyle name="Notas 2 3 4 5" xfId="3494" xr:uid="{22EBDB99-7674-4476-B525-A23D3E83F38D}"/>
    <cellStyle name="Notas 2 3 4 5 2" xfId="6131" xr:uid="{E4248EFA-C724-4B60-9B4F-98872FB12543}"/>
    <cellStyle name="Notas 2 3 4 5 2 2" xfId="12442" xr:uid="{081FAB24-2568-460B-862C-5943BA8AE6BC}"/>
    <cellStyle name="Notas 2 3 4 5 2 2 2" xfId="27550" xr:uid="{FD62B248-D1BA-4A8B-B5F0-59A1DE3BC57B}"/>
    <cellStyle name="Notas 2 3 4 5 2 3" xfId="14664" xr:uid="{57EA9577-6260-42BE-ADF4-C3B208993DD3}"/>
    <cellStyle name="Notas 2 3 4 5 2 3 2" xfId="29772" xr:uid="{B7D25257-BB8D-42B9-9C67-8497D223B6AA}"/>
    <cellStyle name="Notas 2 3 4 5 2 4" xfId="21239" xr:uid="{17F55B63-7D64-4F81-AD42-75057BECD59E}"/>
    <cellStyle name="Notas 2 3 4 5 3" xfId="9876" xr:uid="{EA06913C-743E-416B-A9B1-82AA50E3C4B6}"/>
    <cellStyle name="Notas 2 3 4 5 3 2" xfId="24984" xr:uid="{297A74AE-BBC5-431C-9F47-7F4F804E33B5}"/>
    <cellStyle name="Notas 2 3 4 5 4" xfId="14237" xr:uid="{C1C051E5-133B-4EB7-A1C7-5D80C36D11E6}"/>
    <cellStyle name="Notas 2 3 4 5 4 2" xfId="29345" xr:uid="{0EB58F80-6C28-4236-A771-893395F36056}"/>
    <cellStyle name="Notas 2 3 4 5 5" xfId="18602" xr:uid="{E6B958CC-89DE-4764-9CF0-C4A9CB4136AB}"/>
    <cellStyle name="Notas 2 3 4 6" xfId="3800" xr:uid="{A876B3C8-0686-44F7-8372-C6225BB86668}"/>
    <cellStyle name="Notas 2 3 4 6 2" xfId="6437" xr:uid="{45859271-B27B-4D84-AFDF-E39E33C1961B}"/>
    <cellStyle name="Notas 2 3 4 6 2 2" xfId="12748" xr:uid="{791B5426-0459-4468-852F-0740C9578139}"/>
    <cellStyle name="Notas 2 3 4 6 2 2 2" xfId="27856" xr:uid="{56310A9D-C072-4B96-BB88-2FF41C553211}"/>
    <cellStyle name="Notas 2 3 4 6 2 3" xfId="7199" xr:uid="{40F89C7C-5E3C-4B62-8003-2F8A8D85CA7D}"/>
    <cellStyle name="Notas 2 3 4 6 2 3 2" xfId="22307" xr:uid="{60055227-259F-4E21-9263-DA209EEEF44D}"/>
    <cellStyle name="Notas 2 3 4 6 2 4" xfId="21545" xr:uid="{BEFB8D92-16C4-44CB-8A9B-E71F322861DA}"/>
    <cellStyle name="Notas 2 3 4 6 3" xfId="10182" xr:uid="{47595554-B1D6-44F6-ADB8-474A8BF9F9A7}"/>
    <cellStyle name="Notas 2 3 4 6 3 2" xfId="25290" xr:uid="{6A9A03B9-A37E-46A2-BE90-84F4B7D12C4E}"/>
    <cellStyle name="Notas 2 3 4 6 4" xfId="14661" xr:uid="{C8D2FAC9-6AAF-411D-A3E8-5D81DC36049C}"/>
    <cellStyle name="Notas 2 3 4 6 4 2" xfId="29769" xr:uid="{5155BC78-B90D-44BE-976E-8A25EF575F09}"/>
    <cellStyle name="Notas 2 3 4 6 5" xfId="18908" xr:uid="{A6D22A79-2934-4E5C-9A04-66C7DF3D73D9}"/>
    <cellStyle name="Notas 2 3 4 7" xfId="4182" xr:uid="{DA9878D4-C3F7-4EE3-A9BF-08504BA8100F}"/>
    <cellStyle name="Notas 2 3 4 7 2" xfId="6819" xr:uid="{BB228B35-8BAC-4E7D-B672-EF8976D73BA9}"/>
    <cellStyle name="Notas 2 3 4 7 2 2" xfId="13130" xr:uid="{1D706E08-D36B-48C5-843D-77F671284EE2}"/>
    <cellStyle name="Notas 2 3 4 7 2 2 2" xfId="28238" xr:uid="{A29D0C9B-A9F2-4E5A-A3C7-62D7D34577AE}"/>
    <cellStyle name="Notas 2 3 4 7 2 3" xfId="16799" xr:uid="{D9C01242-578D-4214-87C0-F387F4EB296F}"/>
    <cellStyle name="Notas 2 3 4 7 2 3 2" xfId="31907" xr:uid="{E05D9336-BCC4-421F-BC58-6BA2855A0E66}"/>
    <cellStyle name="Notas 2 3 4 7 2 4" xfId="21927" xr:uid="{4D4526C0-7C57-449D-A3B5-1BA84935E4E3}"/>
    <cellStyle name="Notas 2 3 4 7 3" xfId="10564" xr:uid="{7D91D504-D59C-491B-AFB1-82F75FBFAA52}"/>
    <cellStyle name="Notas 2 3 4 7 3 2" xfId="25672" xr:uid="{9FFA0F19-84AB-4E72-B949-771D89C3FF47}"/>
    <cellStyle name="Notas 2 3 4 7 4" xfId="7532" xr:uid="{F5197A4F-3971-41D2-84DE-2C3AB9A665EB}"/>
    <cellStyle name="Notas 2 3 4 7 4 2" xfId="22640" xr:uid="{788BD017-9AF8-4FDE-8741-27D609CDB5F7}"/>
    <cellStyle name="Notas 2 3 4 7 5" xfId="19290" xr:uid="{6D13C9BC-7828-4F60-8445-3917542351AC}"/>
    <cellStyle name="Notas 2 3 4 8" xfId="4389" xr:uid="{0BADD795-F39D-4197-9F1A-DB93C6FCBE48}"/>
    <cellStyle name="Notas 2 3 4 8 2" xfId="7026" xr:uid="{F2BA93F6-9719-458A-9A37-B00D22171CCE}"/>
    <cellStyle name="Notas 2 3 4 8 2 2" xfId="13337" xr:uid="{8B50BAC5-056B-4623-A36F-F9EE3EEA8946}"/>
    <cellStyle name="Notas 2 3 4 8 2 2 2" xfId="28445" xr:uid="{D97691C3-17FF-4021-9259-1358EC365FE1}"/>
    <cellStyle name="Notas 2 3 4 8 2 3" xfId="17001" xr:uid="{716F980C-B3AB-4F9B-9806-0783E4AD1875}"/>
    <cellStyle name="Notas 2 3 4 8 2 3 2" xfId="32109" xr:uid="{AFFCF255-10CE-4455-A6DA-46CA299D648B}"/>
    <cellStyle name="Notas 2 3 4 8 2 4" xfId="22134" xr:uid="{A99923CF-C63B-4394-8DF9-B9863FEED4B3}"/>
    <cellStyle name="Notas 2 3 4 8 3" xfId="10771" xr:uid="{BEB427B4-E2B0-483A-8F7C-9038E9B14667}"/>
    <cellStyle name="Notas 2 3 4 8 3 2" xfId="25879" xr:uid="{36815D30-32D6-4365-BCC7-054DC6B851B5}"/>
    <cellStyle name="Notas 2 3 4 8 4" xfId="13642" xr:uid="{2CC856CD-D526-4755-BAEC-69322C0BA32D}"/>
    <cellStyle name="Notas 2 3 4 8 4 2" xfId="28750" xr:uid="{9700FF47-3306-4895-BEBE-A0E876A67666}"/>
    <cellStyle name="Notas 2 3 4 8 5" xfId="19497" xr:uid="{9008791E-0B2A-4623-B489-32AC5D4526F0}"/>
    <cellStyle name="Notas 2 3 4 9" xfId="4747" xr:uid="{9EE08C8E-448A-41A4-893D-A772536D756C}"/>
    <cellStyle name="Notas 2 3 4 9 2" xfId="11129" xr:uid="{359F1E0C-12C9-4F3E-9A7A-B3876EB21D49}"/>
    <cellStyle name="Notas 2 3 4 9 2 2" xfId="26237" xr:uid="{2C78D728-772F-4A97-9607-5F06D10CEDDD}"/>
    <cellStyle name="Notas 2 3 4 9 3" xfId="13357" xr:uid="{69AD0387-29D5-4944-B62B-7D8412A5EA34}"/>
    <cellStyle name="Notas 2 3 4 9 3 2" xfId="28465" xr:uid="{BDFEE14F-304E-439C-BA8B-2FFD3D851626}"/>
    <cellStyle name="Notas 2 3 4 9 4" xfId="19855" xr:uid="{8CAD2BEA-422B-4B8F-8BE2-7D090AC4E8D6}"/>
    <cellStyle name="Notas 2 3 5" xfId="2014" xr:uid="{A3AFA09B-AE9E-47F7-8688-66FFD587FF55}"/>
    <cellStyle name="Notas 2 3 5 10" xfId="15080" xr:uid="{E8C3A18F-7CE5-439D-9FDF-7C39390893DB}"/>
    <cellStyle name="Notas 2 3 5 10 2" xfId="30188" xr:uid="{D6C9F2D0-46F1-4CFE-AE5D-BC24AEA3BDF0}"/>
    <cellStyle name="Notas 2 3 5 11" xfId="8703" xr:uid="{9F8CEE6A-46E6-46EA-B227-6D1227CAC1B0}"/>
    <cellStyle name="Notas 2 3 5 11 2" xfId="23811" xr:uid="{84F8DAD0-CE44-4286-8DE4-DF9392F89F8C}"/>
    <cellStyle name="Notas 2 3 5 12" xfId="17239" xr:uid="{6FC2A29E-D2F9-4C0B-90D7-DA45A6D6C140}"/>
    <cellStyle name="Notas 2 3 5 2" xfId="2776" xr:uid="{68421B69-0D7E-4E99-977F-C76D86E91440}"/>
    <cellStyle name="Notas 2 3 5 2 2" xfId="5413" xr:uid="{E3B731C3-6F76-4F07-BC39-2292D5B2A9C8}"/>
    <cellStyle name="Notas 2 3 5 2 2 2" xfId="15440" xr:uid="{42624E26-3CE4-49B2-99E9-0FFDEBE57C51}"/>
    <cellStyle name="Notas 2 3 5 2 2 2 2" xfId="30548" xr:uid="{D1F3C697-E677-4BFD-A15B-8207B9233652}"/>
    <cellStyle name="Notas 2 3 5 2 2 3" xfId="20521" xr:uid="{0F78A719-1CDC-465D-B717-DD61EDA28644}"/>
    <cellStyle name="Notas 2 3 5 2 3" xfId="7664" xr:uid="{FAD7BA35-C509-4DFE-A25D-032FFA65CC9B}"/>
    <cellStyle name="Notas 2 3 5 2 3 2" xfId="22772" xr:uid="{5CB4F7F1-468B-4F48-BD23-0B03BB527E32}"/>
    <cellStyle name="Notas 2 3 5 2 4" xfId="17884" xr:uid="{31AAEBFA-6A29-4E87-B173-BBBACF5FF2D2}"/>
    <cellStyle name="Notas 2 3 5 3" xfId="3079" xr:uid="{7DE7EABF-6A23-4CAF-A152-A9D5E26D5565}"/>
    <cellStyle name="Notas 2 3 5 3 2" xfId="5716" xr:uid="{8C7EF62A-51D6-4644-B544-532763587345}"/>
    <cellStyle name="Notas 2 3 5 3 2 2" xfId="12027" xr:uid="{976528F6-045B-4B87-88E6-F30C8AAC3A1F}"/>
    <cellStyle name="Notas 2 3 5 3 2 2 2" xfId="27135" xr:uid="{1476A25A-D42E-4024-93BC-3B54DD8C86BB}"/>
    <cellStyle name="Notas 2 3 5 3 2 3" xfId="7069" xr:uid="{A213EE42-FD24-4802-B747-AC110506ADDF}"/>
    <cellStyle name="Notas 2 3 5 3 2 3 2" xfId="22177" xr:uid="{97072541-A60C-4DB6-A363-D47E023A227F}"/>
    <cellStyle name="Notas 2 3 5 3 2 4" xfId="20824" xr:uid="{38A67F82-1D97-4929-8BBC-DDEF4F830E05}"/>
    <cellStyle name="Notas 2 3 5 3 3" xfId="9461" xr:uid="{2B159C55-008E-4783-97E7-1119B54CF44C}"/>
    <cellStyle name="Notas 2 3 5 3 3 2" xfId="24569" xr:uid="{6CBCBE60-11B4-4E93-BA3F-C23EE0E0E2AA}"/>
    <cellStyle name="Notas 2 3 5 3 4" xfId="7334" xr:uid="{428084A3-921D-48F7-A430-7F3BC124C268}"/>
    <cellStyle name="Notas 2 3 5 3 4 2" xfId="22442" xr:uid="{3EC439FA-5EEE-4541-A032-9DDD8AAD6635}"/>
    <cellStyle name="Notas 2 3 5 3 5" xfId="18187" xr:uid="{1188F338-B264-4D6C-AF61-784F42AF78FB}"/>
    <cellStyle name="Notas 2 3 5 4" xfId="3405" xr:uid="{5A66B86E-4083-4FAA-9267-0C05541C2AB2}"/>
    <cellStyle name="Notas 2 3 5 4 2" xfId="6042" xr:uid="{96812FD8-55E4-436B-B31C-9390C638BDFB}"/>
    <cellStyle name="Notas 2 3 5 4 2 2" xfId="12353" xr:uid="{12D8E448-AC19-41CF-8A01-D8F4C95ABCF7}"/>
    <cellStyle name="Notas 2 3 5 4 2 2 2" xfId="27461" xr:uid="{5ED55B44-EE4C-4A8A-9F6A-4981A4A67F5F}"/>
    <cellStyle name="Notas 2 3 5 4 2 3" xfId="7684" xr:uid="{87238355-0440-478F-AE43-4FA3E89845D0}"/>
    <cellStyle name="Notas 2 3 5 4 2 3 2" xfId="22792" xr:uid="{5F9122A4-34D4-49B2-BF12-4D5E73804CD9}"/>
    <cellStyle name="Notas 2 3 5 4 2 4" xfId="21150" xr:uid="{5374997D-8C37-4135-BE5C-84161C51C02A}"/>
    <cellStyle name="Notas 2 3 5 4 3" xfId="9787" xr:uid="{2F1ECE3A-86D5-4B15-8B45-5E4C3C92008A}"/>
    <cellStyle name="Notas 2 3 5 4 3 2" xfId="24895" xr:uid="{30D6AA1F-ED23-491F-8F1C-03498A3646E8}"/>
    <cellStyle name="Notas 2 3 5 4 4" xfId="13691" xr:uid="{D5D0024D-092D-4DEE-B304-59AB14E2C62C}"/>
    <cellStyle name="Notas 2 3 5 4 4 2" xfId="28799" xr:uid="{F4EC99AA-16E4-497C-AC96-522E75832A00}"/>
    <cellStyle name="Notas 2 3 5 4 5" xfId="18513" xr:uid="{1117D7D2-64D2-4B01-A1DB-DA5323FB1574}"/>
    <cellStyle name="Notas 2 3 5 5" xfId="3711" xr:uid="{1D2DF6B5-9A6E-496C-8178-B69E8303E75F}"/>
    <cellStyle name="Notas 2 3 5 5 2" xfId="6348" xr:uid="{40DFC2E9-8912-4AE2-B110-4002E36B563C}"/>
    <cellStyle name="Notas 2 3 5 5 2 2" xfId="12659" xr:uid="{729EFBFA-E221-42B5-AC5B-1300A36B4623}"/>
    <cellStyle name="Notas 2 3 5 5 2 2 2" xfId="27767" xr:uid="{383423D8-498C-4DF6-AC49-F8422CAF4DBC}"/>
    <cellStyle name="Notas 2 3 5 5 2 3" xfId="16501" xr:uid="{C78C8583-6032-40DC-BFD9-C61E1F205359}"/>
    <cellStyle name="Notas 2 3 5 5 2 3 2" xfId="31609" xr:uid="{72217E2E-865D-40B5-894E-D2C60773B799}"/>
    <cellStyle name="Notas 2 3 5 5 2 4" xfId="21456" xr:uid="{5A456E12-E25D-440D-964A-EA8D027CB521}"/>
    <cellStyle name="Notas 2 3 5 5 3" xfId="10093" xr:uid="{6AE2CF70-46C9-4A78-B7FE-5F97825774CD}"/>
    <cellStyle name="Notas 2 3 5 5 3 2" xfId="25201" xr:uid="{85E314E1-B0D2-4391-9242-91ADA0B393A0}"/>
    <cellStyle name="Notas 2 3 5 5 4" xfId="14200" xr:uid="{B26B75DD-7222-4084-84DC-C972A6EB2D64}"/>
    <cellStyle name="Notas 2 3 5 5 4 2" xfId="29308" xr:uid="{9B4D6963-DEAB-47B1-8BDB-E8DFB5789FA5}"/>
    <cellStyle name="Notas 2 3 5 5 5" xfId="18819" xr:uid="{7911EADA-A84E-416F-9711-7A6A217053A8}"/>
    <cellStyle name="Notas 2 3 5 6" xfId="4086" xr:uid="{EB56E6D2-3EA8-408A-A4D2-33254E825E17}"/>
    <cellStyle name="Notas 2 3 5 6 2" xfId="6723" xr:uid="{8F1A7E21-E203-460D-9A96-97DB6272CDD7}"/>
    <cellStyle name="Notas 2 3 5 6 2 2" xfId="13034" xr:uid="{D68E3518-A529-41EA-A717-484670280622}"/>
    <cellStyle name="Notas 2 3 5 6 2 2 2" xfId="28142" xr:uid="{50DCA7CF-80DF-4B67-B8AB-075293842856}"/>
    <cellStyle name="Notas 2 3 5 6 2 3" xfId="16710" xr:uid="{E18B7F62-D9FB-4474-BF75-C3726A5F90DF}"/>
    <cellStyle name="Notas 2 3 5 6 2 3 2" xfId="31818" xr:uid="{406A7FDC-7864-437C-BFCC-86566D4C1C70}"/>
    <cellStyle name="Notas 2 3 5 6 2 4" xfId="21831" xr:uid="{557FCAF5-45D5-440D-AD57-96E769440F2A}"/>
    <cellStyle name="Notas 2 3 5 6 3" xfId="10468" xr:uid="{59C3615B-E636-43FB-9384-F3E4D4FCD525}"/>
    <cellStyle name="Notas 2 3 5 6 3 2" xfId="25576" xr:uid="{E13DEEEF-1F25-4F90-AB66-A76D58FAAABF}"/>
    <cellStyle name="Notas 2 3 5 6 4" xfId="7589" xr:uid="{439C7957-7313-412A-8832-E9F32C353F65}"/>
    <cellStyle name="Notas 2 3 5 6 4 2" xfId="22697" xr:uid="{69499668-0B77-4798-A194-94A5B17D9422}"/>
    <cellStyle name="Notas 2 3 5 6 5" xfId="19194" xr:uid="{132FE351-6C33-432E-AC8B-901099ACA699}"/>
    <cellStyle name="Notas 2 3 5 7" xfId="4368" xr:uid="{FED3CF35-3037-45EA-A4C2-A8D4ECEFC1AC}"/>
    <cellStyle name="Notas 2 3 5 7 2" xfId="7005" xr:uid="{A91DE281-7451-4A6A-8BA7-B8A7C53D1BB1}"/>
    <cellStyle name="Notas 2 3 5 7 2 2" xfId="13316" xr:uid="{D9EA7863-48AA-4AF3-84B6-2662BC6C5258}"/>
    <cellStyle name="Notas 2 3 5 7 2 2 2" xfId="28424" xr:uid="{F4CD55B2-DA63-45BF-8575-39AC4647E3CD}"/>
    <cellStyle name="Notas 2 3 5 7 2 3" xfId="16980" xr:uid="{6443507F-AEEA-4145-866C-EE75C546010A}"/>
    <cellStyle name="Notas 2 3 5 7 2 3 2" xfId="32088" xr:uid="{5478B544-DEDD-4B89-A7C4-5FA55D9416AB}"/>
    <cellStyle name="Notas 2 3 5 7 2 4" xfId="22113" xr:uid="{3844A875-6FB7-40D5-888B-81A95D332CC4}"/>
    <cellStyle name="Notas 2 3 5 7 3" xfId="10750" xr:uid="{BB8D5CB7-74B3-46BD-A410-559EE476CF6F}"/>
    <cellStyle name="Notas 2 3 5 7 3 2" xfId="25858" xr:uid="{F0EB726F-254A-454D-BD00-809F0F2A19C5}"/>
    <cellStyle name="Notas 2 3 5 7 4" xfId="11817" xr:uid="{B3A515B8-3D1E-471A-9FFD-4D52A687D6EA}"/>
    <cellStyle name="Notas 2 3 5 7 4 2" xfId="26925" xr:uid="{19F38025-DD45-4358-9DB1-218D2D6258C3}"/>
    <cellStyle name="Notas 2 3 5 7 5" xfId="19476" xr:uid="{9A644E56-E55C-4B54-8F46-249E33C577C9}"/>
    <cellStyle name="Notas 2 3 5 8" xfId="4651" xr:uid="{5F3E1287-7767-4F63-B8CF-E082435383CA}"/>
    <cellStyle name="Notas 2 3 5 8 2" xfId="11033" xr:uid="{DCFB3112-512C-46E0-A61D-245C5876501E}"/>
    <cellStyle name="Notas 2 3 5 8 2 2" xfId="26141" xr:uid="{70390209-C774-4605-9C7A-71A045148E92}"/>
    <cellStyle name="Notas 2 3 5 8 3" xfId="8254" xr:uid="{027A2F7F-A68C-48D4-9898-E55352C6251A}"/>
    <cellStyle name="Notas 2 3 5 8 3 2" xfId="23362" xr:uid="{5EE7DE66-9FA9-429C-83A2-5EDA6535EE77}"/>
    <cellStyle name="Notas 2 3 5 8 4" xfId="19759" xr:uid="{BC590ED2-9AA6-4D62-A158-395EDAB1FF04}"/>
    <cellStyle name="Notas 2 3 5 9" xfId="8512" xr:uid="{15CB40A9-3E49-43CD-9722-89802258536A}"/>
    <cellStyle name="Notas 2 3 5 9 2" xfId="23620" xr:uid="{1E4FB6E6-A9B7-4005-A04D-E6DC71E5FD2A}"/>
    <cellStyle name="Notas 2 4" xfId="1461" xr:uid="{00000000-0005-0000-0000-0000B9050000}"/>
    <cellStyle name="Notas 2 4 2" xfId="1916" xr:uid="{583BE5F5-2D7E-4ABD-BCAC-04FFE51A6F4B}"/>
    <cellStyle name="Notas 2 4 2 10" xfId="16113" xr:uid="{3E87AA9E-A432-4117-BF31-25FD8DC14E3E}"/>
    <cellStyle name="Notas 2 4 2 10 2" xfId="31221" xr:uid="{0A212EDF-632A-40A7-9817-D0A0169E5973}"/>
    <cellStyle name="Notas 2 4 2 11" xfId="16402" xr:uid="{DE360C7F-F0B8-4C10-A738-BFF7B427C658}"/>
    <cellStyle name="Notas 2 4 2 11 2" xfId="31510" xr:uid="{084E7E12-D4DB-4ABB-ACAF-01223DF4DC25}"/>
    <cellStyle name="Notas 2 4 2 12" xfId="17141" xr:uid="{B602D4B2-5659-4F32-BCC3-86BDC3CE053B}"/>
    <cellStyle name="Notas 2 4 2 2" xfId="2476" xr:uid="{50CC4886-0EAD-4D3D-9AD5-1DDB1F106AC7}"/>
    <cellStyle name="Notas 2 4 2 2 2" xfId="5113" xr:uid="{D21105DF-4C74-46E8-9A3C-560964FABC23}"/>
    <cellStyle name="Notas 2 4 2 2 2 2" xfId="11477" xr:uid="{0134D104-C5A6-4F87-868E-1F8D636B419B}"/>
    <cellStyle name="Notas 2 4 2 2 2 2 2" xfId="26585" xr:uid="{DEA5E751-1132-4F25-AAC4-7512961BE8D6}"/>
    <cellStyle name="Notas 2 4 2 2 2 3" xfId="13368" xr:uid="{8EF9EE91-A2C1-475F-9505-780091E833B2}"/>
    <cellStyle name="Notas 2 4 2 2 2 3 2" xfId="28476" xr:uid="{67AB02DF-20EA-40E9-BCDA-394F5FBD7238}"/>
    <cellStyle name="Notas 2 4 2 2 2 4" xfId="20221" xr:uid="{0EF73A00-D1EB-49C5-84EE-B3D21E91B058}"/>
    <cellStyle name="Notas 2 4 2 2 3" xfId="8943" xr:uid="{A8C10771-01AE-4CEE-9229-30419622D293}"/>
    <cellStyle name="Notas 2 4 2 2 3 2" xfId="24051" xr:uid="{E5CE32E5-E163-4B2C-A412-C215EA072912}"/>
    <cellStyle name="Notas 2 4 2 3" xfId="2692" xr:uid="{720041D7-8592-4173-B21A-64626C8B3126}"/>
    <cellStyle name="Notas 2 4 2 3 2" xfId="5329" xr:uid="{FF35F8B9-718C-44D4-85B7-B0613EEDA10B}"/>
    <cellStyle name="Notas 2 4 2 3 2 2" xfId="16201" xr:uid="{4C7B8425-65D7-46DA-AFF3-88A840EDD05E}"/>
    <cellStyle name="Notas 2 4 2 3 2 2 2" xfId="31309" xr:uid="{D8E90E07-F36B-4458-BEE3-590F85AB7C69}"/>
    <cellStyle name="Notas 2 4 2 3 2 3" xfId="20437" xr:uid="{4622514C-DE4C-402A-9482-02D0CCE98253}"/>
    <cellStyle name="Notas 2 4 2 3 3" xfId="11231" xr:uid="{AE0C825F-FB9A-464B-AC0B-5081BEDE89AC}"/>
    <cellStyle name="Notas 2 4 2 3 3 2" xfId="26339" xr:uid="{9AB68A14-CCF6-44A2-B599-CFA5487B9809}"/>
    <cellStyle name="Notas 2 4 2 3 4" xfId="17800" xr:uid="{F51A78CD-41B8-4AD6-807F-F56E95CD7552}"/>
    <cellStyle name="Notas 2 4 2 4" xfId="2995" xr:uid="{9311045B-5509-4AA3-B106-AD4AE6F6A19C}"/>
    <cellStyle name="Notas 2 4 2 4 2" xfId="5632" xr:uid="{DA67BC32-52D9-4724-B1AE-33FB3FAE2011}"/>
    <cellStyle name="Notas 2 4 2 4 2 2" xfId="11943" xr:uid="{2439B6CC-16D6-4CF7-B700-CC8F4437E2EB}"/>
    <cellStyle name="Notas 2 4 2 4 2 2 2" xfId="27051" xr:uid="{8183DE90-DB88-4D79-A452-977253B9268E}"/>
    <cellStyle name="Notas 2 4 2 4 2 3" xfId="7688" xr:uid="{0D45F654-512E-48E6-B9B5-9D70916C25C9}"/>
    <cellStyle name="Notas 2 4 2 4 2 3 2" xfId="22796" xr:uid="{8DF02AB2-6731-4E8A-BF6E-03ECE91FD3CA}"/>
    <cellStyle name="Notas 2 4 2 4 2 4" xfId="20740" xr:uid="{03298A84-8A2C-4AFB-974C-38BD3ABF792C}"/>
    <cellStyle name="Notas 2 4 2 4 3" xfId="9377" xr:uid="{14677764-2B3C-4718-A9EA-4B653422CC90}"/>
    <cellStyle name="Notas 2 4 2 4 3 2" xfId="24485" xr:uid="{299B9078-B5A6-4F40-9AC8-03DDD58CC773}"/>
    <cellStyle name="Notas 2 4 2 4 4" xfId="14909" xr:uid="{7141AA47-C776-4F66-B89A-6BB6CA058571}"/>
    <cellStyle name="Notas 2 4 2 4 4 2" xfId="30017" xr:uid="{459DEFE3-1884-454A-B1DE-108F174B177F}"/>
    <cellStyle name="Notas 2 4 2 4 5" xfId="18103" xr:uid="{EB5B8789-C579-4A11-B226-F71D9ADB9DB4}"/>
    <cellStyle name="Notas 2 4 2 5" xfId="3321" xr:uid="{B07B673A-2C7C-4839-8A34-A0ADABECBB86}"/>
    <cellStyle name="Notas 2 4 2 5 2" xfId="5958" xr:uid="{89E3A707-A7D9-47C1-AFAA-6786C7F4CC6B}"/>
    <cellStyle name="Notas 2 4 2 5 2 2" xfId="12269" xr:uid="{D9EC7A06-A951-450E-B053-CF71BCB81F69}"/>
    <cellStyle name="Notas 2 4 2 5 2 2 2" xfId="27377" xr:uid="{EFEBAB11-0D5D-47A9-A00F-2F00375388F1}"/>
    <cellStyle name="Notas 2 4 2 5 2 3" xfId="14507" xr:uid="{5B90DA81-6ABB-4157-9208-DB60A9DB6506}"/>
    <cellStyle name="Notas 2 4 2 5 2 3 2" xfId="29615" xr:uid="{2020DEAE-3CCE-413D-9862-84E2ADE7F02F}"/>
    <cellStyle name="Notas 2 4 2 5 2 4" xfId="21066" xr:uid="{E1CB4FCD-1BDF-40A7-977A-8CD847A6C8A6}"/>
    <cellStyle name="Notas 2 4 2 5 3" xfId="9703" xr:uid="{A67EE8C1-3A53-436C-8023-2DB638DB69D0}"/>
    <cellStyle name="Notas 2 4 2 5 3 2" xfId="24811" xr:uid="{ED35D240-BAF2-4D7B-8075-4BC03D61A7BB}"/>
    <cellStyle name="Notas 2 4 2 5 4" xfId="14076" xr:uid="{3D5B11C2-98DB-4190-B06D-51D429BCA2D4}"/>
    <cellStyle name="Notas 2 4 2 5 4 2" xfId="29184" xr:uid="{E5E98806-9793-4302-BB7E-29CEB93827CE}"/>
    <cellStyle name="Notas 2 4 2 5 5" xfId="18429" xr:uid="{5D98724D-A0AE-4A0B-A2C4-FB278F783D99}"/>
    <cellStyle name="Notas 2 4 2 6" xfId="3627" xr:uid="{EF3B77B6-4BA6-4695-AE18-B64B64D5766B}"/>
    <cellStyle name="Notas 2 4 2 6 2" xfId="6264" xr:uid="{637E677F-8791-42FC-9496-386F92133BDF}"/>
    <cellStyle name="Notas 2 4 2 6 2 2" xfId="12575" xr:uid="{6882C637-753F-418B-94AC-AAE5CF7E36DE}"/>
    <cellStyle name="Notas 2 4 2 6 2 2 2" xfId="27683" xr:uid="{5E46C92D-71B8-4D9E-9385-026C09C32A9D}"/>
    <cellStyle name="Notas 2 4 2 6 2 3" xfId="14448" xr:uid="{E51F8172-ABEC-43CE-BAFA-86075784E39C}"/>
    <cellStyle name="Notas 2 4 2 6 2 3 2" xfId="29556" xr:uid="{B2AD17F2-26AA-40C0-B6CC-68EABB1914BF}"/>
    <cellStyle name="Notas 2 4 2 6 2 4" xfId="21372" xr:uid="{F07837A2-3817-458C-9BEE-F5F4CB5F4917}"/>
    <cellStyle name="Notas 2 4 2 6 3" xfId="10009" xr:uid="{348FF6C7-08CC-4813-AB5B-FA7FFD633636}"/>
    <cellStyle name="Notas 2 4 2 6 3 2" xfId="25117" xr:uid="{096BAA61-62F1-46C1-A6F6-1F53714F1E8E}"/>
    <cellStyle name="Notas 2 4 2 6 4" xfId="7676" xr:uid="{AC5648E9-44AD-4B69-8467-6AA965DA9F7E}"/>
    <cellStyle name="Notas 2 4 2 6 4 2" xfId="22784" xr:uid="{67C212F9-068B-4C8F-B28B-A5D012B17989}"/>
    <cellStyle name="Notas 2 4 2 6 5" xfId="18735" xr:uid="{448770E6-9B2E-4AE2-A70F-81F579DD2AB8}"/>
    <cellStyle name="Notas 2 4 2 7" xfId="3988" xr:uid="{EB725091-95BE-4951-BB8A-79E97BBF0167}"/>
    <cellStyle name="Notas 2 4 2 7 2" xfId="6625" xr:uid="{A6990AB4-0668-4B9B-951A-6884BDF9AC4B}"/>
    <cellStyle name="Notas 2 4 2 7 2 2" xfId="12936" xr:uid="{4445E48E-076B-42A6-8170-F6AD844DD388}"/>
    <cellStyle name="Notas 2 4 2 7 2 2 2" xfId="28044" xr:uid="{B7F5CC2A-5009-4468-BF20-0909FF9324A7}"/>
    <cellStyle name="Notas 2 4 2 7 2 3" xfId="16626" xr:uid="{A06D1DC6-69AE-455F-96C7-9B884ED9D0CC}"/>
    <cellStyle name="Notas 2 4 2 7 2 3 2" xfId="31734" xr:uid="{85F59821-B5A1-488C-9FBA-BAF8DED9EE13}"/>
    <cellStyle name="Notas 2 4 2 7 2 4" xfId="21733" xr:uid="{BB29D40A-984D-4689-904D-7324D7FBED0C}"/>
    <cellStyle name="Notas 2 4 2 7 3" xfId="10370" xr:uid="{29737B89-476B-4F2E-8B04-75D879895E98}"/>
    <cellStyle name="Notas 2 4 2 7 3 2" xfId="25478" xr:uid="{39FD680A-FECF-473A-B9F9-04DB60E232EA}"/>
    <cellStyle name="Notas 2 4 2 7 4" xfId="15088" xr:uid="{B5D94DD5-B781-48B7-83D9-F3FADBF3078A}"/>
    <cellStyle name="Notas 2 4 2 7 4 2" xfId="30196" xr:uid="{93571DA7-3B4E-492E-8179-D0C4C18A2404}"/>
    <cellStyle name="Notas 2 4 2 7 5" xfId="19096" xr:uid="{9E9C8466-902E-41FE-B8D8-905C0FC8F895}"/>
    <cellStyle name="Notas 2 4 2 8" xfId="4553" xr:uid="{F825520A-16D9-4EB1-BF69-B1F13448A6F1}"/>
    <cellStyle name="Notas 2 4 2 8 2" xfId="10935" xr:uid="{C60E2F12-4166-4AD2-BD71-6364C9996655}"/>
    <cellStyle name="Notas 2 4 2 8 2 2" xfId="26043" xr:uid="{8FB89110-B187-47D0-803A-00EEC0622E36}"/>
    <cellStyle name="Notas 2 4 2 8 3" xfId="13761" xr:uid="{A1E57685-DB04-4F96-9A01-45558C6219F2}"/>
    <cellStyle name="Notas 2 4 2 8 3 2" xfId="28869" xr:uid="{9246008A-8AD9-4CD3-8694-55892704A83C}"/>
    <cellStyle name="Notas 2 4 2 8 4" xfId="19661" xr:uid="{094B2744-08C1-4B8A-8588-27664A7B7292}"/>
    <cellStyle name="Notas 2 4 2 9" xfId="8417" xr:uid="{253AE7A0-7A5D-4C6C-8B6D-9F68444B1BBD}"/>
    <cellStyle name="Notas 2 4 2 9 2" xfId="23525" xr:uid="{3DEE6BB5-1B8B-4DA5-97BC-DC05110DAD26}"/>
    <cellStyle name="Notas 2 4 3" xfId="1901" xr:uid="{A2F15145-B516-4366-B328-040CC83B8B04}"/>
    <cellStyle name="Notas 2 4 3 10" xfId="8402" xr:uid="{38F5ADB9-89CB-4CF8-B4E3-803487A568F8}"/>
    <cellStyle name="Notas 2 4 3 10 2" xfId="23510" xr:uid="{9D82CF59-81A8-45A0-B0D9-E5F472DC6698}"/>
    <cellStyle name="Notas 2 4 3 11" xfId="15017" xr:uid="{0AEF3614-6DBA-4C0F-AAF7-2F43427CF85B}"/>
    <cellStyle name="Notas 2 4 3 11 2" xfId="30125" xr:uid="{EBD2AA3E-E6D7-475B-9DEB-EDD010146B48}"/>
    <cellStyle name="Notas 2 4 3 12" xfId="14037" xr:uid="{CFB2341C-1463-42D1-B0F2-84B5E8AB9A6F}"/>
    <cellStyle name="Notas 2 4 3 12 2" xfId="29145" xr:uid="{4F478CA1-40A0-449B-82CC-0279A3E71191}"/>
    <cellStyle name="Notas 2 4 3 13" xfId="17126" xr:uid="{39249C46-27A1-4528-8BAA-C083B8A4E33F}"/>
    <cellStyle name="Notas 2 4 3 2" xfId="2461" xr:uid="{EFE21AAA-4666-4809-B2F5-7EC03262074F}"/>
    <cellStyle name="Notas 2 4 3 2 2" xfId="5098" xr:uid="{83D02F44-F0CF-4812-83F4-450B895810CA}"/>
    <cellStyle name="Notas 2 4 3 2 2 2" xfId="11462" xr:uid="{52969395-8A61-4DD7-953D-67B32E6CCBF8}"/>
    <cellStyle name="Notas 2 4 3 2 2 2 2" xfId="26570" xr:uid="{5B3138B6-93C9-47E7-9835-6818DF2B79C9}"/>
    <cellStyle name="Notas 2 4 3 2 2 3" xfId="13534" xr:uid="{1202CB15-E28C-458F-A939-88B8E1ECA54B}"/>
    <cellStyle name="Notas 2 4 3 2 2 3 2" xfId="28642" xr:uid="{0E362B38-C240-4049-B17A-C622DC7818C3}"/>
    <cellStyle name="Notas 2 4 3 2 2 4" xfId="20206" xr:uid="{88845C5A-7D85-4B5F-899A-1C8F8AC7594B}"/>
    <cellStyle name="Notas 2 4 3 2 3" xfId="8928" xr:uid="{1115918A-55A9-4C68-B806-68CE64C38881}"/>
    <cellStyle name="Notas 2 4 3 2 3 2" xfId="24036" xr:uid="{FCC38AE9-D751-4183-8591-736E0E5798FD}"/>
    <cellStyle name="Notas 2 4 3 2 4" xfId="7809" xr:uid="{F8DC3B8F-DE33-4B9F-8F90-088610115374}"/>
    <cellStyle name="Notas 2 4 3 2 4 2" xfId="22917" xr:uid="{127E25E9-8262-4512-86E7-8152000CFC61}"/>
    <cellStyle name="Notas 2 4 3 2 5" xfId="7280" xr:uid="{FEFB48E2-0401-4076-A7DB-D4E861CC2965}"/>
    <cellStyle name="Notas 2 4 3 2 5 2" xfId="22388" xr:uid="{B40E4022-09CA-40AE-BB51-709B029DE96F}"/>
    <cellStyle name="Notas 2 4 3 2 6" xfId="17635" xr:uid="{29995BBC-BB4A-4717-B7E2-8844E6A97B39}"/>
    <cellStyle name="Notas 2 4 3 3" xfId="2677" xr:uid="{12FAA9AA-0E50-4056-9DDE-EEA1F19124E1}"/>
    <cellStyle name="Notas 2 4 3 3 2" xfId="5314" xr:uid="{8AE3EA1C-3840-4880-A897-9EDF9D350654}"/>
    <cellStyle name="Notas 2 4 3 3 2 2" xfId="8719" xr:uid="{4959FA72-164E-40C5-9F6F-98A1032B9296}"/>
    <cellStyle name="Notas 2 4 3 3 2 2 2" xfId="23827" xr:uid="{33368195-3B92-464A-8FE9-C021886B8DC8}"/>
    <cellStyle name="Notas 2 4 3 3 2 3" xfId="20422" xr:uid="{9C663654-8F8D-4DCF-AE3A-BB06F8F19AEA}"/>
    <cellStyle name="Notas 2 4 3 3 3" xfId="7765" xr:uid="{61E69A3D-3584-4951-B28E-9839AB64A56F}"/>
    <cellStyle name="Notas 2 4 3 3 3 2" xfId="22873" xr:uid="{867A84CB-44F4-4EB0-AFEC-0BA6B886E6D9}"/>
    <cellStyle name="Notas 2 4 3 3 4" xfId="17785" xr:uid="{CD61328A-6C88-4611-8613-9F78699FE102}"/>
    <cellStyle name="Notas 2 4 3 4" xfId="2980" xr:uid="{A75E3D3F-4DC1-4A66-8914-7C0A8229C7DF}"/>
    <cellStyle name="Notas 2 4 3 4 2" xfId="5617" xr:uid="{0E6C1314-880B-4501-8AEB-BECC7F6B80DA}"/>
    <cellStyle name="Notas 2 4 3 4 2 2" xfId="11928" xr:uid="{314E4417-17CE-40DA-966D-80A76D9C9D76}"/>
    <cellStyle name="Notas 2 4 3 4 2 2 2" xfId="27036" xr:uid="{1BB428D4-EAA8-4182-B6B4-7099A2A2015A}"/>
    <cellStyle name="Notas 2 4 3 4 2 3" xfId="14257" xr:uid="{F7C7F92D-AAAE-4339-8B7E-1B8DC717B6B5}"/>
    <cellStyle name="Notas 2 4 3 4 2 3 2" xfId="29365" xr:uid="{82AF0E00-326E-47EF-A098-46D52790EE63}"/>
    <cellStyle name="Notas 2 4 3 4 2 4" xfId="20725" xr:uid="{7F079000-8A2E-407A-9282-C533EF039C6C}"/>
    <cellStyle name="Notas 2 4 3 4 3" xfId="9362" xr:uid="{04212736-8F18-41FA-B904-73AFE7322DCF}"/>
    <cellStyle name="Notas 2 4 3 4 3 2" xfId="24470" xr:uid="{4F24AA6E-FC6D-406F-A6AD-BE1F33300B06}"/>
    <cellStyle name="Notas 2 4 3 4 4" xfId="11787" xr:uid="{A88B61BB-ABAF-44D1-8E16-A6AA081B2C32}"/>
    <cellStyle name="Notas 2 4 3 4 4 2" xfId="26895" xr:uid="{AE16894C-C555-440B-BD06-2EA4789D6C31}"/>
    <cellStyle name="Notas 2 4 3 4 5" xfId="18088" xr:uid="{1E2F1642-CDEC-4404-9A5B-21705C2E762F}"/>
    <cellStyle name="Notas 2 4 3 5" xfId="3306" xr:uid="{FA3DFE3E-4620-4BFE-A703-0CBF3DAA92D4}"/>
    <cellStyle name="Notas 2 4 3 5 2" xfId="5943" xr:uid="{F3915B9D-85BB-4795-85BF-661F2392BE85}"/>
    <cellStyle name="Notas 2 4 3 5 2 2" xfId="12254" xr:uid="{088D5A82-6246-437B-A899-9DD660D77E8E}"/>
    <cellStyle name="Notas 2 4 3 5 2 2 2" xfId="27362" xr:uid="{353FBCB4-5F4E-4759-9EB8-E23B9ABF4262}"/>
    <cellStyle name="Notas 2 4 3 5 2 3" xfId="13906" xr:uid="{C52BA045-D60E-414A-BC20-12A995B23108}"/>
    <cellStyle name="Notas 2 4 3 5 2 3 2" xfId="29014" xr:uid="{954FEF14-F343-4D62-B652-402AF55B195F}"/>
    <cellStyle name="Notas 2 4 3 5 2 4" xfId="21051" xr:uid="{4B40A78F-1324-4835-9487-48349F61B132}"/>
    <cellStyle name="Notas 2 4 3 5 3" xfId="9688" xr:uid="{EE76AE10-D24D-4572-8C7D-16BEAF303A66}"/>
    <cellStyle name="Notas 2 4 3 5 3 2" xfId="24796" xr:uid="{53A65AD6-4D5C-4B90-959E-3F26E943BDC3}"/>
    <cellStyle name="Notas 2 4 3 5 4" xfId="15883" xr:uid="{DBEE31CB-9198-47EE-91AD-754321DF8276}"/>
    <cellStyle name="Notas 2 4 3 5 4 2" xfId="30991" xr:uid="{172BB07C-3D57-485A-A94C-FC35153F3AF2}"/>
    <cellStyle name="Notas 2 4 3 5 5" xfId="18414" xr:uid="{1397E832-D4D8-450F-92AD-1329BDA0E651}"/>
    <cellStyle name="Notas 2 4 3 6" xfId="3612" xr:uid="{0C8F2DC6-4FC0-4B40-9119-F99F40B73A11}"/>
    <cellStyle name="Notas 2 4 3 6 2" xfId="6249" xr:uid="{02CE0590-5FD8-4641-B00D-39D87B7C1347}"/>
    <cellStyle name="Notas 2 4 3 6 2 2" xfId="12560" xr:uid="{A0796E27-A7F4-4552-A88B-FFEF48CD445F}"/>
    <cellStyle name="Notas 2 4 3 6 2 2 2" xfId="27668" xr:uid="{FB187CCE-60DC-4685-8293-5D28E3637CC2}"/>
    <cellStyle name="Notas 2 4 3 6 2 3" xfId="16390" xr:uid="{C561D2B0-889C-43EA-AC2E-482B966632BB}"/>
    <cellStyle name="Notas 2 4 3 6 2 3 2" xfId="31498" xr:uid="{4A13BE6B-FDB5-4F37-BF09-689E74C6D263}"/>
    <cellStyle name="Notas 2 4 3 6 2 4" xfId="21357" xr:uid="{0E4D3B7C-25D3-4A2E-A98E-576071A08D90}"/>
    <cellStyle name="Notas 2 4 3 6 3" xfId="9994" xr:uid="{89AD12B1-0FB7-48E5-AA54-1C847D4C2FD8}"/>
    <cellStyle name="Notas 2 4 3 6 3 2" xfId="25102" xr:uid="{C92EE88B-3A6C-4349-BF7C-F0C9EBB096C2}"/>
    <cellStyle name="Notas 2 4 3 6 4" xfId="7632" xr:uid="{43C1FA2A-AF25-43E2-A156-93AE2590D0B4}"/>
    <cellStyle name="Notas 2 4 3 6 4 2" xfId="22740" xr:uid="{91BE7132-8419-40AE-A3A0-1AC2E7A61837}"/>
    <cellStyle name="Notas 2 4 3 6 5" xfId="18720" xr:uid="{4361A072-CB93-43C7-9EB1-380D4686CE91}"/>
    <cellStyle name="Notas 2 4 3 7" xfId="3973" xr:uid="{D24614F5-F9C8-446B-B532-7303F4731130}"/>
    <cellStyle name="Notas 2 4 3 7 2" xfId="6610" xr:uid="{72C919C8-6556-424C-8DE9-746FEF577CD9}"/>
    <cellStyle name="Notas 2 4 3 7 2 2" xfId="12921" xr:uid="{FB727485-6B60-4373-A893-ADEC5708DB75}"/>
    <cellStyle name="Notas 2 4 3 7 2 2 2" xfId="28029" xr:uid="{47B79DD3-C9AA-4386-BE0C-742AFD2FFB02}"/>
    <cellStyle name="Notas 2 4 3 7 2 3" xfId="16611" xr:uid="{C85D0760-1EB2-4CF6-ADD5-33C63CA80CC6}"/>
    <cellStyle name="Notas 2 4 3 7 2 3 2" xfId="31719" xr:uid="{CA8A913A-7942-4146-9D3C-E1F8FC94EF0B}"/>
    <cellStyle name="Notas 2 4 3 7 2 4" xfId="21718" xr:uid="{80876FC5-82C9-478F-A8F0-B62DFD7B6BB9}"/>
    <cellStyle name="Notas 2 4 3 7 3" xfId="10355" xr:uid="{C9BC8733-AEE2-4AD8-A0E8-901E41B4484F}"/>
    <cellStyle name="Notas 2 4 3 7 3 2" xfId="25463" xr:uid="{CA84A409-1451-48C4-AD6C-458ACD7EBE49}"/>
    <cellStyle name="Notas 2 4 3 7 4" xfId="7932" xr:uid="{C94EE3F0-ED71-4FEA-B55E-1481DAD809D7}"/>
    <cellStyle name="Notas 2 4 3 7 4 2" xfId="23040" xr:uid="{E696730F-7AB3-43DB-AE2E-10F56BEA7993}"/>
    <cellStyle name="Notas 2 4 3 7 5" xfId="19081" xr:uid="{4A2143F2-05A1-426B-854C-1780245159B7}"/>
    <cellStyle name="Notas 2 4 3 8" xfId="4305" xr:uid="{51BEC2F7-3832-4155-9383-C763F6D24863}"/>
    <cellStyle name="Notas 2 4 3 8 2" xfId="6942" xr:uid="{06033831-F7C1-4856-B5B4-1E72CE39ADB4}"/>
    <cellStyle name="Notas 2 4 3 8 2 2" xfId="13253" xr:uid="{68C5540F-B710-49FA-BF15-27F56FDF10B6}"/>
    <cellStyle name="Notas 2 4 3 8 2 2 2" xfId="28361" xr:uid="{F5F9BF14-BE31-4734-8F4B-D59F33EF7D37}"/>
    <cellStyle name="Notas 2 4 3 8 2 3" xfId="16917" xr:uid="{9965E9E2-7975-4242-98D4-99876D2EB7E5}"/>
    <cellStyle name="Notas 2 4 3 8 2 3 2" xfId="32025" xr:uid="{CCECB6DE-459C-4071-8D8D-B8A03F27E15A}"/>
    <cellStyle name="Notas 2 4 3 8 2 4" xfId="22050" xr:uid="{8055A129-452B-4BC7-B057-943DDCE0BEA6}"/>
    <cellStyle name="Notas 2 4 3 8 3" xfId="10687" xr:uid="{1DA5995A-C859-42CD-8FB7-EC113DF06F35}"/>
    <cellStyle name="Notas 2 4 3 8 3 2" xfId="25795" xr:uid="{A4BC805F-D7BA-419A-937C-AA79CA53DF3D}"/>
    <cellStyle name="Notas 2 4 3 8 4" xfId="15957" xr:uid="{C1A33E17-BABB-4723-9AF0-B9BE724A2A9E}"/>
    <cellStyle name="Notas 2 4 3 8 4 2" xfId="31065" xr:uid="{10063D15-15A7-4871-ADC1-BCEEBBC58A7A}"/>
    <cellStyle name="Notas 2 4 3 8 5" xfId="19413" xr:uid="{DF07E325-EBC8-4171-A86B-8950C3C9932C}"/>
    <cellStyle name="Notas 2 4 3 9" xfId="4538" xr:uid="{720F4925-FC44-487E-8974-42131986B377}"/>
    <cellStyle name="Notas 2 4 3 9 2" xfId="10920" xr:uid="{0E6C4F51-1D8F-435C-A059-7FBF78135861}"/>
    <cellStyle name="Notas 2 4 3 9 2 2" xfId="26028" xr:uid="{247536A2-F949-46FD-954E-7CC269470E0B}"/>
    <cellStyle name="Notas 2 4 3 9 3" xfId="9195" xr:uid="{799CD171-C736-4B94-BABE-CFDF657C5A21}"/>
    <cellStyle name="Notas 2 4 3 9 3 2" xfId="24303" xr:uid="{FEA226F7-C0B8-45F7-9627-439490357145}"/>
    <cellStyle name="Notas 2 4 3 9 4" xfId="19646" xr:uid="{6AE72554-84F4-4951-BF29-FDAEB4E89FAD}"/>
    <cellStyle name="Notas 2 4 4" xfId="2111" xr:uid="{63A87824-0479-4566-9201-03F4E1E90655}"/>
    <cellStyle name="Notas 2 4 4 10" xfId="8609" xr:uid="{C1842F3E-4945-4171-B77C-09CA14377FEE}"/>
    <cellStyle name="Notas 2 4 4 10 2" xfId="23717" xr:uid="{55ED7FF7-F092-4280-AD2D-11113A1F8570}"/>
    <cellStyle name="Notas 2 4 4 11" xfId="15090" xr:uid="{72857627-9A0D-4816-975D-5628A053F286}"/>
    <cellStyle name="Notas 2 4 4 11 2" xfId="30198" xr:uid="{A80B6E1F-810B-447A-BA75-BEFE84CD96E9}"/>
    <cellStyle name="Notas 2 4 4 12" xfId="14114" xr:uid="{37A42F82-155C-4518-8DCB-3CF529B71D8F}"/>
    <cellStyle name="Notas 2 4 4 12 2" xfId="29222" xr:uid="{B429D166-81E7-4BB8-B166-6EE7194A8D8A}"/>
    <cellStyle name="Notas 2 4 4 13" xfId="17336" xr:uid="{7594FD72-EC5F-417F-A9B2-E8C43EE02371}"/>
    <cellStyle name="Notas 2 4 4 2" xfId="2601" xr:uid="{D8D67A01-7933-4ADC-B86D-C181F9A9AEA2}"/>
    <cellStyle name="Notas 2 4 4 2 2" xfId="5238" xr:uid="{9DF1B05C-49A2-4C70-B2D1-FD184472224C}"/>
    <cellStyle name="Notas 2 4 4 2 2 2" xfId="11602" xr:uid="{D91DCD91-1F68-452C-9C6F-062428677EB6}"/>
    <cellStyle name="Notas 2 4 4 2 2 2 2" xfId="26710" xr:uid="{174A14B6-42B9-42E9-A662-52BF504D09A0}"/>
    <cellStyle name="Notas 2 4 4 2 2 3" xfId="14674" xr:uid="{8092C356-902E-416C-BFB7-D4D358F2EAE5}"/>
    <cellStyle name="Notas 2 4 4 2 2 3 2" xfId="29782" xr:uid="{838EE68E-74E9-4C3E-8944-E80E9A98424C}"/>
    <cellStyle name="Notas 2 4 4 2 2 4" xfId="20346" xr:uid="{F2DF72B9-AD13-4589-B16C-04E464DF501C}"/>
    <cellStyle name="Notas 2 4 4 2 3" xfId="9068" xr:uid="{EE06EDA7-71FF-4886-91B8-3BF17DD421A8}"/>
    <cellStyle name="Notas 2 4 4 2 3 2" xfId="24176" xr:uid="{91163872-F631-4411-A237-6F2931643062}"/>
    <cellStyle name="Notas 2 4 4 2 4" xfId="11218" xr:uid="{9688841A-EE54-48D5-AB87-ABD085525C0A}"/>
    <cellStyle name="Notas 2 4 4 2 4 2" xfId="26326" xr:uid="{07A891A5-ED65-4963-A6B8-D8DD2CB50DBF}"/>
    <cellStyle name="Notas 2 4 4 2 5" xfId="15969" xr:uid="{35D687D5-2FC6-443C-A2A3-4FD1A9BF5BCD}"/>
    <cellStyle name="Notas 2 4 4 2 5 2" xfId="31077" xr:uid="{ACB26787-FD77-446B-B987-F7B814F2DECA}"/>
    <cellStyle name="Notas 2 4 4 2 6" xfId="17709" xr:uid="{EBBC72B1-BF38-4DA9-8AFF-75C7CEBCDFDF}"/>
    <cellStyle name="Notas 2 4 4 3" xfId="2866" xr:uid="{838CED28-3426-4F7A-93F9-17E76F476922}"/>
    <cellStyle name="Notas 2 4 4 3 2" xfId="5503" xr:uid="{A96ECAC1-E26B-4FE7-A4DB-BE0A626F7009}"/>
    <cellStyle name="Notas 2 4 4 3 2 2" xfId="7996" xr:uid="{FAE87606-DBEF-4387-86E7-35D8097BD82C}"/>
    <cellStyle name="Notas 2 4 4 3 2 2 2" xfId="23104" xr:uid="{F1B98909-AD9D-4D27-86E6-2DB1B2685FF8}"/>
    <cellStyle name="Notas 2 4 4 3 2 3" xfId="20611" xr:uid="{05ADDF19-9DB3-4064-9996-102267B1C79D}"/>
    <cellStyle name="Notas 2 4 4 3 3" xfId="7157" xr:uid="{6B0B0294-F8F7-4E54-B190-A78476C5C507}"/>
    <cellStyle name="Notas 2 4 4 3 3 2" xfId="22265" xr:uid="{8DA36610-3C8B-429B-9446-4D2231E9B0E8}"/>
    <cellStyle name="Notas 2 4 4 3 4" xfId="17974" xr:uid="{60C4C5BB-5D42-461F-B6E0-A184D4D09171}"/>
    <cellStyle name="Notas 2 4 4 4" xfId="3169" xr:uid="{3F25D6A1-35FD-4F8E-80A1-1AF6FC033F32}"/>
    <cellStyle name="Notas 2 4 4 4 2" xfId="5806" xr:uid="{827C2FD9-C7BE-4EF7-BA0E-AF8E824A0963}"/>
    <cellStyle name="Notas 2 4 4 4 2 2" xfId="12117" xr:uid="{F73FD93C-5E11-4BD9-8053-1A718199DC68}"/>
    <cellStyle name="Notas 2 4 4 4 2 2 2" xfId="27225" xr:uid="{F9452B31-9232-44D7-B1B7-621F5B475375}"/>
    <cellStyle name="Notas 2 4 4 4 2 3" xfId="7245" xr:uid="{8DFDB867-81E8-4177-8E77-6B6387A33B28}"/>
    <cellStyle name="Notas 2 4 4 4 2 3 2" xfId="22353" xr:uid="{32C22CA7-9B6C-4006-A6BC-33EEF7217348}"/>
    <cellStyle name="Notas 2 4 4 4 2 4" xfId="20914" xr:uid="{CC2F3BFC-3284-4ECC-A31C-B267C15B0D60}"/>
    <cellStyle name="Notas 2 4 4 4 3" xfId="9551" xr:uid="{01D6C5B4-4861-4CA6-B766-0F51555B6E8E}"/>
    <cellStyle name="Notas 2 4 4 4 3 2" xfId="24659" xr:uid="{7D77B028-C7A5-4C35-838F-FADB22148E63}"/>
    <cellStyle name="Notas 2 4 4 4 4" xfId="16526" xr:uid="{0FC98854-EE67-4F02-9E4E-3CE719B5D667}"/>
    <cellStyle name="Notas 2 4 4 4 4 2" xfId="31634" xr:uid="{0230041E-744C-44E1-9869-0C0F5D2D298F}"/>
    <cellStyle name="Notas 2 4 4 4 5" xfId="18277" xr:uid="{C47BE694-BE77-463E-AF3A-B65D7556110F}"/>
    <cellStyle name="Notas 2 4 4 5" xfId="3495" xr:uid="{488095FA-20AD-4BBE-B1FA-9069739720A9}"/>
    <cellStyle name="Notas 2 4 4 5 2" xfId="6132" xr:uid="{18C0B68C-AD90-4A87-8A9E-DB27ADE56747}"/>
    <cellStyle name="Notas 2 4 4 5 2 2" xfId="12443" xr:uid="{632012C6-8739-4A31-9308-950B4AC2799B}"/>
    <cellStyle name="Notas 2 4 4 5 2 2 2" xfId="27551" xr:uid="{9EA2AE25-6555-4F7D-9DC2-BB7AB57792ED}"/>
    <cellStyle name="Notas 2 4 4 5 2 3" xfId="13866" xr:uid="{88312F7F-5CAD-49B6-BD80-5362391BC2A7}"/>
    <cellStyle name="Notas 2 4 4 5 2 3 2" xfId="28974" xr:uid="{8BD1501E-714A-44FF-B385-1EF6351F6C38}"/>
    <cellStyle name="Notas 2 4 4 5 2 4" xfId="21240" xr:uid="{0C84E41E-666C-43C0-B096-67AFB84083E2}"/>
    <cellStyle name="Notas 2 4 4 5 3" xfId="9877" xr:uid="{4158E528-1B4F-488F-B73D-140FF950B169}"/>
    <cellStyle name="Notas 2 4 4 5 3 2" xfId="24985" xr:uid="{F137361E-ED1C-4CE2-97EB-89FAF6CCBE5A}"/>
    <cellStyle name="Notas 2 4 4 5 4" xfId="16378" xr:uid="{C0174639-622A-476B-BE4B-DF9ABE31FCE5}"/>
    <cellStyle name="Notas 2 4 4 5 4 2" xfId="31486" xr:uid="{A7AEC9C8-6260-4DEB-949D-7EB69CC28B44}"/>
    <cellStyle name="Notas 2 4 4 5 5" xfId="18603" xr:uid="{D0CD5491-EC26-404D-BB9E-67749E5AA220}"/>
    <cellStyle name="Notas 2 4 4 6" xfId="3801" xr:uid="{DC7ACE56-3CA6-49F3-8F94-86101921E482}"/>
    <cellStyle name="Notas 2 4 4 6 2" xfId="6438" xr:uid="{B5BB04E6-A0F8-4583-A62B-2BD225C3BBDE}"/>
    <cellStyle name="Notas 2 4 4 6 2 2" xfId="12749" xr:uid="{340B98A7-BDF2-459B-83D1-CCE29480CCAF}"/>
    <cellStyle name="Notas 2 4 4 6 2 2 2" xfId="27857" xr:uid="{55080BB7-BD65-4471-8269-9143FB03BCF4}"/>
    <cellStyle name="Notas 2 4 4 6 2 3" xfId="14029" xr:uid="{447966D6-1CE5-4342-AE04-EDA1DB5A8591}"/>
    <cellStyle name="Notas 2 4 4 6 2 3 2" xfId="29137" xr:uid="{C6665D14-F5CC-4A40-9ADC-8F7D7EC9BE2F}"/>
    <cellStyle name="Notas 2 4 4 6 2 4" xfId="21546" xr:uid="{EFA4833F-3BD7-49AF-BF17-C5FA1772D37C}"/>
    <cellStyle name="Notas 2 4 4 6 3" xfId="10183" xr:uid="{F51B3A2F-082D-46EB-970A-472736C6C87B}"/>
    <cellStyle name="Notas 2 4 4 6 3 2" xfId="25291" xr:uid="{4E415825-382C-43EA-90B7-96CA68F4C9A1}"/>
    <cellStyle name="Notas 2 4 4 6 4" xfId="14117" xr:uid="{D2D098C7-C9C0-46D8-955C-D46FAF31A51E}"/>
    <cellStyle name="Notas 2 4 4 6 4 2" xfId="29225" xr:uid="{E8613099-567B-4AA1-8929-3B3108C5A479}"/>
    <cellStyle name="Notas 2 4 4 6 5" xfId="18909" xr:uid="{FA929F6C-80E3-444F-BB98-88CF91A7B60F}"/>
    <cellStyle name="Notas 2 4 4 7" xfId="4183" xr:uid="{86444FBB-7690-4A5F-BF5E-6ED7D0F4E65E}"/>
    <cellStyle name="Notas 2 4 4 7 2" xfId="6820" xr:uid="{AA450AC8-AE83-41E6-B1D7-E06B7A51A4B4}"/>
    <cellStyle name="Notas 2 4 4 7 2 2" xfId="13131" xr:uid="{EC77815D-0AF4-4D0E-BC4E-2124A5DCB8FE}"/>
    <cellStyle name="Notas 2 4 4 7 2 2 2" xfId="28239" xr:uid="{B83517C5-07A7-439C-936A-D5274B1CCB5E}"/>
    <cellStyle name="Notas 2 4 4 7 2 3" xfId="16800" xr:uid="{59607434-E4ED-416F-8A92-C0BC300562D3}"/>
    <cellStyle name="Notas 2 4 4 7 2 3 2" xfId="31908" xr:uid="{8E828938-71C9-4849-AB95-455DE53EEE16}"/>
    <cellStyle name="Notas 2 4 4 7 2 4" xfId="21928" xr:uid="{569B2EB8-F99D-4F1C-B460-0EDA0E4F0BC3}"/>
    <cellStyle name="Notas 2 4 4 7 3" xfId="10565" xr:uid="{F5ADA78A-50C3-4AA3-B897-B6B85A9261E9}"/>
    <cellStyle name="Notas 2 4 4 7 3 2" xfId="25673" xr:uid="{AEBCF995-497E-4923-9AE6-09B86CD56F21}"/>
    <cellStyle name="Notas 2 4 4 7 4" xfId="13615" xr:uid="{51DF2E1B-EDCF-46C3-B9A5-CF78A6E694EB}"/>
    <cellStyle name="Notas 2 4 4 7 4 2" xfId="28723" xr:uid="{6BBDFB7C-1E7C-42ED-80BB-127284F758D5}"/>
    <cellStyle name="Notas 2 4 4 7 5" xfId="19291" xr:uid="{29E50A96-7774-46B3-9879-163925DB70C2}"/>
    <cellStyle name="Notas 2 4 4 8" xfId="4390" xr:uid="{36A80B4F-F8BE-4ACC-AF8D-C9C88C9FF45F}"/>
    <cellStyle name="Notas 2 4 4 8 2" xfId="7027" xr:uid="{63CB7B76-A376-4397-B97C-EAF94DC3AE44}"/>
    <cellStyle name="Notas 2 4 4 8 2 2" xfId="13338" xr:uid="{EB9AAABD-C64A-4BE7-9E0B-33B3BB63FD18}"/>
    <cellStyle name="Notas 2 4 4 8 2 2 2" xfId="28446" xr:uid="{818447E8-8861-4B5E-AF23-755D363308CD}"/>
    <cellStyle name="Notas 2 4 4 8 2 3" xfId="17002" xr:uid="{E805338B-784F-4DD7-91CE-52308707F86D}"/>
    <cellStyle name="Notas 2 4 4 8 2 3 2" xfId="32110" xr:uid="{F41006EE-B909-426E-B520-7D5E6FF23A68}"/>
    <cellStyle name="Notas 2 4 4 8 2 4" xfId="22135" xr:uid="{EAE47D4E-6431-4500-A38B-1779D8EF4F13}"/>
    <cellStyle name="Notas 2 4 4 8 3" xfId="10772" xr:uid="{8F45794D-21B3-457B-A8C2-DE99D74DAD25}"/>
    <cellStyle name="Notas 2 4 4 8 3 2" xfId="25880" xr:uid="{49E09D29-D9AA-4632-AAF6-07501EDD63F4}"/>
    <cellStyle name="Notas 2 4 4 8 4" xfId="7335" xr:uid="{5A042A48-D689-434B-B9DD-774E3963807C}"/>
    <cellStyle name="Notas 2 4 4 8 4 2" xfId="22443" xr:uid="{2A45AA8A-9ABE-4F7D-BC6D-D4208388129A}"/>
    <cellStyle name="Notas 2 4 4 8 5" xfId="19498" xr:uid="{00E19BBD-8FA7-4601-B1CF-941C38D9155A}"/>
    <cellStyle name="Notas 2 4 4 9" xfId="4748" xr:uid="{8005966B-EE6D-4841-BA8E-1313C04D8D4C}"/>
    <cellStyle name="Notas 2 4 4 9 2" xfId="11130" xr:uid="{811364C5-E40A-40F7-9462-970431271746}"/>
    <cellStyle name="Notas 2 4 4 9 2 2" xfId="26238" xr:uid="{273A4BD3-8B4F-4533-8CA5-69245CFE774A}"/>
    <cellStyle name="Notas 2 4 4 9 3" xfId="13591" xr:uid="{939849D1-7571-41B0-9ECF-462024E0D7EA}"/>
    <cellStyle name="Notas 2 4 4 9 3 2" xfId="28699" xr:uid="{2039792A-40D9-4BBF-B82B-14A6C39B123E}"/>
    <cellStyle name="Notas 2 4 4 9 4" xfId="19856" xr:uid="{0DF13048-C664-423F-8B2E-E7240952935B}"/>
    <cellStyle name="Notas 2 4 5" xfId="2013" xr:uid="{737EDAFE-BE16-401D-AACF-78733C986BCA}"/>
    <cellStyle name="Notas 2 4 5 10" xfId="13664" xr:uid="{CD141671-47E2-4904-9892-0121CECAABA6}"/>
    <cellStyle name="Notas 2 4 5 10 2" xfId="28772" xr:uid="{7A633D3B-D9C7-4955-A2D1-A1A6DF67D329}"/>
    <cellStyle name="Notas 2 4 5 11" xfId="7872" xr:uid="{2069D77A-FDAA-4C80-B442-92FF3C72806F}"/>
    <cellStyle name="Notas 2 4 5 11 2" xfId="22980" xr:uid="{34C3746E-98EC-4328-A15C-00532F5C6EAC}"/>
    <cellStyle name="Notas 2 4 5 12" xfId="17238" xr:uid="{6C9D3F43-77AD-46C3-AB61-F16E8173A808}"/>
    <cellStyle name="Notas 2 4 5 2" xfId="2775" xr:uid="{675C2914-402D-446C-B568-D9088817927D}"/>
    <cellStyle name="Notas 2 4 5 2 2" xfId="5412" xr:uid="{472D94B4-3F57-4271-8789-CEC3C67E9EDA}"/>
    <cellStyle name="Notas 2 4 5 2 2 2" xfId="13354" xr:uid="{7A1F9CF9-92AF-46DA-A0BD-2BF849469548}"/>
    <cellStyle name="Notas 2 4 5 2 2 2 2" xfId="28462" xr:uid="{C62A5B7F-1758-4272-9B52-B097E133745A}"/>
    <cellStyle name="Notas 2 4 5 2 2 3" xfId="20520" xr:uid="{28E2F492-9A3A-4159-BED2-6C80D3020850}"/>
    <cellStyle name="Notas 2 4 5 2 3" xfId="16282" xr:uid="{3C6F6486-7B0B-464C-9B8D-E6DA36E0D44E}"/>
    <cellStyle name="Notas 2 4 5 2 3 2" xfId="31390" xr:uid="{6F040163-5839-4D95-8D0A-24D1BEC11D74}"/>
    <cellStyle name="Notas 2 4 5 2 4" xfId="17883" xr:uid="{C15D49AC-BFB4-498D-BC06-75B378356549}"/>
    <cellStyle name="Notas 2 4 5 3" xfId="3078" xr:uid="{1E0D446B-D1CA-429D-B078-E9F0D8E364CB}"/>
    <cellStyle name="Notas 2 4 5 3 2" xfId="5715" xr:uid="{8C170D83-1C45-47FF-B35F-DF73458FFE6B}"/>
    <cellStyle name="Notas 2 4 5 3 2 2" xfId="12026" xr:uid="{9FC8748D-9AE9-4A6E-A119-4E84C18309B2}"/>
    <cellStyle name="Notas 2 4 5 3 2 2 2" xfId="27134" xr:uid="{1C9EF278-F997-4EC6-8D3E-8ABB9F80848D}"/>
    <cellStyle name="Notas 2 4 5 3 2 3" xfId="16425" xr:uid="{64FC9589-09DD-4500-A4E4-FC3B1FC4FA0F}"/>
    <cellStyle name="Notas 2 4 5 3 2 3 2" xfId="31533" xr:uid="{55FE80CE-EFD8-4EE2-BCC3-B016E48D48D7}"/>
    <cellStyle name="Notas 2 4 5 3 2 4" xfId="20823" xr:uid="{18CDE8DB-2C23-4A44-821D-188456709156}"/>
    <cellStyle name="Notas 2 4 5 3 3" xfId="9460" xr:uid="{251112EC-5351-48B5-ACFF-15FECC15019A}"/>
    <cellStyle name="Notas 2 4 5 3 3 2" xfId="24568" xr:uid="{596FC49A-0667-4E92-BF2A-56AD41142F6A}"/>
    <cellStyle name="Notas 2 4 5 3 4" xfId="7730" xr:uid="{2D509AD3-050A-43C3-9A04-22CF3F80976F}"/>
    <cellStyle name="Notas 2 4 5 3 4 2" xfId="22838" xr:uid="{309160B4-8FAC-4891-A980-6E5837B64EA5}"/>
    <cellStyle name="Notas 2 4 5 3 5" xfId="18186" xr:uid="{E1BA201D-BD54-4F60-86CE-61791B9EB68A}"/>
    <cellStyle name="Notas 2 4 5 4" xfId="3404" xr:uid="{64B71B4F-9B88-40AD-8422-55847EFF6BAF}"/>
    <cellStyle name="Notas 2 4 5 4 2" xfId="6041" xr:uid="{0803DB2B-8DAE-449A-9B79-5A34A0B2F60B}"/>
    <cellStyle name="Notas 2 4 5 4 2 2" xfId="12352" xr:uid="{599BE9AE-01B5-4362-BC9A-13A7D50DD3B1}"/>
    <cellStyle name="Notas 2 4 5 4 2 2 2" xfId="27460" xr:uid="{E707A8E0-C622-46D9-BD51-69A6AE3402D9}"/>
    <cellStyle name="Notas 2 4 5 4 2 3" xfId="13363" xr:uid="{52D6285D-F5C9-4E7D-87DB-D626DBB75235}"/>
    <cellStyle name="Notas 2 4 5 4 2 3 2" xfId="28471" xr:uid="{94CA28B4-65AA-48D1-B2D4-EF4A9EBD76C4}"/>
    <cellStyle name="Notas 2 4 5 4 2 4" xfId="21149" xr:uid="{5A702098-0788-4E81-9C86-E1BA08011D60}"/>
    <cellStyle name="Notas 2 4 5 4 3" xfId="9786" xr:uid="{6BA37D94-DFEE-4F40-923D-F14E4F87F184}"/>
    <cellStyle name="Notas 2 4 5 4 3 2" xfId="24894" xr:uid="{AF6D7AE4-8654-4CC0-B37D-6CE55C0C5C33}"/>
    <cellStyle name="Notas 2 4 5 4 4" xfId="15100" xr:uid="{4CD7C484-6ABD-4B18-AF90-1EF1CC1D4A5F}"/>
    <cellStyle name="Notas 2 4 5 4 4 2" xfId="30208" xr:uid="{736494A1-23D1-43C6-AB09-585A480E77A7}"/>
    <cellStyle name="Notas 2 4 5 4 5" xfId="18512" xr:uid="{22A44668-C52C-4BA8-B9A6-EFF097F8B64E}"/>
    <cellStyle name="Notas 2 4 5 5" xfId="3710" xr:uid="{165F1B1C-A76B-4DFA-9770-4BF5AF9E84D8}"/>
    <cellStyle name="Notas 2 4 5 5 2" xfId="6347" xr:uid="{A37A7C81-0F11-4761-B82D-F8A24EE885CC}"/>
    <cellStyle name="Notas 2 4 5 5 2 2" xfId="12658" xr:uid="{0B99EAC0-6BFE-454E-9B6C-2804D5413C83}"/>
    <cellStyle name="Notas 2 4 5 5 2 2 2" xfId="27766" xr:uid="{B9DFC4A5-B7F9-49D2-83C6-AC413804F51A}"/>
    <cellStyle name="Notas 2 4 5 5 2 3" xfId="7455" xr:uid="{0A4F2DF0-A060-43B0-8513-25EB2F8BAD1E}"/>
    <cellStyle name="Notas 2 4 5 5 2 3 2" xfId="22563" xr:uid="{57A57939-E912-437E-A8E7-141C425AF4E3}"/>
    <cellStyle name="Notas 2 4 5 5 2 4" xfId="21455" xr:uid="{B6DA74CD-DB10-44E4-A6A8-D525C1F75A09}"/>
    <cellStyle name="Notas 2 4 5 5 3" xfId="10092" xr:uid="{4347B277-FDF4-4126-8210-A2012F78637D}"/>
    <cellStyle name="Notas 2 4 5 5 3 2" xfId="25200" xr:uid="{C74734DD-3AC6-421F-9FAC-31CDD2A929F3}"/>
    <cellStyle name="Notas 2 4 5 5 4" xfId="16437" xr:uid="{D28DF87E-5D2E-4A74-92CC-D51030B1F15F}"/>
    <cellStyle name="Notas 2 4 5 5 4 2" xfId="31545" xr:uid="{09E4595E-2F8A-4B2B-8DE2-ACAEF70FA4D9}"/>
    <cellStyle name="Notas 2 4 5 5 5" xfId="18818" xr:uid="{8CCB5506-9D16-4F0F-9497-89602294BD72}"/>
    <cellStyle name="Notas 2 4 5 6" xfId="4085" xr:uid="{09AD74E2-9304-442C-9E10-EDE0DD73CA8D}"/>
    <cellStyle name="Notas 2 4 5 6 2" xfId="6722" xr:uid="{4B4CE461-73F4-4876-96CB-606F891A2FDD}"/>
    <cellStyle name="Notas 2 4 5 6 2 2" xfId="13033" xr:uid="{32DFB943-FBC9-4D94-8F5F-3309182B8871}"/>
    <cellStyle name="Notas 2 4 5 6 2 2 2" xfId="28141" xr:uid="{A700B224-2F26-464A-89AE-9621EFE9845D}"/>
    <cellStyle name="Notas 2 4 5 6 2 3" xfId="16709" xr:uid="{89271DEA-165A-44EF-9D97-F8B87887EA75}"/>
    <cellStyle name="Notas 2 4 5 6 2 3 2" xfId="31817" xr:uid="{A348B522-5FC0-489E-94F4-E266C264E71A}"/>
    <cellStyle name="Notas 2 4 5 6 2 4" xfId="21830" xr:uid="{CA32B92A-AA7F-4DC2-96C9-7D81D5C9DD89}"/>
    <cellStyle name="Notas 2 4 5 6 3" xfId="10467" xr:uid="{89FB9DDF-4EC6-4A23-9FC4-9DF2FEFED355}"/>
    <cellStyle name="Notas 2 4 5 6 3 2" xfId="25575" xr:uid="{FC71CAA1-628C-4027-8B59-49E65B9A802A}"/>
    <cellStyle name="Notas 2 4 5 6 4" xfId="7863" xr:uid="{A17968F2-102C-462F-8E1C-5DD1C8F64A43}"/>
    <cellStyle name="Notas 2 4 5 6 4 2" xfId="22971" xr:uid="{60E79B7C-837E-4432-9D01-77E875436F53}"/>
    <cellStyle name="Notas 2 4 5 6 5" xfId="19193" xr:uid="{3236604A-C7C8-4601-927D-24E8794F7659}"/>
    <cellStyle name="Notas 2 4 5 7" xfId="4367" xr:uid="{8ADE2949-101A-450C-92E1-67DD90D52670}"/>
    <cellStyle name="Notas 2 4 5 7 2" xfId="7004" xr:uid="{975ED2D1-6E90-4B08-AD44-823B5FFFC8CB}"/>
    <cellStyle name="Notas 2 4 5 7 2 2" xfId="13315" xr:uid="{DA267AD4-F210-49B7-84E8-B9C859041FFD}"/>
    <cellStyle name="Notas 2 4 5 7 2 2 2" xfId="28423" xr:uid="{1E091557-72F1-4925-9B53-50D820794EBF}"/>
    <cellStyle name="Notas 2 4 5 7 2 3" xfId="16979" xr:uid="{A42A01A4-0F46-46FA-A280-D6CC0FF75E41}"/>
    <cellStyle name="Notas 2 4 5 7 2 3 2" xfId="32087" xr:uid="{F281F1E3-5570-4258-9101-D65FD75A1CB4}"/>
    <cellStyle name="Notas 2 4 5 7 2 4" xfId="22112" xr:uid="{8937152B-6DA6-4DF0-B477-24241DE9DFAA}"/>
    <cellStyle name="Notas 2 4 5 7 3" xfId="10749" xr:uid="{055312E4-D7AA-48A9-8495-E88B5AB16043}"/>
    <cellStyle name="Notas 2 4 5 7 3 2" xfId="25857" xr:uid="{3AB7E655-D190-418C-B26A-E0D91B4CE30F}"/>
    <cellStyle name="Notas 2 4 5 7 4" xfId="13552" xr:uid="{67920AF7-2CCB-43D3-B599-7E953BC96CC7}"/>
    <cellStyle name="Notas 2 4 5 7 4 2" xfId="28660" xr:uid="{11A4BB39-AE0D-409E-A864-EEA0539BC083}"/>
    <cellStyle name="Notas 2 4 5 7 5" xfId="19475" xr:uid="{822F08D0-6FB4-4867-B953-8261DAE99B17}"/>
    <cellStyle name="Notas 2 4 5 8" xfId="4650" xr:uid="{1F7EA700-1039-43B4-85E3-B2A8C2C07AD0}"/>
    <cellStyle name="Notas 2 4 5 8 2" xfId="11032" xr:uid="{E958E78A-644D-4018-A4E6-EB911FA3A718}"/>
    <cellStyle name="Notas 2 4 5 8 2 2" xfId="26140" xr:uid="{FD9A549C-A5AB-4B9A-8456-05AA00C255A2}"/>
    <cellStyle name="Notas 2 4 5 8 3" xfId="15051" xr:uid="{AA8A9BE8-62F3-493B-8AE0-FA361FE3D86A}"/>
    <cellStyle name="Notas 2 4 5 8 3 2" xfId="30159" xr:uid="{3CA4541A-F927-4DA0-B8AC-1BA274FFAB9F}"/>
    <cellStyle name="Notas 2 4 5 8 4" xfId="19758" xr:uid="{B2004CEE-244A-4A14-87AC-A4225F133CDB}"/>
    <cellStyle name="Notas 2 4 5 9" xfId="8511" xr:uid="{67C1C0CA-4E0D-4C3B-958F-15416DFE9AAB}"/>
    <cellStyle name="Notas 2 4 5 9 2" xfId="23619" xr:uid="{E2F55612-6169-47BE-9791-2671EA8180C9}"/>
    <cellStyle name="Notas 20" xfId="1462" xr:uid="{00000000-0005-0000-0000-0000BA050000}"/>
    <cellStyle name="Notas 21" xfId="1463" xr:uid="{00000000-0005-0000-0000-0000BB050000}"/>
    <cellStyle name="Notas 22" xfId="1464" xr:uid="{00000000-0005-0000-0000-0000BC050000}"/>
    <cellStyle name="Notas 3" xfId="1465" xr:uid="{00000000-0005-0000-0000-0000BD050000}"/>
    <cellStyle name="Notas 3 2" xfId="1920" xr:uid="{6661D60A-CBC2-4EEB-B5FC-663FC49A2265}"/>
    <cellStyle name="Notas 3 2 10" xfId="13884" xr:uid="{FE21EF60-BB81-496C-979A-5EB224157272}"/>
    <cellStyle name="Notas 3 2 10 2" xfId="28992" xr:uid="{2E94E162-6EA5-4036-8B34-9EE16C3070A5}"/>
    <cellStyle name="Notas 3 2 11" xfId="13544" xr:uid="{C5A1CBDF-11D9-4A96-856F-011861DE43AD}"/>
    <cellStyle name="Notas 3 2 11 2" xfId="28652" xr:uid="{90F766C4-7DE1-42C1-BDFB-A19FA7450F95}"/>
    <cellStyle name="Notas 3 2 12" xfId="17145" xr:uid="{EF594007-23FD-4C49-9942-24D8F76A619B}"/>
    <cellStyle name="Notas 3 2 2" xfId="2480" xr:uid="{9F3A9F0E-CF67-4B12-936B-5FDABB0D2C73}"/>
    <cellStyle name="Notas 3 2 2 2" xfId="5117" xr:uid="{7B1F54CB-C767-4CC7-BD51-19C9A3C8BA66}"/>
    <cellStyle name="Notas 3 2 2 2 2" xfId="11481" xr:uid="{6E9976E1-D35D-408F-BC2B-FD4E59604EDA}"/>
    <cellStyle name="Notas 3 2 2 2 2 2" xfId="26589" xr:uid="{D2F8F19D-11B4-4B3C-B3E4-B509C88211B2}"/>
    <cellStyle name="Notas 3 2 2 2 3" xfId="14234" xr:uid="{8FCBFB8B-F390-4662-A165-CC0E3844D57F}"/>
    <cellStyle name="Notas 3 2 2 2 3 2" xfId="29342" xr:uid="{4C0B0FD8-1AED-4889-B189-A77833F3367C}"/>
    <cellStyle name="Notas 3 2 2 2 4" xfId="20225" xr:uid="{7D3BF4B0-5FE9-42D7-9004-C91EDE31BB12}"/>
    <cellStyle name="Notas 3 2 2 3" xfId="8947" xr:uid="{7CCD561E-CF1E-44F0-B31D-3A6646E7BDA1}"/>
    <cellStyle name="Notas 3 2 2 3 2" xfId="24055" xr:uid="{930214CC-86D4-490F-A5FA-CB8BE8DEFABD}"/>
    <cellStyle name="Notas 3 2 3" xfId="2696" xr:uid="{2AB814C5-B5B6-49A5-8CBF-C5931E7129E9}"/>
    <cellStyle name="Notas 3 2 3 2" xfId="5333" xr:uid="{ED134719-0748-41AE-8F3B-ECC979ACE390}"/>
    <cellStyle name="Notas 3 2 3 2 2" xfId="7219" xr:uid="{A83FB936-4776-489C-926E-4E54427D8126}"/>
    <cellStyle name="Notas 3 2 3 2 2 2" xfId="22327" xr:uid="{8D27D337-4DB1-43BE-9F34-CC8B0C61D698}"/>
    <cellStyle name="Notas 3 2 3 2 3" xfId="20441" xr:uid="{9935908D-8641-409C-8EB9-C14DE37204E7}"/>
    <cellStyle name="Notas 3 2 3 3" xfId="13438" xr:uid="{C1C1D4D0-1BBE-46B1-8222-26B742F4CFD2}"/>
    <cellStyle name="Notas 3 2 3 3 2" xfId="28546" xr:uid="{02393AD7-E6A8-4B33-B658-A24A402DE030}"/>
    <cellStyle name="Notas 3 2 3 4" xfId="17804" xr:uid="{E87E50A1-88FC-46E5-8BB3-65B0DF6BC977}"/>
    <cellStyle name="Notas 3 2 4" xfId="2999" xr:uid="{23DB49E3-C4BE-40AA-89C0-13C7EF0E6B3C}"/>
    <cellStyle name="Notas 3 2 4 2" xfId="5636" xr:uid="{DFEADAB6-BE25-4B9B-9A88-DD02131CEAC7}"/>
    <cellStyle name="Notas 3 2 4 2 2" xfId="11947" xr:uid="{86568E37-2C53-4F14-9E3E-1026404AE2A3}"/>
    <cellStyle name="Notas 3 2 4 2 2 2" xfId="27055" xr:uid="{176F5D67-D286-48DD-8E4D-8405BAD0A31B}"/>
    <cellStyle name="Notas 3 2 4 2 3" xfId="15406" xr:uid="{DBFDC251-F9F1-4B51-AE6B-177BA4A74A56}"/>
    <cellStyle name="Notas 3 2 4 2 3 2" xfId="30514" xr:uid="{39FBD044-5184-442D-AE82-01323F2AE867}"/>
    <cellStyle name="Notas 3 2 4 2 4" xfId="20744" xr:uid="{8E5FF280-3AE1-478B-B34B-7E1D37714F8D}"/>
    <cellStyle name="Notas 3 2 4 3" xfId="9381" xr:uid="{C6693B0F-5D21-43BB-9CAC-6A477A3D0BFC}"/>
    <cellStyle name="Notas 3 2 4 3 2" xfId="24489" xr:uid="{D1B97A9B-2416-42D9-8120-A3D177D3F7C4}"/>
    <cellStyle name="Notas 3 2 4 4" xfId="8710" xr:uid="{8FB03143-C49E-4626-AF53-7F3D263FA796}"/>
    <cellStyle name="Notas 3 2 4 4 2" xfId="23818" xr:uid="{9DBF40CE-2C64-4B6C-9B9F-33C340918943}"/>
    <cellStyle name="Notas 3 2 4 5" xfId="18107" xr:uid="{B751285F-4F20-4837-9C4F-C7905F472D92}"/>
    <cellStyle name="Notas 3 2 5" xfId="3325" xr:uid="{BAF7452B-DC67-47B8-9344-D7197030A949}"/>
    <cellStyle name="Notas 3 2 5 2" xfId="5962" xr:uid="{F3031BC5-773C-4C44-814E-54B67E393D6D}"/>
    <cellStyle name="Notas 3 2 5 2 2" xfId="12273" xr:uid="{65B562C5-57E9-4001-997B-073F046C4532}"/>
    <cellStyle name="Notas 3 2 5 2 2 2" xfId="27381" xr:uid="{533891ED-9C26-4453-B600-58EA978F6497}"/>
    <cellStyle name="Notas 3 2 5 2 3" xfId="16013" xr:uid="{DCCC539C-BE5D-40D6-A01D-9801D20511C0}"/>
    <cellStyle name="Notas 3 2 5 2 3 2" xfId="31121" xr:uid="{267A00D2-D439-4084-9333-6F4E5FB2AB90}"/>
    <cellStyle name="Notas 3 2 5 2 4" xfId="21070" xr:uid="{DFE8484E-2802-4C39-BCCC-E68FBF8B697A}"/>
    <cellStyle name="Notas 3 2 5 3" xfId="9707" xr:uid="{2A80B142-ED39-457C-954B-2FBF1FA1857B}"/>
    <cellStyle name="Notas 3 2 5 3 2" xfId="24815" xr:uid="{C1504130-FA62-4490-AEA7-BE53F0B4A412}"/>
    <cellStyle name="Notas 3 2 5 4" xfId="15429" xr:uid="{11AE3E2F-54A7-4BAE-B5DE-A4B34D8F1ED3}"/>
    <cellStyle name="Notas 3 2 5 4 2" xfId="30537" xr:uid="{EC9FEDC0-0272-44F5-9264-C7EFA3C616B1}"/>
    <cellStyle name="Notas 3 2 5 5" xfId="18433" xr:uid="{DDDF92AA-459A-407B-BE1D-DF4D2556D5D7}"/>
    <cellStyle name="Notas 3 2 6" xfId="3631" xr:uid="{91E5BA51-8A3A-4963-8001-16B7C753674D}"/>
    <cellStyle name="Notas 3 2 6 2" xfId="6268" xr:uid="{130CDF1C-B82E-4F49-AC65-901313100BE4}"/>
    <cellStyle name="Notas 3 2 6 2 2" xfId="12579" xr:uid="{619E95D7-D66A-46EE-BEEF-601092D950FC}"/>
    <cellStyle name="Notas 3 2 6 2 2 2" xfId="27687" xr:uid="{EA2C9F78-164A-4DAD-B10B-D79D17236349}"/>
    <cellStyle name="Notas 3 2 6 2 3" xfId="7870" xr:uid="{9459FCA8-5097-41E4-9241-177396F04C27}"/>
    <cellStyle name="Notas 3 2 6 2 3 2" xfId="22978" xr:uid="{B52D2507-4AB5-4069-88B1-2EC328CD1917}"/>
    <cellStyle name="Notas 3 2 6 2 4" xfId="21376" xr:uid="{2C960165-F05D-4C37-AD33-99C42162F341}"/>
    <cellStyle name="Notas 3 2 6 3" xfId="10013" xr:uid="{75C8DA6F-766C-49AB-9F42-92E064F47E3F}"/>
    <cellStyle name="Notas 3 2 6 3 2" xfId="25121" xr:uid="{85BC0ED2-3551-4EE1-9198-5884D63DA3E5}"/>
    <cellStyle name="Notas 3 2 6 4" xfId="15669" xr:uid="{BCEE2A97-64F3-4D44-A83E-95E7FFD6381E}"/>
    <cellStyle name="Notas 3 2 6 4 2" xfId="30777" xr:uid="{6026CB14-445A-4E79-A5DF-F97E931D4B60}"/>
    <cellStyle name="Notas 3 2 6 5" xfId="18739" xr:uid="{546D569F-8D80-4F35-932A-0D4ADE1F8B37}"/>
    <cellStyle name="Notas 3 2 7" xfId="3992" xr:uid="{D852AFE7-3598-43A3-B108-0435C2781322}"/>
    <cellStyle name="Notas 3 2 7 2" xfId="6629" xr:uid="{741F7E73-24C6-429E-AABE-061AB0637813}"/>
    <cellStyle name="Notas 3 2 7 2 2" xfId="12940" xr:uid="{C59188D2-DD6F-41A9-95AA-DDAC77E03B7C}"/>
    <cellStyle name="Notas 3 2 7 2 2 2" xfId="28048" xr:uid="{D7A5269D-015A-4614-B610-60EF638366AA}"/>
    <cellStyle name="Notas 3 2 7 2 3" xfId="16630" xr:uid="{E4BAEDBD-C9F5-4C27-AC74-B075E1848DDA}"/>
    <cellStyle name="Notas 3 2 7 2 3 2" xfId="31738" xr:uid="{B5CAA376-7576-41F4-A56E-60D946D80A23}"/>
    <cellStyle name="Notas 3 2 7 2 4" xfId="21737" xr:uid="{488343BB-9C0D-480A-80F4-2197F9015189}"/>
    <cellStyle name="Notas 3 2 7 3" xfId="10374" xr:uid="{811D5F36-CAF6-4DBC-BBEE-3CE4993997C5}"/>
    <cellStyle name="Notas 3 2 7 3 2" xfId="25482" xr:uid="{A8862A99-572E-4C50-93D3-F56574D82D47}"/>
    <cellStyle name="Notas 3 2 7 4" xfId="11684" xr:uid="{53751966-8588-42C6-8FA0-6CC106A48925}"/>
    <cellStyle name="Notas 3 2 7 4 2" xfId="26792" xr:uid="{05D86DBA-6292-44D0-A0D3-4F839913B60F}"/>
    <cellStyle name="Notas 3 2 7 5" xfId="19100" xr:uid="{34058AEB-4633-42D5-A0D3-4A51824AF898}"/>
    <cellStyle name="Notas 3 2 8" xfId="4557" xr:uid="{85ABE9D4-6805-448F-992F-2EF171580183}"/>
    <cellStyle name="Notas 3 2 8 2" xfId="10939" xr:uid="{CDC1313B-C7FA-4E4B-A453-A84DC467A7EC}"/>
    <cellStyle name="Notas 3 2 8 2 2" xfId="26047" xr:uid="{66AC263E-BC33-4AE6-B96B-49FFBBDA4DFF}"/>
    <cellStyle name="Notas 3 2 8 3" xfId="14517" xr:uid="{16B61CF6-1164-40D9-9CE5-486EE0FBDFBF}"/>
    <cellStyle name="Notas 3 2 8 3 2" xfId="29625" xr:uid="{8F09D3AC-6C74-4A7E-9EDA-F8A87C98A2E4}"/>
    <cellStyle name="Notas 3 2 8 4" xfId="19665" xr:uid="{C5306519-9A90-4410-B924-607D0F25D29D}"/>
    <cellStyle name="Notas 3 2 9" xfId="8421" xr:uid="{A2B0F5CE-1DA9-4986-86D8-F11878EDEC1D}"/>
    <cellStyle name="Notas 3 2 9 2" xfId="23529" xr:uid="{D64B9004-560C-494A-BDD5-397CC288A7DD}"/>
    <cellStyle name="Notas 3 3" xfId="1902" xr:uid="{3BFEB3AE-C218-4CBE-A127-01AFAF7EBD0D}"/>
    <cellStyle name="Notas 3 3 10" xfId="8403" xr:uid="{A890FD09-1655-49D0-901D-8410D02CD3BC}"/>
    <cellStyle name="Notas 3 3 10 2" xfId="23511" xr:uid="{7F8AB519-9009-4910-94FD-33E04C8DAE04}"/>
    <cellStyle name="Notas 3 3 11" xfId="15192" xr:uid="{804D5F0A-0B0E-4795-BDF0-4E2BD263D3C6}"/>
    <cellStyle name="Notas 3 3 11 2" xfId="30300" xr:uid="{D9778C14-05E7-4FE5-B9F0-8A07A9403E05}"/>
    <cellStyle name="Notas 3 3 12" xfId="13851" xr:uid="{41D8AF67-60F4-4493-B48C-3C09B5D0E66F}"/>
    <cellStyle name="Notas 3 3 12 2" xfId="28959" xr:uid="{962F8767-B8E3-498E-8766-85E7F8AE6DB1}"/>
    <cellStyle name="Notas 3 3 13" xfId="17127" xr:uid="{1DA148D9-CD31-4FB1-86D7-30734B7E6028}"/>
    <cellStyle name="Notas 3 3 2" xfId="2462" xr:uid="{8EADFEDC-C800-432B-A846-9505584FECA7}"/>
    <cellStyle name="Notas 3 3 2 2" xfId="5099" xr:uid="{EA7EE500-5241-4FF8-82D2-5790EEEC0380}"/>
    <cellStyle name="Notas 3 3 2 2 2" xfId="11463" xr:uid="{F6E057E6-7648-4776-9F6B-0A12141DE5AE}"/>
    <cellStyle name="Notas 3 3 2 2 2 2" xfId="26571" xr:uid="{BAB4C24C-FEF8-4B2C-B35A-719503CF1C04}"/>
    <cellStyle name="Notas 3 3 2 2 3" xfId="7525" xr:uid="{04673D04-84BE-4EF8-AB39-7EBAA9D3EFA2}"/>
    <cellStyle name="Notas 3 3 2 2 3 2" xfId="22633" xr:uid="{286298F0-C37D-4758-86F5-67F69E97FB3C}"/>
    <cellStyle name="Notas 3 3 2 2 4" xfId="20207" xr:uid="{FF219C94-7436-43E8-BFFD-C1BDC581BDC6}"/>
    <cellStyle name="Notas 3 3 2 3" xfId="8929" xr:uid="{976CB5B9-176C-4427-B340-4567F8F51198}"/>
    <cellStyle name="Notas 3 3 2 3 2" xfId="24037" xr:uid="{41F701EF-9617-4B0B-B401-E7CA8B04E112}"/>
    <cellStyle name="Notas 3 3 2 4" xfId="7203" xr:uid="{C490619E-5E62-4638-822D-003C5D8A231E}"/>
    <cellStyle name="Notas 3 3 2 4 2" xfId="22311" xr:uid="{7D024FA7-C135-4478-BF25-BB101C816D7E}"/>
    <cellStyle name="Notas 3 3 2 5" xfId="13796" xr:uid="{5214D182-1A31-4F05-BA41-51261EFC11CD}"/>
    <cellStyle name="Notas 3 3 2 5 2" xfId="28904" xr:uid="{447DCCB1-8305-4416-AA67-68123E4089F4}"/>
    <cellStyle name="Notas 3 3 2 6" xfId="17636" xr:uid="{D61885B0-F0C9-4DF0-BCC0-06A5125F0761}"/>
    <cellStyle name="Notas 3 3 3" xfId="2678" xr:uid="{C6DA1E86-16BD-4A52-BE5E-00A0442912A2}"/>
    <cellStyle name="Notas 3 3 3 2" xfId="5315" xr:uid="{2C8D9119-A61F-4643-8F59-AD1DF4E99746}"/>
    <cellStyle name="Notas 3 3 3 2 2" xfId="7722" xr:uid="{5C2A520B-6EC5-4295-84A2-910C90990B30}"/>
    <cellStyle name="Notas 3 3 3 2 2 2" xfId="22830" xr:uid="{B5598AED-83A9-4759-A4F3-C55F0AF185E3}"/>
    <cellStyle name="Notas 3 3 3 2 3" xfId="20423" xr:uid="{7724734A-06CA-43BD-A608-EE67E4DE70F5}"/>
    <cellStyle name="Notas 3 3 3 3" xfId="13697" xr:uid="{B91AF690-FF91-4C9B-AE64-E9BC31AE5E9C}"/>
    <cellStyle name="Notas 3 3 3 3 2" xfId="28805" xr:uid="{225786FE-18BF-4189-B536-B457920AAC36}"/>
    <cellStyle name="Notas 3 3 3 4" xfId="17786" xr:uid="{0C12E3D7-18A4-4F60-BE92-D834A2356657}"/>
    <cellStyle name="Notas 3 3 4" xfId="2981" xr:uid="{BEDFB776-05DD-48F3-ACC5-EBD88122315C}"/>
    <cellStyle name="Notas 3 3 4 2" xfId="5618" xr:uid="{D8C23726-E479-4D19-8255-8D2FBA7F23B2}"/>
    <cellStyle name="Notas 3 3 4 2 2" xfId="11929" xr:uid="{D5B2A5FB-0DC0-4AEE-9F87-16443A8700A5}"/>
    <cellStyle name="Notas 3 3 4 2 2 2" xfId="27037" xr:uid="{546F47E5-F589-457D-B34E-C8720E25CC81}"/>
    <cellStyle name="Notas 3 3 4 2 3" xfId="16546" xr:uid="{0333AAE2-A361-4C25-8249-F6D5B6587161}"/>
    <cellStyle name="Notas 3 3 4 2 3 2" xfId="31654" xr:uid="{D862F5D9-345E-4894-BA42-4EAE422C1FF4}"/>
    <cellStyle name="Notas 3 3 4 2 4" xfId="20726" xr:uid="{D9C21256-6AF6-4909-8794-237AFF876BCC}"/>
    <cellStyle name="Notas 3 3 4 3" xfId="9363" xr:uid="{8260743A-3230-459E-AAF3-4D7CE83AF335}"/>
    <cellStyle name="Notas 3 3 4 3 2" xfId="24471" xr:uid="{A3200B96-81A7-4EFB-B140-4BEDE8FA7175}"/>
    <cellStyle name="Notas 3 3 4 4" xfId="14940" xr:uid="{F95983BA-E940-45B4-A4D6-28806B6A8D2B}"/>
    <cellStyle name="Notas 3 3 4 4 2" xfId="30048" xr:uid="{45C1C8B6-1A07-4B81-8EF1-03605CF90A8C}"/>
    <cellStyle name="Notas 3 3 4 5" xfId="18089" xr:uid="{233477F9-CA05-4532-9737-0D7B75A81C52}"/>
    <cellStyle name="Notas 3 3 5" xfId="3307" xr:uid="{1790012A-8CB4-4BB9-9398-181E695F9A2A}"/>
    <cellStyle name="Notas 3 3 5 2" xfId="5944" xr:uid="{66A384F1-C8E4-4076-9D8D-0F85EEAD0EA9}"/>
    <cellStyle name="Notas 3 3 5 2 2" xfId="12255" xr:uid="{BCBCD948-9792-4A35-8FAE-3B15826CAD04}"/>
    <cellStyle name="Notas 3 3 5 2 2 2" xfId="27363" xr:uid="{AA069156-EFEC-4017-8698-AFDC0AE13BFC}"/>
    <cellStyle name="Notas 3 3 5 2 3" xfId="16190" xr:uid="{39A14CFA-4C9F-4DA5-BCC5-4D4C8B3905B8}"/>
    <cellStyle name="Notas 3 3 5 2 3 2" xfId="31298" xr:uid="{208ADB62-7F9D-4219-B86F-C26D1C4A87E3}"/>
    <cellStyle name="Notas 3 3 5 2 4" xfId="21052" xr:uid="{BC845A09-B71B-40C6-A9B4-C575A2949FF0}"/>
    <cellStyle name="Notas 3 3 5 3" xfId="9689" xr:uid="{6505F79A-B16B-4446-B725-4243B632AE0A}"/>
    <cellStyle name="Notas 3 3 5 3 2" xfId="24797" xr:uid="{17DF28CB-9AEF-4620-9D63-08D93786925B}"/>
    <cellStyle name="Notas 3 3 5 4" xfId="15199" xr:uid="{6D3C78DF-5F3A-4AC5-B783-1424AEFE313E}"/>
    <cellStyle name="Notas 3 3 5 4 2" xfId="30307" xr:uid="{6EB8A95C-D441-4D9D-B229-D50374D5E744}"/>
    <cellStyle name="Notas 3 3 5 5" xfId="18415" xr:uid="{EB6764BA-2438-4B26-B9C4-6773B263B288}"/>
    <cellStyle name="Notas 3 3 6" xfId="3613" xr:uid="{7AC7DF44-E9CC-480B-823C-0490D7929DCC}"/>
    <cellStyle name="Notas 3 3 6 2" xfId="6250" xr:uid="{112D7537-8032-4BB9-B1DB-467FB9C99D6B}"/>
    <cellStyle name="Notas 3 3 6 2 2" xfId="12561" xr:uid="{8A32EAF4-C887-41BC-BCC9-860C6EC3C7C0}"/>
    <cellStyle name="Notas 3 3 6 2 2 2" xfId="27669" xr:uid="{768BF933-0D29-4477-B1F8-BF2F14D3E59C}"/>
    <cellStyle name="Notas 3 3 6 2 3" xfId="7376" xr:uid="{49DD62A6-57F5-4873-A469-59BB61141239}"/>
    <cellStyle name="Notas 3 3 6 2 3 2" xfId="22484" xr:uid="{BBA8DDF8-B227-4832-9515-A27DF54C6475}"/>
    <cellStyle name="Notas 3 3 6 2 4" xfId="21358" xr:uid="{B295A910-6969-493E-980A-370382A4AC96}"/>
    <cellStyle name="Notas 3 3 6 3" xfId="9995" xr:uid="{8440A9F7-8179-4A4C-A8E8-3EC40FE53CD6}"/>
    <cellStyle name="Notas 3 3 6 3 2" xfId="25103" xr:uid="{6C8D18CA-9DAC-41AB-ACA9-E7ED1228B921}"/>
    <cellStyle name="Notas 3 3 6 4" xfId="14735" xr:uid="{A2B7D3BC-CED5-4D3C-84FF-C8B58B36B122}"/>
    <cellStyle name="Notas 3 3 6 4 2" xfId="29843" xr:uid="{78BF3817-CAFC-4B1B-8912-0A26B731FA5A}"/>
    <cellStyle name="Notas 3 3 6 5" xfId="18721" xr:uid="{5A63AB16-56AA-43FA-9837-66B588C4487D}"/>
    <cellStyle name="Notas 3 3 7" xfId="3974" xr:uid="{AAFE1B47-7A7C-43BE-8136-4D9652AB7CE9}"/>
    <cellStyle name="Notas 3 3 7 2" xfId="6611" xr:uid="{895FE1D7-A257-4D1E-B419-F2BD965887C1}"/>
    <cellStyle name="Notas 3 3 7 2 2" xfId="12922" xr:uid="{A5B4C1E0-867F-40F9-B394-9826731BDA15}"/>
    <cellStyle name="Notas 3 3 7 2 2 2" xfId="28030" xr:uid="{A8611308-31D0-4D6F-B620-16A52100726C}"/>
    <cellStyle name="Notas 3 3 7 2 3" xfId="16612" xr:uid="{8E2647FA-8BD7-4E99-A6C9-417347EA1817}"/>
    <cellStyle name="Notas 3 3 7 2 3 2" xfId="31720" xr:uid="{913B6DD1-168F-4158-B0FD-D95E787FAD99}"/>
    <cellStyle name="Notas 3 3 7 2 4" xfId="21719" xr:uid="{0C6AA02E-F358-416B-8566-88F3148240D7}"/>
    <cellStyle name="Notas 3 3 7 3" xfId="10356" xr:uid="{2AA964ED-BDD0-4C24-BF41-5B1AE34D9A48}"/>
    <cellStyle name="Notas 3 3 7 3 2" xfId="25464" xr:uid="{C4C8A546-C1E6-4896-8288-916D79B84EEE}"/>
    <cellStyle name="Notas 3 3 7 4" xfId="15452" xr:uid="{325B6A41-1833-4A66-9F59-1D87F1A425B2}"/>
    <cellStyle name="Notas 3 3 7 4 2" xfId="30560" xr:uid="{6CE44A47-9B5B-47D2-BE62-9F6F43032817}"/>
    <cellStyle name="Notas 3 3 7 5" xfId="19082" xr:uid="{77E6A782-FA9B-4F43-8F94-DA7406B31E3C}"/>
    <cellStyle name="Notas 3 3 8" xfId="4306" xr:uid="{FB5A333A-6E30-48B0-8E9E-10463F4039DC}"/>
    <cellStyle name="Notas 3 3 8 2" xfId="6943" xr:uid="{CDE3ED1D-6BDE-48F6-840F-B8B29C8C01B4}"/>
    <cellStyle name="Notas 3 3 8 2 2" xfId="13254" xr:uid="{BEB36476-39C0-4C97-89F7-F82AC0A9F95F}"/>
    <cellStyle name="Notas 3 3 8 2 2 2" xfId="28362" xr:uid="{40A08F82-B24E-4B57-B756-AF3EAF9A5797}"/>
    <cellStyle name="Notas 3 3 8 2 3" xfId="16918" xr:uid="{8993B944-A235-4455-BE05-788FCDB754F7}"/>
    <cellStyle name="Notas 3 3 8 2 3 2" xfId="32026" xr:uid="{C8EF9FD1-AD2C-4862-989F-247B9BD9AEED}"/>
    <cellStyle name="Notas 3 3 8 2 4" xfId="22051" xr:uid="{D7B36F2D-2BD8-4B64-B6D2-315054884E19}"/>
    <cellStyle name="Notas 3 3 8 3" xfId="10688" xr:uid="{294586C8-2BAE-4BBF-8734-1326F84D4B0B}"/>
    <cellStyle name="Notas 3 3 8 3 2" xfId="25796" xr:uid="{FF7D6070-4179-404D-AFC3-C51DCE6B7D04}"/>
    <cellStyle name="Notas 3 3 8 4" xfId="14638" xr:uid="{299E5877-0E8C-47E6-B110-691CCBAB2F5D}"/>
    <cellStyle name="Notas 3 3 8 4 2" xfId="29746" xr:uid="{029306E1-4A60-4226-8A30-5B34D81C3671}"/>
    <cellStyle name="Notas 3 3 8 5" xfId="19414" xr:uid="{CA7E6AC9-F200-410A-B74A-959E824273A8}"/>
    <cellStyle name="Notas 3 3 9" xfId="4539" xr:uid="{39BA0029-5583-4591-87E3-7C4BA98A9D47}"/>
    <cellStyle name="Notas 3 3 9 2" xfId="10921" xr:uid="{58EB7A07-6BBA-498D-8938-C9D1F0DC6551}"/>
    <cellStyle name="Notas 3 3 9 2 2" xfId="26029" xr:uid="{61E89DF5-8133-4299-BC06-9053A6F16980}"/>
    <cellStyle name="Notas 3 3 9 3" xfId="11244" xr:uid="{8F67D173-DB0C-4A85-98F3-81EC8F0F4DAA}"/>
    <cellStyle name="Notas 3 3 9 3 2" xfId="26352" xr:uid="{3BCB3C05-31C4-4442-AAAC-9FACB6255EF2}"/>
    <cellStyle name="Notas 3 3 9 4" xfId="19647" xr:uid="{ADAD6483-A910-44CD-9ABF-55AD6B77D8A1}"/>
    <cellStyle name="Notas 3 4" xfId="2112" xr:uid="{9EB0F254-EDAC-4ED5-BE37-E6EBF02D3387}"/>
    <cellStyle name="Notas 3 4 10" xfId="8610" xr:uid="{73CD8D50-6E16-4968-9DAF-359B4553FB4D}"/>
    <cellStyle name="Notas 3 4 10 2" xfId="23718" xr:uid="{677EB65B-4836-43AE-9647-DE82B72F8EFF}"/>
    <cellStyle name="Notas 3 4 11" xfId="8005" xr:uid="{9D5D240B-F68E-40F3-B807-96B28AF28377}"/>
    <cellStyle name="Notas 3 4 11 2" xfId="23113" xr:uid="{94E5C9D0-65D3-418F-B5B1-E587A074DA72}"/>
    <cellStyle name="Notas 3 4 12" xfId="7440" xr:uid="{A11F216A-36F2-4A1E-9048-B65EB3ABC79D}"/>
    <cellStyle name="Notas 3 4 12 2" xfId="22548" xr:uid="{3FC1E02B-24EC-4420-B1EC-28280FB772BC}"/>
    <cellStyle name="Notas 3 4 13" xfId="17337" xr:uid="{D952789A-2087-4A2C-A59D-178C34983E6C}"/>
    <cellStyle name="Notas 3 4 2" xfId="2602" xr:uid="{17453ABC-13C4-4513-91D6-1A02D1FFB34F}"/>
    <cellStyle name="Notas 3 4 2 2" xfId="5239" xr:uid="{C2F79994-FE2E-4FE8-8032-EBFBE943E162}"/>
    <cellStyle name="Notas 3 4 2 2 2" xfId="11603" xr:uid="{E3BE03E7-E167-46F2-B5D4-CF2E0B29670B}"/>
    <cellStyle name="Notas 3 4 2 2 2 2" xfId="26711" xr:uid="{6A18E1A1-47C8-4794-91FB-23F44A1652A0}"/>
    <cellStyle name="Notas 3 4 2 2 3" xfId="7630" xr:uid="{A03CEE82-9B90-4CF5-9C81-F6A6AE1666CE}"/>
    <cellStyle name="Notas 3 4 2 2 3 2" xfId="22738" xr:uid="{953B9EE0-0BBF-4265-8606-9FAB8FDD53F1}"/>
    <cellStyle name="Notas 3 4 2 2 4" xfId="20347" xr:uid="{7AD40E8C-3E9E-4E0E-BBD1-F22A5BDEAA78}"/>
    <cellStyle name="Notas 3 4 2 3" xfId="9069" xr:uid="{EC65F30C-EF62-466B-A2E3-9BB7C76518C0}"/>
    <cellStyle name="Notas 3 4 2 3 2" xfId="24177" xr:uid="{96F1AC7A-CBD9-446D-B8D5-63BC521A7D5A}"/>
    <cellStyle name="Notas 3 4 2 4" xfId="15622" xr:uid="{3D43630A-8BDE-43D9-B83F-DC3CE335CB37}"/>
    <cellStyle name="Notas 3 4 2 4 2" xfId="30730" xr:uid="{868A750C-8B00-488C-93BF-027C1820BCA8}"/>
    <cellStyle name="Notas 3 4 2 5" xfId="13820" xr:uid="{59A7E9EB-36A1-461A-AA47-3CA4D5C74DA2}"/>
    <cellStyle name="Notas 3 4 2 5 2" xfId="28928" xr:uid="{C785D832-5754-446F-8176-C9B5F61A51EE}"/>
    <cellStyle name="Notas 3 4 2 6" xfId="17710" xr:uid="{E656849A-B396-497B-9AAD-88458F92AF02}"/>
    <cellStyle name="Notas 3 4 3" xfId="2867" xr:uid="{75D86445-67F1-4B3A-9A99-BD3B5663174F}"/>
    <cellStyle name="Notas 3 4 3 2" xfId="5504" xr:uid="{017F4F27-4E16-4221-B961-F89CABCCE9A3}"/>
    <cellStyle name="Notas 3 4 3 2 2" xfId="15194" xr:uid="{650D269B-AC1F-413B-9402-BD8C2BA6A02A}"/>
    <cellStyle name="Notas 3 4 3 2 2 2" xfId="30302" xr:uid="{C0D7BE0F-4CE5-4490-A8EC-693ACBDC2092}"/>
    <cellStyle name="Notas 3 4 3 2 3" xfId="20612" xr:uid="{F08F415B-B77E-48D4-902C-39D4FA03B7D7}"/>
    <cellStyle name="Notas 3 4 3 3" xfId="7424" xr:uid="{8095F92E-FFBB-474D-94E8-A65590A6BC5C}"/>
    <cellStyle name="Notas 3 4 3 3 2" xfId="22532" xr:uid="{7B6E12CD-530A-44AE-8760-EFCBDADE7032}"/>
    <cellStyle name="Notas 3 4 3 4" xfId="17975" xr:uid="{7E1459EE-4DFB-4DA7-B45D-189F0129D8E5}"/>
    <cellStyle name="Notas 3 4 4" xfId="3170" xr:uid="{76449C96-DB8C-454A-9CEF-9C84207E3F55}"/>
    <cellStyle name="Notas 3 4 4 2" xfId="5807" xr:uid="{EB60EBA5-8D44-427E-9A00-7C8696FB3C50}"/>
    <cellStyle name="Notas 3 4 4 2 2" xfId="12118" xr:uid="{173A0A25-4D86-4104-9D1A-C8D3FCD57A32}"/>
    <cellStyle name="Notas 3 4 4 2 2 2" xfId="27226" xr:uid="{63BA014C-A906-45F3-9959-4FD6CCC808E6}"/>
    <cellStyle name="Notas 3 4 4 2 3" xfId="7381" xr:uid="{E3AEBE9C-3F56-45DD-88E0-9776370BF785}"/>
    <cellStyle name="Notas 3 4 4 2 3 2" xfId="22489" xr:uid="{2907F8A5-6F69-4A5D-898E-97F532C1BD91}"/>
    <cellStyle name="Notas 3 4 4 2 4" xfId="20915" xr:uid="{A8093FC3-4FBB-4088-B0B1-2BC33F749960}"/>
    <cellStyle name="Notas 3 4 4 3" xfId="9552" xr:uid="{371A6F2C-051A-40EF-9574-8D9CF9AF1380}"/>
    <cellStyle name="Notas 3 4 4 3 2" xfId="24660" xr:uid="{C16F2875-EE5F-436A-BD18-4AB6D8962B7A}"/>
    <cellStyle name="Notas 3 4 4 4" xfId="14481" xr:uid="{7E855E47-402A-4A12-9150-BFF73CBA5C3A}"/>
    <cellStyle name="Notas 3 4 4 4 2" xfId="29589" xr:uid="{D1AD8476-4B9D-4DDA-8990-026EBF884658}"/>
    <cellStyle name="Notas 3 4 4 5" xfId="18278" xr:uid="{56493A63-BFF5-4F0E-BAD1-5BD31585F079}"/>
    <cellStyle name="Notas 3 4 5" xfId="3496" xr:uid="{6E154D73-42B1-44DA-BCEB-E6D4C2D15EB2}"/>
    <cellStyle name="Notas 3 4 5 2" xfId="6133" xr:uid="{E4ECA7C9-F287-4EC9-B283-6C0130D03B1D}"/>
    <cellStyle name="Notas 3 4 5 2 2" xfId="12444" xr:uid="{C6CA377E-EC18-46A6-ADEF-3A23244D3FF6}"/>
    <cellStyle name="Notas 3 4 5 2 2 2" xfId="27552" xr:uid="{A5041C11-6B83-487A-91B6-2E5582029E20}"/>
    <cellStyle name="Notas 3 4 5 2 3" xfId="15038" xr:uid="{71FB6B31-810D-47B4-B02B-5BDF173AC373}"/>
    <cellStyle name="Notas 3 4 5 2 3 2" xfId="30146" xr:uid="{F823FB30-435A-4E60-BFD0-C78CAD03BEAD}"/>
    <cellStyle name="Notas 3 4 5 2 4" xfId="21241" xr:uid="{34380937-0136-434F-9BF2-937AE4EF99A0}"/>
    <cellStyle name="Notas 3 4 5 3" xfId="9878" xr:uid="{97182C87-394D-4214-AB97-A17A1315D8AA}"/>
    <cellStyle name="Notas 3 4 5 3 2" xfId="24986" xr:uid="{6999EFC9-F9E3-4137-8DA2-2AD2CD779B2A}"/>
    <cellStyle name="Notas 3 4 5 4" xfId="15391" xr:uid="{8154437C-B571-4BF9-A165-176DD4D4D03A}"/>
    <cellStyle name="Notas 3 4 5 4 2" xfId="30499" xr:uid="{109CFDE9-BEA4-489A-A015-DE7B7F0A8559}"/>
    <cellStyle name="Notas 3 4 5 5" xfId="18604" xr:uid="{07832050-6F86-447B-9AA5-1D140C011814}"/>
    <cellStyle name="Notas 3 4 6" xfId="3802" xr:uid="{7CDF404C-B395-421C-AB1A-D3A076DE99AD}"/>
    <cellStyle name="Notas 3 4 6 2" xfId="6439" xr:uid="{D6A272FB-264C-4CED-9C99-5BB887F10370}"/>
    <cellStyle name="Notas 3 4 6 2 2" xfId="12750" xr:uid="{3F5FFFA5-5DEC-416E-9F64-97698625B12F}"/>
    <cellStyle name="Notas 3 4 6 2 2 2" xfId="27858" xr:uid="{A10DD000-1EAB-4C28-89AC-E68337549F74}"/>
    <cellStyle name="Notas 3 4 6 2 3" xfId="15900" xr:uid="{4BE9493E-84CC-4DC8-83A4-981430D47800}"/>
    <cellStyle name="Notas 3 4 6 2 3 2" xfId="31008" xr:uid="{2E5DD95C-58FC-4944-9E15-217ABDCFABD9}"/>
    <cellStyle name="Notas 3 4 6 2 4" xfId="21547" xr:uid="{B0AF5902-CB04-4F0D-AEE9-E86EE5496E17}"/>
    <cellStyle name="Notas 3 4 6 3" xfId="10184" xr:uid="{10100D5B-A2F4-4D0E-B1A5-42C38E35919E}"/>
    <cellStyle name="Notas 3 4 6 3 2" xfId="25292" xr:uid="{068CE785-09F5-4B11-86AF-867D8DAAF924}"/>
    <cellStyle name="Notas 3 4 6 4" xfId="7971" xr:uid="{280BE7E6-F0F5-4A13-98EC-8C765416C809}"/>
    <cellStyle name="Notas 3 4 6 4 2" xfId="23079" xr:uid="{17BFF812-CF0F-4516-B3ED-883B13CD032B}"/>
    <cellStyle name="Notas 3 4 6 5" xfId="18910" xr:uid="{64C4AA6B-903D-45FE-8A02-8FE3613E6A58}"/>
    <cellStyle name="Notas 3 4 7" xfId="4184" xr:uid="{FFCA6B3D-8CC0-4D91-BA21-C08BA70E350F}"/>
    <cellStyle name="Notas 3 4 7 2" xfId="6821" xr:uid="{DDFF2109-80C4-46FA-B6E0-81FD99DA4351}"/>
    <cellStyle name="Notas 3 4 7 2 2" xfId="13132" xr:uid="{5E624861-DBEB-42A4-9AA4-9D66F071CCDA}"/>
    <cellStyle name="Notas 3 4 7 2 2 2" xfId="28240" xr:uid="{EA293114-45A2-4F9B-AC0C-1566DA08344C}"/>
    <cellStyle name="Notas 3 4 7 2 3" xfId="16801" xr:uid="{7692D45A-63DE-42E3-87D0-EBE0C12DD8B7}"/>
    <cellStyle name="Notas 3 4 7 2 3 2" xfId="31909" xr:uid="{C3FEE98D-6008-439C-B80E-2A3A57ADFEA4}"/>
    <cellStyle name="Notas 3 4 7 2 4" xfId="21929" xr:uid="{B901A224-7C88-49BD-8EEC-E957EFD64B99}"/>
    <cellStyle name="Notas 3 4 7 3" xfId="10566" xr:uid="{23FCBFCF-255F-4BE1-A04A-8404C9C0E9C7}"/>
    <cellStyle name="Notas 3 4 7 3 2" xfId="25674" xr:uid="{AC2BAB3B-7DC5-40EF-B1AA-C52F5438089F}"/>
    <cellStyle name="Notas 3 4 7 4" xfId="16328" xr:uid="{AE17A896-516E-4251-A36C-8E372CA497F9}"/>
    <cellStyle name="Notas 3 4 7 4 2" xfId="31436" xr:uid="{98D98429-5CB1-42E1-BBEB-A499003582A8}"/>
    <cellStyle name="Notas 3 4 7 5" xfId="19292" xr:uid="{4254ADE9-7AA7-4D23-812C-B2FD9F39A3CE}"/>
    <cellStyle name="Notas 3 4 8" xfId="4391" xr:uid="{ED98E385-681C-4DA2-9A8E-B4C555A3153D}"/>
    <cellStyle name="Notas 3 4 8 2" xfId="7028" xr:uid="{8F5F48BD-19E9-4ACE-9669-3CAC54CD6D7F}"/>
    <cellStyle name="Notas 3 4 8 2 2" xfId="13339" xr:uid="{F75ED1F8-D26B-4826-988B-29B27746F9B0}"/>
    <cellStyle name="Notas 3 4 8 2 2 2" xfId="28447" xr:uid="{2962BBF0-1807-4FA9-9D7B-01D98FB60DAD}"/>
    <cellStyle name="Notas 3 4 8 2 3" xfId="17003" xr:uid="{9D543F77-4874-48BF-ABC1-C5E9D9F5EA5C}"/>
    <cellStyle name="Notas 3 4 8 2 3 2" xfId="32111" xr:uid="{65C205E1-17F4-46F6-B1E7-60B75403432F}"/>
    <cellStyle name="Notas 3 4 8 2 4" xfId="22136" xr:uid="{7C12C646-040D-43EB-935D-C40576D372AA}"/>
    <cellStyle name="Notas 3 4 8 3" xfId="10773" xr:uid="{1FFB85A9-1614-4A6A-B4F3-E8278E5912EC}"/>
    <cellStyle name="Notas 3 4 8 3 2" xfId="25881" xr:uid="{248B8332-C5D9-4A81-918F-85350289B47F}"/>
    <cellStyle name="Notas 3 4 8 4" xfId="13952" xr:uid="{DD634E09-1E17-4AC0-8CB8-FF0EB0570FAB}"/>
    <cellStyle name="Notas 3 4 8 4 2" xfId="29060" xr:uid="{BE2A6854-40A1-4804-9CA8-87028EC44F72}"/>
    <cellStyle name="Notas 3 4 8 5" xfId="19499" xr:uid="{E8BE7A2A-CF3E-432C-BD95-8452901970D5}"/>
    <cellStyle name="Notas 3 4 9" xfId="4749" xr:uid="{D79E136B-47FF-44BD-BC7C-0ABC6772FA37}"/>
    <cellStyle name="Notas 3 4 9 2" xfId="11131" xr:uid="{7EE766B3-6A4D-4726-BA80-2F25D93F4633}"/>
    <cellStyle name="Notas 3 4 9 2 2" xfId="26239" xr:uid="{61814AC6-76DC-4FAC-9A45-51525D170EE2}"/>
    <cellStyle name="Notas 3 4 9 3" xfId="7906" xr:uid="{8FDC33C3-4059-4F69-8B5E-77BA702285F9}"/>
    <cellStyle name="Notas 3 4 9 3 2" xfId="23014" xr:uid="{11075CDA-4A7F-4640-B27C-580665BDB01B}"/>
    <cellStyle name="Notas 3 4 9 4" xfId="19857" xr:uid="{8811C1EE-BFA6-462F-B7EC-3225764CC086}"/>
    <cellStyle name="Notas 3 5" xfId="2012" xr:uid="{33328D71-F031-4053-B7B5-F45848E3DB1B}"/>
    <cellStyle name="Notas 3 5 10" xfId="7501" xr:uid="{6D345EEB-917B-4ADA-9B44-FB35DA5155F2}"/>
    <cellStyle name="Notas 3 5 10 2" xfId="22609" xr:uid="{710B4798-0E28-4127-A6E5-D722C09EF08A}"/>
    <cellStyle name="Notas 3 5 11" xfId="14264" xr:uid="{57055850-F122-4254-8B58-2869153CD1E1}"/>
    <cellStyle name="Notas 3 5 11 2" xfId="29372" xr:uid="{58B98D62-853A-425E-9964-11AE41308C7C}"/>
    <cellStyle name="Notas 3 5 12" xfId="17237" xr:uid="{97D5617D-2D51-4FFA-B1BF-EA8DAE89035A}"/>
    <cellStyle name="Notas 3 5 2" xfId="2774" xr:uid="{E3F3EF74-217F-4BB5-900B-8801928B2AB4}"/>
    <cellStyle name="Notas 3 5 2 2" xfId="5411" xr:uid="{4AFD69F7-A7F0-4B08-B503-066DE3995A32}"/>
    <cellStyle name="Notas 3 5 2 2 2" xfId="9208" xr:uid="{35BB56BF-8BE6-46F5-ADDB-36D3B8C6FF7A}"/>
    <cellStyle name="Notas 3 5 2 2 2 2" xfId="24316" xr:uid="{485984E7-FA05-4A94-99F2-8FC5562BB63F}"/>
    <cellStyle name="Notas 3 5 2 2 3" xfId="20519" xr:uid="{6B135DCD-938D-41A1-93F9-0DA2CF39519B}"/>
    <cellStyle name="Notas 3 5 2 3" xfId="13888" xr:uid="{7E83F30E-B92B-4E54-9A00-075E39C8F983}"/>
    <cellStyle name="Notas 3 5 2 3 2" xfId="28996" xr:uid="{11C24DFC-4E38-44FD-9DD2-D8EBE3439086}"/>
    <cellStyle name="Notas 3 5 2 4" xfId="17882" xr:uid="{DB0851A7-0FDC-4B6C-AFE6-ACAC20D3743D}"/>
    <cellStyle name="Notas 3 5 3" xfId="3077" xr:uid="{A6B8830A-903A-460A-9A5E-FE8FEF0B6FB2}"/>
    <cellStyle name="Notas 3 5 3 2" xfId="5714" xr:uid="{23B8F76D-F214-4AAF-BFE9-F95380D8ADAD}"/>
    <cellStyle name="Notas 3 5 3 2 2" xfId="12025" xr:uid="{2E21CCA7-C3B6-4F2C-8E94-E2374405B8F8}"/>
    <cellStyle name="Notas 3 5 3 2 2 2" xfId="27133" xr:uid="{9065FEBB-6429-4CF9-9273-63A66CA8F8E6}"/>
    <cellStyle name="Notas 3 5 3 2 3" xfId="15972" xr:uid="{1C064D21-32A6-4F32-9251-9D2793E23B29}"/>
    <cellStyle name="Notas 3 5 3 2 3 2" xfId="31080" xr:uid="{49139757-EE3C-4B20-9C1C-B9C236870BCF}"/>
    <cellStyle name="Notas 3 5 3 2 4" xfId="20822" xr:uid="{9319512F-8DC9-4483-BFCB-138F8B09B7EF}"/>
    <cellStyle name="Notas 3 5 3 3" xfId="9459" xr:uid="{A3A269BC-EA47-4B87-9B04-29D70A6E0C2A}"/>
    <cellStyle name="Notas 3 5 3 3 2" xfId="24567" xr:uid="{10EC373E-A2C0-4C98-A04D-00FCCF0566FE}"/>
    <cellStyle name="Notas 3 5 3 4" xfId="14508" xr:uid="{7FE7AD4F-8E49-4BD5-808C-9BD9F0C3D11F}"/>
    <cellStyle name="Notas 3 5 3 4 2" xfId="29616" xr:uid="{7924146C-CD59-4511-BDC8-FDC9D8500487}"/>
    <cellStyle name="Notas 3 5 3 5" xfId="18185" xr:uid="{0043BFB9-3E6E-4221-B61E-95EA78B8B833}"/>
    <cellStyle name="Notas 3 5 4" xfId="3403" xr:uid="{8254C176-7FFB-4BCD-92DC-EBB11FBBD31D}"/>
    <cellStyle name="Notas 3 5 4 2" xfId="6040" xr:uid="{3530434B-812C-4BDF-A019-FEE7B1177478}"/>
    <cellStyle name="Notas 3 5 4 2 2" xfId="12351" xr:uid="{DCAFE254-2D90-4753-84A6-EEF4E2E990A6}"/>
    <cellStyle name="Notas 3 5 4 2 2 2" xfId="27459" xr:uid="{A1607C80-5AE6-487F-8B09-708C33443C4C}"/>
    <cellStyle name="Notas 3 5 4 2 3" xfId="7402" xr:uid="{7E3D5ADF-CE76-4FBE-8B1F-3A1667F37D04}"/>
    <cellStyle name="Notas 3 5 4 2 3 2" xfId="22510" xr:uid="{90427A75-1C33-4EA3-862E-309AC8DC8E14}"/>
    <cellStyle name="Notas 3 5 4 2 4" xfId="21148" xr:uid="{FF36982F-E3C8-44B1-875C-93BEAB4147E9}"/>
    <cellStyle name="Notas 3 5 4 3" xfId="9785" xr:uid="{BE8E71B4-A5F9-4D02-83B2-A6C9052D20EF}"/>
    <cellStyle name="Notas 3 5 4 3 2" xfId="24893" xr:uid="{B922DA7A-9BBD-4037-8F63-36402BD4C5AB}"/>
    <cellStyle name="Notas 3 5 4 4" xfId="7783" xr:uid="{31BD71E0-9C4D-4032-BF7D-11F7FF4DBF5A}"/>
    <cellStyle name="Notas 3 5 4 4 2" xfId="22891" xr:uid="{76A28350-7641-4F77-B4FE-D067298A486A}"/>
    <cellStyle name="Notas 3 5 4 5" xfId="18511" xr:uid="{8ADAE9E7-EAE6-4819-B250-88F312EE4F5E}"/>
    <cellStyle name="Notas 3 5 5" xfId="3709" xr:uid="{F51B1FFF-50D2-4F0B-BACE-DD0B893FCA07}"/>
    <cellStyle name="Notas 3 5 5 2" xfId="6346" xr:uid="{C290F2CC-5F9A-45EB-A489-4C31E6F6AFBA}"/>
    <cellStyle name="Notas 3 5 5 2 2" xfId="12657" xr:uid="{9265CFAD-F1A4-46D8-9540-82774CE7219B}"/>
    <cellStyle name="Notas 3 5 5 2 2 2" xfId="27765" xr:uid="{DB016BF3-A20D-419A-B6E6-88854A832D05}"/>
    <cellStyle name="Notas 3 5 5 2 3" xfId="13788" xr:uid="{035EC516-9D6B-4EAA-8767-F53A21D3F3EA}"/>
    <cellStyle name="Notas 3 5 5 2 3 2" xfId="28896" xr:uid="{2406E9FF-995E-4A12-A71B-1B7E211D4E45}"/>
    <cellStyle name="Notas 3 5 5 2 4" xfId="21454" xr:uid="{F1B0488B-4154-41B3-AD32-F6C3FB5A27B6}"/>
    <cellStyle name="Notas 3 5 5 3" xfId="10091" xr:uid="{FAFCCA34-E1F4-4C42-9FD6-3C36D67CC51C}"/>
    <cellStyle name="Notas 3 5 5 3 2" xfId="25199" xr:uid="{A2E28394-A4E3-40E7-84A2-F64FAAA4D5F4}"/>
    <cellStyle name="Notas 3 5 5 4" xfId="7625" xr:uid="{AE811B4B-BD79-456E-B6D1-D51CABBDDF31}"/>
    <cellStyle name="Notas 3 5 5 4 2" xfId="22733" xr:uid="{C9377474-4433-4058-A4A6-890A85E6D3CD}"/>
    <cellStyle name="Notas 3 5 5 5" xfId="18817" xr:uid="{BFDA3775-3F59-4A94-9AF0-7BF066644C0F}"/>
    <cellStyle name="Notas 3 5 6" xfId="4084" xr:uid="{03F8ECED-1B64-46AA-81A3-BEB2FE676DFD}"/>
    <cellStyle name="Notas 3 5 6 2" xfId="6721" xr:uid="{57AC2103-5434-427B-B209-FF2FB0845924}"/>
    <cellStyle name="Notas 3 5 6 2 2" xfId="13032" xr:uid="{59389EBB-26D0-4179-82DD-5B9F9252FB3A}"/>
    <cellStyle name="Notas 3 5 6 2 2 2" xfId="28140" xr:uid="{BF447F24-8282-462D-82F5-1B4064ECE70D}"/>
    <cellStyle name="Notas 3 5 6 2 3" xfId="16708" xr:uid="{E6DE08A3-485A-495E-BAEB-B82DE5B6B5A0}"/>
    <cellStyle name="Notas 3 5 6 2 3 2" xfId="31816" xr:uid="{0ED3C42E-9448-4DB3-9BE4-AD47DBCA0D9C}"/>
    <cellStyle name="Notas 3 5 6 2 4" xfId="21829" xr:uid="{9C3D374A-1C80-4962-930E-4A835AC699C0}"/>
    <cellStyle name="Notas 3 5 6 3" xfId="10466" xr:uid="{A2E18C56-72E9-4E84-9F80-146647E563C2}"/>
    <cellStyle name="Notas 3 5 6 3 2" xfId="25574" xr:uid="{3D62AEE9-5013-44D1-9569-8D65CD5B676B}"/>
    <cellStyle name="Notas 3 5 6 4" xfId="7523" xr:uid="{EF8C97F9-069B-4A0E-92EF-1E67D04B3B15}"/>
    <cellStyle name="Notas 3 5 6 4 2" xfId="22631" xr:uid="{25223D26-EF79-40F5-A7D8-FC58694C3502}"/>
    <cellStyle name="Notas 3 5 6 5" xfId="19192" xr:uid="{E1C8BD18-3B8F-4B8C-9940-1F7C2FC83ACF}"/>
    <cellStyle name="Notas 3 5 7" xfId="4366" xr:uid="{AE185060-697A-40A7-B6E9-B43DCE3B3D5B}"/>
    <cellStyle name="Notas 3 5 7 2" xfId="7003" xr:uid="{D34D144C-0766-4E30-ACA4-3B9C52DF4265}"/>
    <cellStyle name="Notas 3 5 7 2 2" xfId="13314" xr:uid="{84B679F3-4019-4C04-8678-464688A32A5D}"/>
    <cellStyle name="Notas 3 5 7 2 2 2" xfId="28422" xr:uid="{39BE7BEF-8327-4BFA-B900-ED1ED30DEDAE}"/>
    <cellStyle name="Notas 3 5 7 2 3" xfId="16978" xr:uid="{63B3559B-88FF-41DB-8401-619B23104DDE}"/>
    <cellStyle name="Notas 3 5 7 2 3 2" xfId="32086" xr:uid="{4F3DE82B-73E7-45C3-B171-B891AE5EE094}"/>
    <cellStyle name="Notas 3 5 7 2 4" xfId="22111" xr:uid="{919AEAF5-BB05-4730-9AEE-79143B3CF717}"/>
    <cellStyle name="Notas 3 5 7 3" xfId="10748" xr:uid="{7D3A2F5D-6878-41B2-B010-3D0B0E146410}"/>
    <cellStyle name="Notas 3 5 7 3 2" xfId="25856" xr:uid="{81D27805-B7E7-4DD0-B92E-C15CF01541CB}"/>
    <cellStyle name="Notas 3 5 7 4" xfId="7422" xr:uid="{521C4573-AF27-41D9-BA18-DB1C104E8A4A}"/>
    <cellStyle name="Notas 3 5 7 4 2" xfId="22530" xr:uid="{27468AA0-4234-48F9-AFC6-FBA0920B4F4C}"/>
    <cellStyle name="Notas 3 5 7 5" xfId="19474" xr:uid="{294F1EAD-67DE-4574-A38B-71968025A330}"/>
    <cellStyle name="Notas 3 5 8" xfId="4649" xr:uid="{DE35B7EE-1704-47ED-968D-809B1298F664}"/>
    <cellStyle name="Notas 3 5 8 2" xfId="11031" xr:uid="{18470205-66F1-4DBB-AE8E-8340FB8394F5}"/>
    <cellStyle name="Notas 3 5 8 2 2" xfId="26139" xr:uid="{D664ADA7-9202-49FD-9F3D-81E27B7DADD9}"/>
    <cellStyle name="Notas 3 5 8 3" xfId="15115" xr:uid="{45EDA22B-9D60-4B7F-941D-2CE1D2152676}"/>
    <cellStyle name="Notas 3 5 8 3 2" xfId="30223" xr:uid="{179B00E1-6B0F-4817-ADA9-1473C9CBB002}"/>
    <cellStyle name="Notas 3 5 8 4" xfId="19757" xr:uid="{D0CC9DDB-8161-4DAA-B2D5-F7E4F2CD131D}"/>
    <cellStyle name="Notas 3 5 9" xfId="8510" xr:uid="{BB7DEA30-80B8-42B0-A736-39130408295A}"/>
    <cellStyle name="Notas 3 5 9 2" xfId="23618" xr:uid="{D9B93A98-90B7-40C7-99EF-23073A4A1F0C}"/>
    <cellStyle name="Notas 4" xfId="1466" xr:uid="{00000000-0005-0000-0000-0000BE050000}"/>
    <cellStyle name="Notas 4 2" xfId="1921" xr:uid="{DCF65771-84EE-4083-B88F-93D92385E17E}"/>
    <cellStyle name="Notas 4 2 10" xfId="15965" xr:uid="{FB524819-2D3D-4E53-9D00-02460AC045FA}"/>
    <cellStyle name="Notas 4 2 10 2" xfId="31073" xr:uid="{AF54CAC6-D31B-4029-8078-074459122B2C}"/>
    <cellStyle name="Notas 4 2 11" xfId="8098" xr:uid="{825E94C9-D443-47AF-AD6A-692DCEE750E5}"/>
    <cellStyle name="Notas 4 2 11 2" xfId="23206" xr:uid="{C7D71CBB-73E4-4D68-A452-2FF999317A16}"/>
    <cellStyle name="Notas 4 2 12" xfId="17146" xr:uid="{C16CA5F7-9A86-49B0-A84B-777DC963A1F0}"/>
    <cellStyle name="Notas 4 2 2" xfId="2481" xr:uid="{0FFEC737-9AE6-498F-848F-BE4A4E7CE440}"/>
    <cellStyle name="Notas 4 2 2 2" xfId="5118" xr:uid="{DE494542-5912-4613-8C59-F5E8D56C22B6}"/>
    <cellStyle name="Notas 4 2 2 2 2" xfId="11482" xr:uid="{8EE2CF53-49C7-4AC4-AFC5-0732C3698DEF}"/>
    <cellStyle name="Notas 4 2 2 2 2 2" xfId="26590" xr:uid="{02FDDC3F-A1D7-4204-8DB4-A70B2C3BA9B0}"/>
    <cellStyle name="Notas 4 2 2 2 3" xfId="16567" xr:uid="{E75F7BF3-B0D8-4088-80CE-30B3250D4292}"/>
    <cellStyle name="Notas 4 2 2 2 3 2" xfId="31675" xr:uid="{A023A853-209A-4A22-9986-0DAEDA8CA49D}"/>
    <cellStyle name="Notas 4 2 2 2 4" xfId="20226" xr:uid="{1706C3B9-2D53-48D3-8FC0-7E1A3CAD300B}"/>
    <cellStyle name="Notas 4 2 2 3" xfId="8948" xr:uid="{C4869A95-0465-4D9F-9D6E-FF06DE575396}"/>
    <cellStyle name="Notas 4 2 2 3 2" xfId="24056" xr:uid="{5AB586F0-7A7E-461A-B891-5D5468A91B18}"/>
    <cellStyle name="Notas 4 2 3" xfId="2697" xr:uid="{F41FD2F4-81A3-4DA5-B75A-3FC572F92E85}"/>
    <cellStyle name="Notas 4 2 3 2" xfId="5334" xr:uid="{9BD9E2C8-2DAA-40AE-A83C-64F18F06D3B9}"/>
    <cellStyle name="Notas 4 2 3 2 2" xfId="7814" xr:uid="{3BCD00E5-AD37-4997-9802-CF645B541137}"/>
    <cellStyle name="Notas 4 2 3 2 2 2" xfId="22922" xr:uid="{E273A586-1E52-4754-94E8-3A8A66A4B416}"/>
    <cellStyle name="Notas 4 2 3 2 3" xfId="20442" xr:uid="{127B09A3-FE41-4915-826D-1B15D9D242F7}"/>
    <cellStyle name="Notas 4 2 3 3" xfId="13869" xr:uid="{D223329D-B24E-4168-9E1E-61EC04777F90}"/>
    <cellStyle name="Notas 4 2 3 3 2" xfId="28977" xr:uid="{DE3A2CF7-57BE-45B4-8E88-16E1175256F8}"/>
    <cellStyle name="Notas 4 2 3 4" xfId="17805" xr:uid="{3027E654-C67A-49B8-9F93-F4F9B9261F0A}"/>
    <cellStyle name="Notas 4 2 4" xfId="3000" xr:uid="{654407B6-1FD3-4243-A412-E4499ADFECBD}"/>
    <cellStyle name="Notas 4 2 4 2" xfId="5637" xr:uid="{DA6EEE20-4EA4-48E5-9E3F-A6698704556E}"/>
    <cellStyle name="Notas 4 2 4 2 2" xfId="11948" xr:uid="{560A161D-53DE-4D99-A419-DB2B3370AB0B}"/>
    <cellStyle name="Notas 4 2 4 2 2 2" xfId="27056" xr:uid="{5C644BC0-E980-4059-BB6A-BAD0A6256639}"/>
    <cellStyle name="Notas 4 2 4 2 3" xfId="8077" xr:uid="{3DFD51C2-AF8B-46BD-96CF-E3833EF6A1B8}"/>
    <cellStyle name="Notas 4 2 4 2 3 2" xfId="23185" xr:uid="{0A78954B-74C8-4F15-ADE4-691BFC436959}"/>
    <cellStyle name="Notas 4 2 4 2 4" xfId="20745" xr:uid="{49EDC212-5E91-4D9A-8F14-60EA761AD006}"/>
    <cellStyle name="Notas 4 2 4 3" xfId="9382" xr:uid="{C0444335-A4A6-49FB-9B11-5BC40803DD3A}"/>
    <cellStyle name="Notas 4 2 4 3 2" xfId="24490" xr:uid="{68509B72-6D0E-4562-ACE9-8143775B9BEA}"/>
    <cellStyle name="Notas 4 2 4 4" xfId="8718" xr:uid="{14709779-7099-4E5E-BCF1-641C6C607805}"/>
    <cellStyle name="Notas 4 2 4 4 2" xfId="23826" xr:uid="{AB934942-9B5E-43BC-9098-078C48544D2D}"/>
    <cellStyle name="Notas 4 2 4 5" xfId="18108" xr:uid="{6545421C-881F-450E-9AED-6D2DC4B20EC4}"/>
    <cellStyle name="Notas 4 2 5" xfId="3326" xr:uid="{02D4E08D-870A-40BD-B06B-55C239B9ABA5}"/>
    <cellStyle name="Notas 4 2 5 2" xfId="5963" xr:uid="{21B1F0D9-B8A7-4976-AF88-1CF21C0088BB}"/>
    <cellStyle name="Notas 4 2 5 2 2" xfId="12274" xr:uid="{5EA9A84F-76BC-4A08-B708-13479B82EACE}"/>
    <cellStyle name="Notas 4 2 5 2 2 2" xfId="27382" xr:uid="{C4FBEFF6-0A2A-47F3-B13D-780EC660250C}"/>
    <cellStyle name="Notas 4 2 5 2 3" xfId="13403" xr:uid="{A9CFD0F3-B104-45DD-B127-102F7ACD7B70}"/>
    <cellStyle name="Notas 4 2 5 2 3 2" xfId="28511" xr:uid="{042593DA-3BDE-4F68-9EEB-6C3EE018A1F9}"/>
    <cellStyle name="Notas 4 2 5 2 4" xfId="21071" xr:uid="{79174B66-B6C7-438B-9FF2-AE5A4ADBADA8}"/>
    <cellStyle name="Notas 4 2 5 3" xfId="9708" xr:uid="{DAB5804D-D74F-4CD0-91E9-028EB466E8C3}"/>
    <cellStyle name="Notas 4 2 5 3 2" xfId="24816" xr:uid="{2A280AF9-4C73-4F55-91BD-24B26A2EE650}"/>
    <cellStyle name="Notas 4 2 5 4" xfId="8701" xr:uid="{A1371625-7BA5-4301-8063-1435A32335B9}"/>
    <cellStyle name="Notas 4 2 5 4 2" xfId="23809" xr:uid="{8148396B-8607-41D7-BC91-167B7FD38985}"/>
    <cellStyle name="Notas 4 2 5 5" xfId="18434" xr:uid="{58E120D7-A1BA-486B-A2FB-42765B3F287A}"/>
    <cellStyle name="Notas 4 2 6" xfId="3632" xr:uid="{CE47A68C-30D4-4565-853B-20D82CE4341D}"/>
    <cellStyle name="Notas 4 2 6 2" xfId="6269" xr:uid="{FC95BC7B-121C-40E4-89DF-58FF0908314A}"/>
    <cellStyle name="Notas 4 2 6 2 2" xfId="12580" xr:uid="{FDA2441E-0556-40A2-8189-E5B7F2BFC714}"/>
    <cellStyle name="Notas 4 2 6 2 2 2" xfId="27688" xr:uid="{FA7DD360-A9AC-47BF-B760-CD19121C30B7}"/>
    <cellStyle name="Notas 4 2 6 2 3" xfId="15664" xr:uid="{0157C35A-7CE9-4E0B-8529-0020D3ED8F2D}"/>
    <cellStyle name="Notas 4 2 6 2 3 2" xfId="30772" xr:uid="{DC02A4D1-245E-4302-8B30-3F9684F3B629}"/>
    <cellStyle name="Notas 4 2 6 2 4" xfId="21377" xr:uid="{871296B2-314C-4E4A-84D3-3420E42F6689}"/>
    <cellStyle name="Notas 4 2 6 3" xfId="10014" xr:uid="{D65CDA06-A74D-4565-823C-091704943CBC}"/>
    <cellStyle name="Notas 4 2 6 3 2" xfId="25122" xr:uid="{432388E6-CA57-4FE4-B4E6-A5BE3BFC9464}"/>
    <cellStyle name="Notas 4 2 6 4" xfId="16239" xr:uid="{DFB034A9-8591-405D-AE98-F2FF0C4BFC0A}"/>
    <cellStyle name="Notas 4 2 6 4 2" xfId="31347" xr:uid="{52350BCC-CBFB-47B8-899B-B0F43E9D2186}"/>
    <cellStyle name="Notas 4 2 6 5" xfId="18740" xr:uid="{AFB1AE58-900A-40EF-9D46-2CB928699A56}"/>
    <cellStyle name="Notas 4 2 7" xfId="3993" xr:uid="{82B6F32F-6D45-4D83-B3FD-5A1CB3EA723D}"/>
    <cellStyle name="Notas 4 2 7 2" xfId="6630" xr:uid="{B2C7D7A7-9C1D-4103-9F86-BCE6ACBD4355}"/>
    <cellStyle name="Notas 4 2 7 2 2" xfId="12941" xr:uid="{1F271A9C-7361-4480-8780-1CD98AAA3D16}"/>
    <cellStyle name="Notas 4 2 7 2 2 2" xfId="28049" xr:uid="{DE790107-6755-4F0C-92DE-CCA17C403348}"/>
    <cellStyle name="Notas 4 2 7 2 3" xfId="16631" xr:uid="{1A0EF677-3B0D-4C62-9E6E-28A47AE93C0E}"/>
    <cellStyle name="Notas 4 2 7 2 3 2" xfId="31739" xr:uid="{DB1A392A-B1D2-4FFF-B27A-8133F00BFCA5}"/>
    <cellStyle name="Notas 4 2 7 2 4" xfId="21738" xr:uid="{FEA6896A-465D-4BCF-88E2-EC345C4CF9F4}"/>
    <cellStyle name="Notas 4 2 7 3" xfId="10375" xr:uid="{C2676C15-0D51-4C3B-B9EA-399ED6289F88}"/>
    <cellStyle name="Notas 4 2 7 3 2" xfId="25483" xr:uid="{A48CF09E-37D1-44D9-89CE-8586EEB85250}"/>
    <cellStyle name="Notas 4 2 7 4" xfId="14049" xr:uid="{7A8832C6-3078-42EA-AFA0-F4867CE59F71}"/>
    <cellStyle name="Notas 4 2 7 4 2" xfId="29157" xr:uid="{98BC337D-2934-4210-8076-19E08E8521E2}"/>
    <cellStyle name="Notas 4 2 7 5" xfId="19101" xr:uid="{6D5D29DF-101B-4DBB-A160-0BBEE061D219}"/>
    <cellStyle name="Notas 4 2 8" xfId="4558" xr:uid="{9EABA559-403C-4F79-ADDD-843EF6B0D770}"/>
    <cellStyle name="Notas 4 2 8 2" xfId="10940" xr:uid="{FB51195D-F88E-41BA-B79E-89647B8B1E8A}"/>
    <cellStyle name="Notas 4 2 8 2 2" xfId="26048" xr:uid="{EA9A1BC0-8F33-46E0-B619-B06BB0B84C9B}"/>
    <cellStyle name="Notas 4 2 8 3" xfId="14600" xr:uid="{335FFC92-930C-4C93-BF32-D7230A645183}"/>
    <cellStyle name="Notas 4 2 8 3 2" xfId="29708" xr:uid="{1A7F3378-6ECE-4D31-9AF9-5677A3B74FB7}"/>
    <cellStyle name="Notas 4 2 8 4" xfId="19666" xr:uid="{3ADC896C-E59C-48C5-BC8F-D0BDDDE16C4D}"/>
    <cellStyle name="Notas 4 2 9" xfId="8422" xr:uid="{EE66340A-2FB6-4BD8-A16B-C137A6B9E4BC}"/>
    <cellStyle name="Notas 4 2 9 2" xfId="23530" xr:uid="{1DBAB882-0568-4C8D-9015-D3F12B024D67}"/>
    <cellStyle name="Notas 4 3" xfId="1912" xr:uid="{684F623B-0987-4311-A41C-45D507403AD7}"/>
    <cellStyle name="Notas 4 3 10" xfId="8413" xr:uid="{50D6D1AB-7577-49AA-B180-3D8E98130214}"/>
    <cellStyle name="Notas 4 3 10 2" xfId="23521" xr:uid="{7A3EF84D-C221-45C3-BE19-C5FA7C55BF23}"/>
    <cellStyle name="Notas 4 3 11" xfId="15990" xr:uid="{475EF07D-CD41-40D4-9283-30021DAD0EE7}"/>
    <cellStyle name="Notas 4 3 11 2" xfId="31098" xr:uid="{970CEA52-28D4-473A-ADC9-4997D95FAB7D}"/>
    <cellStyle name="Notas 4 3 12" xfId="15481" xr:uid="{ECCD4A4D-8820-4653-9BBE-298B98790038}"/>
    <cellStyle name="Notas 4 3 12 2" xfId="30589" xr:uid="{E581CACB-BCEB-4976-A65F-73DC2C1B316E}"/>
    <cellStyle name="Notas 4 3 13" xfId="17137" xr:uid="{31B285C8-F9AB-4982-9E04-71BE2BFE7D46}"/>
    <cellStyle name="Notas 4 3 2" xfId="2472" xr:uid="{FA1C6123-6E12-4EBC-BC5E-F1124E6AB667}"/>
    <cellStyle name="Notas 4 3 2 2" xfId="5109" xr:uid="{6A4EF7C8-6E11-4BB1-8C3D-34C683AA638C}"/>
    <cellStyle name="Notas 4 3 2 2 2" xfId="11473" xr:uid="{74D9F151-DCF7-42FA-AC53-27C76D701A13}"/>
    <cellStyle name="Notas 4 3 2 2 2 2" xfId="26581" xr:uid="{8F47E7B4-CFCE-4685-B148-CCCF16C707DB}"/>
    <cellStyle name="Notas 4 3 2 2 3" xfId="7274" xr:uid="{29816B35-2AD0-4AC3-9F37-A4E80D1340EF}"/>
    <cellStyle name="Notas 4 3 2 2 3 2" xfId="22382" xr:uid="{96A2944B-299A-4171-9655-BF6A91F9E3C7}"/>
    <cellStyle name="Notas 4 3 2 2 4" xfId="20217" xr:uid="{37919616-28A7-4318-9738-14C6FAB18B83}"/>
    <cellStyle name="Notas 4 3 2 3" xfId="8939" xr:uid="{D0CE549F-40E4-452C-BE82-279A0BFB5D56}"/>
    <cellStyle name="Notas 4 3 2 3 2" xfId="24047" xr:uid="{B6AFEF02-F054-4F47-BB88-427A52F75D78}"/>
    <cellStyle name="Notas 4 3 2 4" xfId="16326" xr:uid="{155B5BA8-B18F-4ED0-A798-B2A438350C87}"/>
    <cellStyle name="Notas 4 3 2 4 2" xfId="31434" xr:uid="{1B925184-E786-462A-A3EB-FCE1305A74DE}"/>
    <cellStyle name="Notas 4 3 2 5" xfId="15513" xr:uid="{ED19C3BF-EC13-4F36-AAFB-9EEE822F701C}"/>
    <cellStyle name="Notas 4 3 2 5 2" xfId="30621" xr:uid="{60D21109-C42B-474D-8713-3E825508AD7F}"/>
    <cellStyle name="Notas 4 3 2 6" xfId="17637" xr:uid="{FB688260-8E09-4AA1-A328-DDFB0474FDF7}"/>
    <cellStyle name="Notas 4 3 3" xfId="2688" xr:uid="{A1D4E575-6152-4DEA-8841-E1D8DC8388D9}"/>
    <cellStyle name="Notas 4 3 3 2" xfId="5325" xr:uid="{BA0BEBE2-7704-413F-B8EB-2681AEA50AC3}"/>
    <cellStyle name="Notas 4 3 3 2 2" xfId="15255" xr:uid="{03DD1F13-350F-466B-AC49-BEDA2D1F379E}"/>
    <cellStyle name="Notas 4 3 3 2 2 2" xfId="30363" xr:uid="{6BD2A7EE-5BB8-4E9B-B3CE-F800BCDC2787}"/>
    <cellStyle name="Notas 4 3 3 2 3" xfId="20433" xr:uid="{2B8FF999-FD8C-4199-AF4D-2B3C9E2768F7}"/>
    <cellStyle name="Notas 4 3 3 3" xfId="7844" xr:uid="{887B6793-CAFF-4EA5-AD4C-16EDFA6DB1EE}"/>
    <cellStyle name="Notas 4 3 3 3 2" xfId="22952" xr:uid="{0BA891B9-193B-4D9A-B130-67C879B51BC4}"/>
    <cellStyle name="Notas 4 3 3 4" xfId="17796" xr:uid="{8F3D9866-0022-42D2-ACFA-2FF92931E44E}"/>
    <cellStyle name="Notas 4 3 4" xfId="2991" xr:uid="{D66A1E00-14AF-462D-B492-92E820C7223C}"/>
    <cellStyle name="Notas 4 3 4 2" xfId="5628" xr:uid="{A4788852-09F9-4D6E-B975-00395154CBBC}"/>
    <cellStyle name="Notas 4 3 4 2 2" xfId="11939" xr:uid="{545A2D0E-3256-409E-AAE0-2A6E35402DD5}"/>
    <cellStyle name="Notas 4 3 4 2 2 2" xfId="27047" xr:uid="{170F6393-A15F-4C66-8213-46FF6686B9C5}"/>
    <cellStyle name="Notas 4 3 4 2 3" xfId="7196" xr:uid="{55E5D8B4-0A2A-4840-A5A8-44D7F152370B}"/>
    <cellStyle name="Notas 4 3 4 2 3 2" xfId="22304" xr:uid="{7B1D17D3-7FEF-494D-87D7-27E6848ED4F1}"/>
    <cellStyle name="Notas 4 3 4 2 4" xfId="20736" xr:uid="{196E914E-88CF-4639-88F7-B3821DD17883}"/>
    <cellStyle name="Notas 4 3 4 3" xfId="9373" xr:uid="{04623E28-04DA-4E96-A02D-CB6753EC1CDF}"/>
    <cellStyle name="Notas 4 3 4 3 2" xfId="24481" xr:uid="{54E49A15-2D1A-40C3-B57D-C9A563FC03B7}"/>
    <cellStyle name="Notas 4 3 4 4" xfId="14285" xr:uid="{1330D133-5520-4FE6-A19B-A783AA2F2EF5}"/>
    <cellStyle name="Notas 4 3 4 4 2" xfId="29393" xr:uid="{27769BD0-C55A-4F10-9B03-146B2E120834}"/>
    <cellStyle name="Notas 4 3 4 5" xfId="18099" xr:uid="{419276F0-8B89-4A61-B747-6160BF9CCF0E}"/>
    <cellStyle name="Notas 4 3 5" xfId="3317" xr:uid="{04DBC5F6-9CA1-4B8D-A5C8-119A3F68DF21}"/>
    <cellStyle name="Notas 4 3 5 2" xfId="5954" xr:uid="{87F98B5D-3434-47A6-969D-FB34875FD1C8}"/>
    <cellStyle name="Notas 4 3 5 2 2" xfId="12265" xr:uid="{52274411-AC4A-4823-A187-225964C3EA81}"/>
    <cellStyle name="Notas 4 3 5 2 2 2" xfId="27373" xr:uid="{347D5A41-8241-412F-96F5-C521ECDFDE84}"/>
    <cellStyle name="Notas 4 3 5 2 3" xfId="14558" xr:uid="{307272D6-0941-40B2-83CC-C05A24AB84DE}"/>
    <cellStyle name="Notas 4 3 5 2 3 2" xfId="29666" xr:uid="{B662FBA6-B2DB-4E39-A001-420E019CE047}"/>
    <cellStyle name="Notas 4 3 5 2 4" xfId="21062" xr:uid="{DA21A2D9-1072-4BA8-BAE2-6634FAA4D6F6}"/>
    <cellStyle name="Notas 4 3 5 3" xfId="9699" xr:uid="{1B50A8DB-380A-469F-971A-BEDB3B9C7FF8}"/>
    <cellStyle name="Notas 4 3 5 3 2" xfId="24807" xr:uid="{2E4DC8FB-FC2C-40BA-99F9-BD2DE0BAA1BB}"/>
    <cellStyle name="Notas 4 3 5 4" xfId="14807" xr:uid="{6E511407-1F01-42FC-880B-23BC62293F74}"/>
    <cellStyle name="Notas 4 3 5 4 2" xfId="29915" xr:uid="{1F18C11D-26AF-467C-A9A1-E8D102598F55}"/>
    <cellStyle name="Notas 4 3 5 5" xfId="18425" xr:uid="{67D54C32-93E0-4E1C-B7BD-515206EE504B}"/>
    <cellStyle name="Notas 4 3 6" xfId="3623" xr:uid="{2B25F3AE-F5D7-4473-9913-BA40A5EA520C}"/>
    <cellStyle name="Notas 4 3 6 2" xfId="6260" xr:uid="{D12F0EF9-EEEE-46F2-B411-1E028F43318C}"/>
    <cellStyle name="Notas 4 3 6 2 2" xfId="12571" xr:uid="{840C95AC-7FC7-49AB-B2CC-FD1A6DBEB966}"/>
    <cellStyle name="Notas 4 3 6 2 2 2" xfId="27679" xr:uid="{D159B72C-AF96-4459-8123-83B13B5AFED7}"/>
    <cellStyle name="Notas 4 3 6 2 3" xfId="7217" xr:uid="{B5ED8743-258F-48CE-B62E-B5E01D2B1274}"/>
    <cellStyle name="Notas 4 3 6 2 3 2" xfId="22325" xr:uid="{EB8B2B4C-81C0-44EA-BCEB-E830892B3FA9}"/>
    <cellStyle name="Notas 4 3 6 2 4" xfId="21368" xr:uid="{8281E131-0CCB-443C-9865-548F37169982}"/>
    <cellStyle name="Notas 4 3 6 3" xfId="10005" xr:uid="{16D3CAE1-47A6-4FED-A893-EE5CF4E673C3}"/>
    <cellStyle name="Notas 4 3 6 3 2" xfId="25113" xr:uid="{D4B141D2-B9B2-41A9-B35A-09942A68048E}"/>
    <cellStyle name="Notas 4 3 6 4" xfId="13757" xr:uid="{D25E10C1-AF0C-4C1F-8A0B-3BD78B4FB48F}"/>
    <cellStyle name="Notas 4 3 6 4 2" xfId="28865" xr:uid="{5990FF7C-556F-498D-8D6F-E7C5DC0C0127}"/>
    <cellStyle name="Notas 4 3 6 5" xfId="18731" xr:uid="{13329903-0646-4015-84F1-53614879AD9B}"/>
    <cellStyle name="Notas 4 3 7" xfId="3984" xr:uid="{D69853BB-9687-4593-9548-5B7B2A31090C}"/>
    <cellStyle name="Notas 4 3 7 2" xfId="6621" xr:uid="{BD9F85A4-B92E-406B-A1FF-BC987622918F}"/>
    <cellStyle name="Notas 4 3 7 2 2" xfId="12932" xr:uid="{71B24D41-B07C-4A1E-A41C-2BA360D60EB4}"/>
    <cellStyle name="Notas 4 3 7 2 2 2" xfId="28040" xr:uid="{DD542DD4-A10E-4D57-9C8B-D107B6A650A8}"/>
    <cellStyle name="Notas 4 3 7 2 3" xfId="16622" xr:uid="{21AA3526-5B9C-412D-9813-68EE60B71F30}"/>
    <cellStyle name="Notas 4 3 7 2 3 2" xfId="31730" xr:uid="{3786FABD-67B1-42A0-B4B3-608C888887FA}"/>
    <cellStyle name="Notas 4 3 7 2 4" xfId="21729" xr:uid="{4FA48231-A9E8-4A15-B19E-DA7CEC7C75F9}"/>
    <cellStyle name="Notas 4 3 7 3" xfId="10366" xr:uid="{5EC54BBB-B3E9-487D-996C-B0F272FE12F2}"/>
    <cellStyle name="Notas 4 3 7 3 2" xfId="25474" xr:uid="{3FC11C29-666B-43CF-B041-AA997BDA42DE}"/>
    <cellStyle name="Notas 4 3 7 4" xfId="15228" xr:uid="{4DA1814D-1A5A-4111-B227-187571334EF9}"/>
    <cellStyle name="Notas 4 3 7 4 2" xfId="30336" xr:uid="{B52D6488-13D8-4745-8FA2-59F3903433C7}"/>
    <cellStyle name="Notas 4 3 7 5" xfId="19092" xr:uid="{191A9456-E6EA-4661-BD95-E1C72EF6CFDE}"/>
    <cellStyle name="Notas 4 3 8" xfId="4307" xr:uid="{F99588ED-DE09-46B9-96B2-84C543325813}"/>
    <cellStyle name="Notas 4 3 8 2" xfId="6944" xr:uid="{9830BC7A-EF7F-407B-AFB1-C5D6FD839682}"/>
    <cellStyle name="Notas 4 3 8 2 2" xfId="13255" xr:uid="{EF63CE32-316D-441D-8D16-7E6380A979A4}"/>
    <cellStyle name="Notas 4 3 8 2 2 2" xfId="28363" xr:uid="{65C04EDF-707C-4E4D-9184-362AAE16E103}"/>
    <cellStyle name="Notas 4 3 8 2 3" xfId="16919" xr:uid="{1C410F92-C8A8-4509-997C-764C35E8D7AD}"/>
    <cellStyle name="Notas 4 3 8 2 3 2" xfId="32027" xr:uid="{01F59BDB-7E17-4BC0-9D80-73F4E3B5AFFD}"/>
    <cellStyle name="Notas 4 3 8 2 4" xfId="22052" xr:uid="{8FA2CD9F-FD18-4C2B-BAA5-4B34762D2AC8}"/>
    <cellStyle name="Notas 4 3 8 3" xfId="10689" xr:uid="{B65438D9-30E6-4BD9-8A3C-F6C1A3A3763B}"/>
    <cellStyle name="Notas 4 3 8 3 2" xfId="25797" xr:uid="{0E0A491C-D176-44A5-937E-528B4A27CFB4}"/>
    <cellStyle name="Notas 4 3 8 4" xfId="7883" xr:uid="{FFBBFE2B-E814-49C7-BEBF-CC0371E49FF5}"/>
    <cellStyle name="Notas 4 3 8 4 2" xfId="22991" xr:uid="{2D7DB617-D1AF-4BDD-8977-9615D4EA335A}"/>
    <cellStyle name="Notas 4 3 8 5" xfId="19415" xr:uid="{A95B7498-B9F8-46F5-A472-A890A1B6ADAE}"/>
    <cellStyle name="Notas 4 3 9" xfId="4549" xr:uid="{5186137B-C7D1-450F-995C-BA4B6EF5311D}"/>
    <cellStyle name="Notas 4 3 9 2" xfId="10931" xr:uid="{D8B6509C-32CE-4997-9DBD-6D4158E5D82F}"/>
    <cellStyle name="Notas 4 3 9 2 2" xfId="26039" xr:uid="{AC3D5946-6A9D-4195-97E3-2BC88EDB79FC}"/>
    <cellStyle name="Notas 4 3 9 3" xfId="8117" xr:uid="{B8A1458A-3DDC-4D6B-95C8-EDDC0885030D}"/>
    <cellStyle name="Notas 4 3 9 3 2" xfId="23225" xr:uid="{B07D7980-22FB-44BD-86C8-1B98E8603E80}"/>
    <cellStyle name="Notas 4 3 9 4" xfId="19657" xr:uid="{F6CED71E-C0F2-430C-9F49-7F1AF3B086A2}"/>
    <cellStyle name="Notas 4 4" xfId="2113" xr:uid="{953B8394-C453-49BF-8F89-087DC4998F90}"/>
    <cellStyle name="Notas 4 4 10" xfId="8611" xr:uid="{0D4E2B40-C8D0-41F5-8295-C7B43AF7D33D}"/>
    <cellStyle name="Notas 4 4 10 2" xfId="23719" xr:uid="{933A159A-D5BE-43B9-8BD9-A9211C0BAD58}"/>
    <cellStyle name="Notas 4 4 11" xfId="9235" xr:uid="{75F94E2A-A580-486D-9F1B-1CCEF0D46194}"/>
    <cellStyle name="Notas 4 4 11 2" xfId="24343" xr:uid="{970A022C-E521-458E-9ED2-4C6C9B733A93}"/>
    <cellStyle name="Notas 4 4 12" xfId="7643" xr:uid="{463C2B79-8F9E-4F4F-84DD-D3A1EE7F4EA0}"/>
    <cellStyle name="Notas 4 4 12 2" xfId="22751" xr:uid="{810DD5D0-A34F-474D-895D-68528F221D8A}"/>
    <cellStyle name="Notas 4 4 13" xfId="17338" xr:uid="{FB8F79D8-54CF-4C7B-B52A-DA6B135B0739}"/>
    <cellStyle name="Notas 4 4 2" xfId="2603" xr:uid="{681883AD-E00B-4F9A-AB8A-E39A18665A15}"/>
    <cellStyle name="Notas 4 4 2 2" xfId="5240" xr:uid="{DBD25A22-838E-433F-A339-18B87FA07C9F}"/>
    <cellStyle name="Notas 4 4 2 2 2" xfId="11604" xr:uid="{237690CF-B01C-4708-AB98-8814902B677E}"/>
    <cellStyle name="Notas 4 4 2 2 2 2" xfId="26712" xr:uid="{8008F3E6-2EA7-48EC-AA08-B51F6379FFDC}"/>
    <cellStyle name="Notas 4 4 2 2 3" xfId="8228" xr:uid="{5FE1D8AC-96B5-49E0-B26C-D903AB08D06F}"/>
    <cellStyle name="Notas 4 4 2 2 3 2" xfId="23336" xr:uid="{7FA365B8-C34B-4A13-94A3-7BFBA9D67144}"/>
    <cellStyle name="Notas 4 4 2 2 4" xfId="20348" xr:uid="{E08EF4CF-64D5-44F5-AEB8-B67A2E445972}"/>
    <cellStyle name="Notas 4 4 2 3" xfId="9070" xr:uid="{6DFCD331-9754-45F4-BD06-6EDC03FD0940}"/>
    <cellStyle name="Notas 4 4 2 3 2" xfId="24178" xr:uid="{062AAB28-F42E-4FEA-BC6E-08ACC828CFB0}"/>
    <cellStyle name="Notas 4 4 2 4" xfId="9222" xr:uid="{192D50BE-5DB3-4DD2-A1E5-F016F1AD4425}"/>
    <cellStyle name="Notas 4 4 2 4 2" xfId="24330" xr:uid="{5D0D5E40-498F-4CBF-AF34-D0800750C794}"/>
    <cellStyle name="Notas 4 4 2 5" xfId="14889" xr:uid="{2EE83E5A-77B2-4C37-80F4-977685FABDFF}"/>
    <cellStyle name="Notas 4 4 2 5 2" xfId="29997" xr:uid="{38C0C8DD-712F-43E8-99A6-9E7BB171217E}"/>
    <cellStyle name="Notas 4 4 2 6" xfId="17711" xr:uid="{C100C80A-68D8-4389-AF96-FB386A150CE5}"/>
    <cellStyle name="Notas 4 4 3" xfId="2868" xr:uid="{902120D2-3B1F-4657-B667-7F07D06D909D}"/>
    <cellStyle name="Notas 4 4 3 2" xfId="5505" xr:uid="{ED0058FA-CFFB-4712-9052-F074D3BC5328}"/>
    <cellStyle name="Notas 4 4 3 2 2" xfId="14487" xr:uid="{CCC2EAFC-8801-4001-9E53-2B2DF2CD59C9}"/>
    <cellStyle name="Notas 4 4 3 2 2 2" xfId="29595" xr:uid="{7B5F552D-546E-4A38-942E-779AB6796A7A}"/>
    <cellStyle name="Notas 4 4 3 2 3" xfId="20613" xr:uid="{065598EA-F01C-4231-B536-C027A3767718}"/>
    <cellStyle name="Notas 4 4 3 3" xfId="16553" xr:uid="{DC4D0A39-A955-4A6C-8C6D-C237CF8A4723}"/>
    <cellStyle name="Notas 4 4 3 3 2" xfId="31661" xr:uid="{105C6710-18E2-471A-BCA7-F0F4F79385FF}"/>
    <cellStyle name="Notas 4 4 3 4" xfId="17976" xr:uid="{2B07436D-DA60-421D-B251-E4C464BAF89A}"/>
    <cellStyle name="Notas 4 4 4" xfId="3171" xr:uid="{D8B1A31C-7DC5-4689-A170-E489BD1D2023}"/>
    <cellStyle name="Notas 4 4 4 2" xfId="5808" xr:uid="{F1C584C8-0F4A-46DB-9FFB-C3C11B5B020C}"/>
    <cellStyle name="Notas 4 4 4 2 2" xfId="12119" xr:uid="{7B0827F3-6946-4A24-940A-D3A2F0F8F21C}"/>
    <cellStyle name="Notas 4 4 4 2 2 2" xfId="27227" xr:uid="{126DA87D-C297-46B6-9FF1-A03AA14C6814}"/>
    <cellStyle name="Notas 4 4 4 2 3" xfId="7283" xr:uid="{F9400510-31C3-4B9C-9DB1-B14F58339E18}"/>
    <cellStyle name="Notas 4 4 4 2 3 2" xfId="22391" xr:uid="{B546607B-AB6D-47A4-AF06-E7A36085C9B1}"/>
    <cellStyle name="Notas 4 4 4 2 4" xfId="20916" xr:uid="{537511D1-0E8E-4851-BCD5-11833E787114}"/>
    <cellStyle name="Notas 4 4 4 3" xfId="9553" xr:uid="{18B335AB-73BD-4D43-AE34-A73F3B7C819F}"/>
    <cellStyle name="Notas 4 4 4 3 2" xfId="24661" xr:uid="{6245FCC7-95C9-4219-B504-EFD3A8C193EC}"/>
    <cellStyle name="Notas 4 4 4 4" xfId="15881" xr:uid="{49C3367D-3EE8-403E-882B-8790D6D2B103}"/>
    <cellStyle name="Notas 4 4 4 4 2" xfId="30989" xr:uid="{746167DB-FCB3-4D06-8274-2FABC349D282}"/>
    <cellStyle name="Notas 4 4 4 5" xfId="18279" xr:uid="{D5CE1E78-2AC0-4FD7-91A0-60028F078EA4}"/>
    <cellStyle name="Notas 4 4 5" xfId="3497" xr:uid="{0CA8B5FB-76EA-49AC-BF54-962219981600}"/>
    <cellStyle name="Notas 4 4 5 2" xfId="6134" xr:uid="{0091B1A2-DE65-4D74-918A-FC2B8646D10E}"/>
    <cellStyle name="Notas 4 4 5 2 2" xfId="12445" xr:uid="{B5366EE1-33DD-43B0-A46F-585191DEE6E2}"/>
    <cellStyle name="Notas 4 4 5 2 2 2" xfId="27553" xr:uid="{FD90A0F2-9C5E-4245-9E61-84886476F17F}"/>
    <cellStyle name="Notas 4 4 5 2 3" xfId="8040" xr:uid="{D8F3BD4B-D6CD-4F2B-8541-AB055955FF41}"/>
    <cellStyle name="Notas 4 4 5 2 3 2" xfId="23148" xr:uid="{7DA5A7F1-5B89-4BC0-89D2-DEEC0B785DBD}"/>
    <cellStyle name="Notas 4 4 5 2 4" xfId="21242" xr:uid="{DC8C578B-ECEF-40A1-B6C7-34901814CA52}"/>
    <cellStyle name="Notas 4 4 5 3" xfId="9879" xr:uid="{E5824FF1-61EB-4B90-9CD4-457926CC38C4}"/>
    <cellStyle name="Notas 4 4 5 3 2" xfId="24987" xr:uid="{FE7CDC08-790C-4F87-9213-B841A1EBFC3D}"/>
    <cellStyle name="Notas 4 4 5 4" xfId="16337" xr:uid="{E27CC4B3-4B05-4E9D-99A6-E71FA86FE75D}"/>
    <cellStyle name="Notas 4 4 5 4 2" xfId="31445" xr:uid="{E9535CE2-DF36-4E2B-9321-7D014C581E2B}"/>
    <cellStyle name="Notas 4 4 5 5" xfId="18605" xr:uid="{6999A5BE-F660-4E39-960E-1802CBC30186}"/>
    <cellStyle name="Notas 4 4 6" xfId="3803" xr:uid="{2E0E4888-E686-4D57-A633-99CE02567233}"/>
    <cellStyle name="Notas 4 4 6 2" xfId="6440" xr:uid="{EB651F76-1F7D-46A7-929B-0C4F05D80826}"/>
    <cellStyle name="Notas 4 4 6 2 2" xfId="12751" xr:uid="{3E7C45B3-F7CF-4708-997C-ECCF299C6436}"/>
    <cellStyle name="Notas 4 4 6 2 2 2" xfId="27859" xr:uid="{E2A2CB02-BA1F-422E-807F-86A396B9DC10}"/>
    <cellStyle name="Notas 4 4 6 2 3" xfId="14198" xr:uid="{EADA7362-1B41-46F5-80B8-BF863120B2AA}"/>
    <cellStyle name="Notas 4 4 6 2 3 2" xfId="29306" xr:uid="{02646CBC-E5F5-4B29-A041-95B004BD305D}"/>
    <cellStyle name="Notas 4 4 6 2 4" xfId="21548" xr:uid="{A5A8CBE2-D721-41A2-956C-BACBCC1F09B6}"/>
    <cellStyle name="Notas 4 4 6 3" xfId="10185" xr:uid="{88CE4097-3AB9-4DE5-919B-F1938650ED39}"/>
    <cellStyle name="Notas 4 4 6 3 2" xfId="25293" xr:uid="{CC7DDEE5-14BC-4F50-A069-700D740C41BE}"/>
    <cellStyle name="Notas 4 4 6 4" xfId="7999" xr:uid="{00B02770-DE87-4D8C-9C60-9F1F1315F08F}"/>
    <cellStyle name="Notas 4 4 6 4 2" xfId="23107" xr:uid="{7BD297EA-307A-4E52-AC89-73D0169A25AC}"/>
    <cellStyle name="Notas 4 4 6 5" xfId="18911" xr:uid="{6EE34906-36A6-4DA4-9CD9-9347858D7A34}"/>
    <cellStyle name="Notas 4 4 7" xfId="4185" xr:uid="{E0224BF4-5066-4229-ACDA-69958EBDCA3E}"/>
    <cellStyle name="Notas 4 4 7 2" xfId="6822" xr:uid="{F77B1DC8-8A8E-4EA4-8C64-3F8F9685DC34}"/>
    <cellStyle name="Notas 4 4 7 2 2" xfId="13133" xr:uid="{5AB89B02-6DDC-4622-837E-D0EA597B9989}"/>
    <cellStyle name="Notas 4 4 7 2 2 2" xfId="28241" xr:uid="{66CA66F8-90FB-4DE8-A164-8D5840915BC6}"/>
    <cellStyle name="Notas 4 4 7 2 3" xfId="16802" xr:uid="{3FE479D0-BBC6-45BD-A325-546A72ACE75E}"/>
    <cellStyle name="Notas 4 4 7 2 3 2" xfId="31910" xr:uid="{CB736CD3-24EF-4E90-978D-50BD33A425DC}"/>
    <cellStyle name="Notas 4 4 7 2 4" xfId="21930" xr:uid="{5B49B734-E466-4ACA-80DB-91B4EC49DFC6}"/>
    <cellStyle name="Notas 4 4 7 3" xfId="10567" xr:uid="{F21DD7B1-281B-4BFB-A7A8-2E4B38310626}"/>
    <cellStyle name="Notas 4 4 7 3 2" xfId="25675" xr:uid="{BEF41BDB-7DFE-4CD9-B534-C23895FB8768}"/>
    <cellStyle name="Notas 4 4 7 4" xfId="15471" xr:uid="{0DC6668E-1C94-4CEA-BF61-C9B3AD1C6CAE}"/>
    <cellStyle name="Notas 4 4 7 4 2" xfId="30579" xr:uid="{C9E76D4B-1D81-4B8A-9189-6E96627F8E4F}"/>
    <cellStyle name="Notas 4 4 7 5" xfId="19293" xr:uid="{E1253DAD-ABBE-4A4E-8B35-B9BC785A7116}"/>
    <cellStyle name="Notas 4 4 8" xfId="4392" xr:uid="{FF890E02-639A-4AD4-8C9E-177E9F677C0F}"/>
    <cellStyle name="Notas 4 4 8 2" xfId="7029" xr:uid="{1E751763-B113-4FA5-9201-54DDB3C41153}"/>
    <cellStyle name="Notas 4 4 8 2 2" xfId="13340" xr:uid="{BDDB7478-82C1-4D72-AF34-66CDEABDEA2A}"/>
    <cellStyle name="Notas 4 4 8 2 2 2" xfId="28448" xr:uid="{2F12EA9F-F192-4E01-981E-F8A2D06F0E58}"/>
    <cellStyle name="Notas 4 4 8 2 3" xfId="17004" xr:uid="{7E83D1FA-2D78-44C8-B16E-B2BB5A5ACA2B}"/>
    <cellStyle name="Notas 4 4 8 2 3 2" xfId="32112" xr:uid="{1C6E2FB8-F49B-4B62-A422-6DE5CA167A4E}"/>
    <cellStyle name="Notas 4 4 8 2 4" xfId="22137" xr:uid="{93456D25-A8CB-47E2-B473-14B709965A19}"/>
    <cellStyle name="Notas 4 4 8 3" xfId="10774" xr:uid="{1D0CCB7D-481D-42AD-A1C9-9DE494C06D4E}"/>
    <cellStyle name="Notas 4 4 8 3 2" xfId="25882" xr:uid="{442F0C32-DCFE-4988-B926-14B1F3DFE76D}"/>
    <cellStyle name="Notas 4 4 8 4" xfId="16401" xr:uid="{ED355C51-98CE-472A-AC7E-CE590388534F}"/>
    <cellStyle name="Notas 4 4 8 4 2" xfId="31509" xr:uid="{2B481038-AB8A-4046-9D5D-AE2741DAE679}"/>
    <cellStyle name="Notas 4 4 8 5" xfId="19500" xr:uid="{9BFFFF98-81F4-44A2-A95C-35618043CF1F}"/>
    <cellStyle name="Notas 4 4 9" xfId="4750" xr:uid="{4D57CE9A-4B57-43DB-BA35-70C598A70EE9}"/>
    <cellStyle name="Notas 4 4 9 2" xfId="11132" xr:uid="{C19AA88C-9EB8-403B-B7AD-E3D1294BBABD}"/>
    <cellStyle name="Notas 4 4 9 2 2" xfId="26240" xr:uid="{5BCA5A3F-AA95-4CC0-B446-254A7C3B192F}"/>
    <cellStyle name="Notas 4 4 9 3" xfId="15824" xr:uid="{1C715444-B703-45C5-9367-9D0E7E8ADC42}"/>
    <cellStyle name="Notas 4 4 9 3 2" xfId="30932" xr:uid="{56C31C79-9E08-4C52-820B-DC38DE5513B0}"/>
    <cellStyle name="Notas 4 4 9 4" xfId="19858" xr:uid="{B9D8D940-9126-4764-9A16-75E20FF4B9B6}"/>
    <cellStyle name="Notas 4 5" xfId="2011" xr:uid="{F5E4992A-5507-45D2-AE5E-0A3017B8C400}"/>
    <cellStyle name="Notas 4 5 10" xfId="15110" xr:uid="{7C37F845-3466-4544-A6F3-FC4135A9EC68}"/>
    <cellStyle name="Notas 4 5 10 2" xfId="30218" xr:uid="{693784CA-E0EB-409F-9968-E570FDCC23DB}"/>
    <cellStyle name="Notas 4 5 11" xfId="13668" xr:uid="{7D350305-14DA-4D02-B7F4-D7EAEB0DDE5E}"/>
    <cellStyle name="Notas 4 5 11 2" xfId="28776" xr:uid="{83BD7F36-C402-43D8-8B48-CE718E6C6413}"/>
    <cellStyle name="Notas 4 5 12" xfId="17236" xr:uid="{1653F51B-DC28-45C4-9280-C3501E7971E1}"/>
    <cellStyle name="Notas 4 5 2" xfId="2773" xr:uid="{5B6E9967-991D-46D0-9616-F4274AB88490}"/>
    <cellStyle name="Notas 4 5 2 2" xfId="5410" xr:uid="{4BEC39CE-D59A-449B-9219-AB400E50B199}"/>
    <cellStyle name="Notas 4 5 2 2 2" xfId="15135" xr:uid="{3AB7B917-7D38-4D20-B67F-D9F30AF398BE}"/>
    <cellStyle name="Notas 4 5 2 2 2 2" xfId="30243" xr:uid="{BC824040-0573-435D-8545-E2CB049A1231}"/>
    <cellStyle name="Notas 4 5 2 2 3" xfId="20518" xr:uid="{2653853F-2ADA-4D91-B366-278B4535DA36}"/>
    <cellStyle name="Notas 4 5 2 3" xfId="14081" xr:uid="{7F49262C-D5C3-4348-88E4-EB67F4AF7D6B}"/>
    <cellStyle name="Notas 4 5 2 3 2" xfId="29189" xr:uid="{4DAD8FF2-DA65-485A-A71D-ECF788FCCF17}"/>
    <cellStyle name="Notas 4 5 2 4" xfId="17881" xr:uid="{5565F7C6-AA7C-4E98-8F1B-7E6E7231F866}"/>
    <cellStyle name="Notas 4 5 3" xfId="3076" xr:uid="{CB7F485A-0DC5-4410-A215-76398E3D22B7}"/>
    <cellStyle name="Notas 4 5 3 2" xfId="5713" xr:uid="{75BF8930-4E01-4800-AD4E-EE79918B524D}"/>
    <cellStyle name="Notas 4 5 3 2 2" xfId="12024" xr:uid="{D8728731-7CD7-482B-99B4-CD19BC8C0702}"/>
    <cellStyle name="Notas 4 5 3 2 2 2" xfId="27132" xr:uid="{43B1F2DC-EEF9-45F5-9DAD-53A64AADD0DC}"/>
    <cellStyle name="Notas 4 5 3 2 3" xfId="7515" xr:uid="{8E805AAE-4247-4BEA-9F34-952C8877780F}"/>
    <cellStyle name="Notas 4 5 3 2 3 2" xfId="22623" xr:uid="{7E64E13F-2884-4A4E-9989-8F568EEFEC00}"/>
    <cellStyle name="Notas 4 5 3 2 4" xfId="20821" xr:uid="{A9AE77DD-1FE3-45C9-9B9B-5BD7FF9FDF44}"/>
    <cellStyle name="Notas 4 5 3 3" xfId="9458" xr:uid="{9C91B902-16B8-43D0-8476-648F3600FB91}"/>
    <cellStyle name="Notas 4 5 3 3 2" xfId="24566" xr:uid="{6F60A9F6-9332-4F7A-A162-CD7AA0B36870}"/>
    <cellStyle name="Notas 4 5 3 4" xfId="14197" xr:uid="{40F1D82E-622F-4559-8714-A0D2ADD32CD4}"/>
    <cellStyle name="Notas 4 5 3 4 2" xfId="29305" xr:uid="{26CF899E-11A3-4BA6-B2E6-E983FAD9EF19}"/>
    <cellStyle name="Notas 4 5 3 5" xfId="18184" xr:uid="{E3688532-A0B2-467B-87EE-E74206D82AF8}"/>
    <cellStyle name="Notas 4 5 4" xfId="3402" xr:uid="{2A802E60-95C1-418B-BB84-C82565848A93}"/>
    <cellStyle name="Notas 4 5 4 2" xfId="6039" xr:uid="{7BC7716A-29B8-40DC-A487-F3E320419010}"/>
    <cellStyle name="Notas 4 5 4 2 2" xfId="12350" xr:uid="{E2E6E603-E6A2-4768-8FAD-8C7FBBC05277}"/>
    <cellStyle name="Notas 4 5 4 2 2 2" xfId="27458" xr:uid="{2C264481-C30C-44E7-9605-A344755F446B}"/>
    <cellStyle name="Notas 4 5 4 2 3" xfId="16147" xr:uid="{53D27E88-5B93-45D3-AAB2-AC0644005788}"/>
    <cellStyle name="Notas 4 5 4 2 3 2" xfId="31255" xr:uid="{51885E72-D528-4146-A704-0D732FEC3CD9}"/>
    <cellStyle name="Notas 4 5 4 2 4" xfId="21147" xr:uid="{BFAABA79-73FE-4915-8163-59D8AFE70560}"/>
    <cellStyle name="Notas 4 5 4 3" xfId="9784" xr:uid="{F6AF9072-CD42-44B5-A6F0-A271CA073731}"/>
    <cellStyle name="Notas 4 5 4 3 2" xfId="24892" xr:uid="{64F52426-5A5B-4B85-9B9C-34C293185E58}"/>
    <cellStyle name="Notas 4 5 4 4" xfId="15082" xr:uid="{6BDF39BF-EE8E-4681-AC1D-4940900608D6}"/>
    <cellStyle name="Notas 4 5 4 4 2" xfId="30190" xr:uid="{44973293-5B1A-4D70-94C0-85568D3F3931}"/>
    <cellStyle name="Notas 4 5 4 5" xfId="18510" xr:uid="{ADE3A89C-B5F9-473E-AEEC-F2B25576AE29}"/>
    <cellStyle name="Notas 4 5 5" xfId="3708" xr:uid="{D4F976DA-D8D7-48F7-99B9-532C7ECD221B}"/>
    <cellStyle name="Notas 4 5 5 2" xfId="6345" xr:uid="{D7777AFA-B750-48DA-9519-C777E550F5BF}"/>
    <cellStyle name="Notas 4 5 5 2 2" xfId="12656" xr:uid="{42FC728E-E4F2-47F5-98D3-D68FDD5973DB}"/>
    <cellStyle name="Notas 4 5 5 2 2 2" xfId="27764" xr:uid="{DAA8EECD-833A-48A6-BB34-5321F5945374}"/>
    <cellStyle name="Notas 4 5 5 2 3" xfId="14969" xr:uid="{9A2CD284-13CE-49C1-A1C7-9D6782A6CF6C}"/>
    <cellStyle name="Notas 4 5 5 2 3 2" xfId="30077" xr:uid="{8DAAE759-96C1-4F53-A67E-F10E983E60C2}"/>
    <cellStyle name="Notas 4 5 5 2 4" xfId="21453" xr:uid="{89FF8F03-11FB-4DFB-8479-AF7081A18298}"/>
    <cellStyle name="Notas 4 5 5 3" xfId="10090" xr:uid="{43A232FA-8C3B-4FAB-8657-94E8B4AC5409}"/>
    <cellStyle name="Notas 4 5 5 3 2" xfId="25198" xr:uid="{59100AE5-D862-45F5-8644-0C603B41ADAB}"/>
    <cellStyle name="Notas 4 5 5 4" xfId="15367" xr:uid="{53FA8C85-9522-4BA5-A92F-9B9F987BD811}"/>
    <cellStyle name="Notas 4 5 5 4 2" xfId="30475" xr:uid="{7E2E5FD8-6F74-4447-A859-CCB99F5D8F1D}"/>
    <cellStyle name="Notas 4 5 5 5" xfId="18816" xr:uid="{9F467382-F565-4987-B9D4-FEB7FA7D3398}"/>
    <cellStyle name="Notas 4 5 6" xfId="4083" xr:uid="{E9117095-94A6-4DBE-9E3F-6602FB2CCA48}"/>
    <cellStyle name="Notas 4 5 6 2" xfId="6720" xr:uid="{14F3E187-DF1E-4390-838E-7490231C6E5E}"/>
    <cellStyle name="Notas 4 5 6 2 2" xfId="13031" xr:uid="{BA5ED5D0-5A17-40DE-BB46-C10AE28A9A45}"/>
    <cellStyle name="Notas 4 5 6 2 2 2" xfId="28139" xr:uid="{C606C131-6398-455D-BE81-43B6161B961F}"/>
    <cellStyle name="Notas 4 5 6 2 3" xfId="16707" xr:uid="{F0672E95-620F-4CC9-90A6-C0B7716F8219}"/>
    <cellStyle name="Notas 4 5 6 2 3 2" xfId="31815" xr:uid="{95BDBD52-1109-4F3D-847C-A06E51687912}"/>
    <cellStyle name="Notas 4 5 6 2 4" xfId="21828" xr:uid="{243013E2-CF3C-4174-A702-AD2BD46F9A5A}"/>
    <cellStyle name="Notas 4 5 6 3" xfId="10465" xr:uid="{BD446771-7BBA-4D0A-9E55-2518FA4F9AE7}"/>
    <cellStyle name="Notas 4 5 6 3 2" xfId="25573" xr:uid="{9463F803-A856-4584-BE8B-C55EFDCF0A34}"/>
    <cellStyle name="Notas 4 5 6 4" xfId="14012" xr:uid="{2DE92ADB-DC54-486D-B159-ED93F6C49AEE}"/>
    <cellStyle name="Notas 4 5 6 4 2" xfId="29120" xr:uid="{965C44F4-D509-4C87-B32C-66A1DF570852}"/>
    <cellStyle name="Notas 4 5 6 5" xfId="19191" xr:uid="{A8212F86-643B-4EDF-8F8D-71F229041A75}"/>
    <cellStyle name="Notas 4 5 7" xfId="4365" xr:uid="{56404E3E-79A6-407B-9C18-17C246D513A4}"/>
    <cellStyle name="Notas 4 5 7 2" xfId="7002" xr:uid="{10A4F248-889C-4536-BCB7-A2D3207F54F2}"/>
    <cellStyle name="Notas 4 5 7 2 2" xfId="13313" xr:uid="{7E75869E-28A7-4D89-9EC3-22F1FB0D87C6}"/>
    <cellStyle name="Notas 4 5 7 2 2 2" xfId="28421" xr:uid="{D2F593B4-CAB3-4B49-8708-89DFEA5DE52C}"/>
    <cellStyle name="Notas 4 5 7 2 3" xfId="16977" xr:uid="{16DDC1B4-11C5-4E8B-BBC2-0B3EC5BD3107}"/>
    <cellStyle name="Notas 4 5 7 2 3 2" xfId="32085" xr:uid="{78D216A0-AC18-4D23-B25B-F78FA93E2CE3}"/>
    <cellStyle name="Notas 4 5 7 2 4" xfId="22110" xr:uid="{C6CFFD40-1728-4A0D-90AF-9C3A67989D1D}"/>
    <cellStyle name="Notas 4 5 7 3" xfId="10747" xr:uid="{694A0699-EC25-4D11-9FF9-4A868B10DD1D}"/>
    <cellStyle name="Notas 4 5 7 3 2" xfId="25855" xr:uid="{FEC86F76-6566-4D56-AA7A-BA43317BC5A8}"/>
    <cellStyle name="Notas 4 5 7 4" xfId="11672" xr:uid="{7925CC87-16D8-43A1-ABB3-8C59DE6F6BEA}"/>
    <cellStyle name="Notas 4 5 7 4 2" xfId="26780" xr:uid="{3ADC16E1-0690-42DF-B745-34FE8E5E5A17}"/>
    <cellStyle name="Notas 4 5 7 5" xfId="19473" xr:uid="{5A9EAA2C-4841-4A6A-8377-8F54E16F3D9B}"/>
    <cellStyle name="Notas 4 5 8" xfId="4648" xr:uid="{8ABDAE54-4822-4FEE-81E9-FF66827BD94E}"/>
    <cellStyle name="Notas 4 5 8 2" xfId="11030" xr:uid="{827A71AF-8074-49B6-9403-CE915B164503}"/>
    <cellStyle name="Notas 4 5 8 2 2" xfId="26138" xr:uid="{DFDAA2AD-402C-4A87-8846-05880CB113F3}"/>
    <cellStyle name="Notas 4 5 8 3" xfId="13931" xr:uid="{9AAD4258-3DEF-4A6B-B07F-2792276E6834}"/>
    <cellStyle name="Notas 4 5 8 3 2" xfId="29039" xr:uid="{E305DC2D-4DE9-438C-980D-B89B4C0A1E8F}"/>
    <cellStyle name="Notas 4 5 8 4" xfId="19756" xr:uid="{BB34A933-30C0-44C8-9532-DF7AFD1929CE}"/>
    <cellStyle name="Notas 4 5 9" xfId="8509" xr:uid="{96089648-010A-4B43-930F-469E177B3D5D}"/>
    <cellStyle name="Notas 4 5 9 2" xfId="23617" xr:uid="{73605C27-3BBF-4C4D-B043-BE3A43E71BEF}"/>
    <cellStyle name="Notas 5" xfId="1467" xr:uid="{00000000-0005-0000-0000-0000BF050000}"/>
    <cellStyle name="Notas 5 2" xfId="1922" xr:uid="{2A43F75C-8FFC-454C-AFCC-61775774EB9E}"/>
    <cellStyle name="Notas 5 2 10" xfId="7894" xr:uid="{68727664-4749-412E-869D-BC5C29A9D80C}"/>
    <cellStyle name="Notas 5 2 10 2" xfId="23002" xr:uid="{4D5606A4-D969-41AF-8E59-55DB88C10C4D}"/>
    <cellStyle name="Notas 5 2 11" xfId="14209" xr:uid="{B9C1E986-BA09-40B6-AC9C-7811141786BD}"/>
    <cellStyle name="Notas 5 2 11 2" xfId="29317" xr:uid="{395F36BA-C83E-4EE3-94A5-7DCF6578E8AB}"/>
    <cellStyle name="Notas 5 2 12" xfId="17147" xr:uid="{C1312642-A2B7-40CF-A265-4D22C051CCA6}"/>
    <cellStyle name="Notas 5 2 2" xfId="2482" xr:uid="{EA923DF3-C078-4914-8A73-8DF24FDDD971}"/>
    <cellStyle name="Notas 5 2 2 2" xfId="5119" xr:uid="{A9C34F20-B30D-466B-B8F6-7052B343CEED}"/>
    <cellStyle name="Notas 5 2 2 2 2" xfId="11483" xr:uid="{52943B57-38CB-4E91-855F-259AFB692ABD}"/>
    <cellStyle name="Notas 5 2 2 2 2 2" xfId="26591" xr:uid="{D0280038-4BA9-44A4-A61E-B8102F3FBD83}"/>
    <cellStyle name="Notas 5 2 2 2 3" xfId="9232" xr:uid="{5E4B7E99-C2C8-4840-91ED-01E241B7179A}"/>
    <cellStyle name="Notas 5 2 2 2 3 2" xfId="24340" xr:uid="{2D265458-7B50-44EF-8572-0E7289E19586}"/>
    <cellStyle name="Notas 5 2 2 2 4" xfId="20227" xr:uid="{9DAB3464-A54F-499E-9677-73A3AC1CC63D}"/>
    <cellStyle name="Notas 5 2 2 3" xfId="8949" xr:uid="{519D99FE-8ED0-490F-AA6B-973AF2962004}"/>
    <cellStyle name="Notas 5 2 2 3 2" xfId="24057" xr:uid="{0AC97BEF-7199-4144-A700-8BFE6D7CCD07}"/>
    <cellStyle name="Notas 5 2 3" xfId="2698" xr:uid="{5D4E4B2E-CE81-4B94-8A1D-30922339F0FC}"/>
    <cellStyle name="Notas 5 2 3 2" xfId="5335" xr:uid="{C625D7CA-D478-4ABC-BD2D-EBABF5BB89A4}"/>
    <cellStyle name="Notas 5 2 3 2 2" xfId="16414" xr:uid="{C7EA9543-F566-4EE4-976C-A801A2493454}"/>
    <cellStyle name="Notas 5 2 3 2 2 2" xfId="31522" xr:uid="{8A6307CC-1C0D-4964-BCC4-C1742B19464E}"/>
    <cellStyle name="Notas 5 2 3 2 3" xfId="20443" xr:uid="{29BBCBB2-C715-43EA-9935-593226A84512}"/>
    <cellStyle name="Notas 5 2 3 3" xfId="16500" xr:uid="{8013B922-8AD3-412E-820B-55A4343816B4}"/>
    <cellStyle name="Notas 5 2 3 3 2" xfId="31608" xr:uid="{AD462A57-A684-49CA-8BF3-08C74A9A7ACF}"/>
    <cellStyle name="Notas 5 2 3 4" xfId="17806" xr:uid="{CA323CCD-1F59-4EFA-AB1F-97F3BFC5DDF2}"/>
    <cellStyle name="Notas 5 2 4" xfId="3001" xr:uid="{BA378CDF-3BC5-4C47-A4A1-2F691E04550F}"/>
    <cellStyle name="Notas 5 2 4 2" xfId="5638" xr:uid="{0BC6C42A-2C5D-458A-92E3-AD807A0BA41A}"/>
    <cellStyle name="Notas 5 2 4 2 2" xfId="11949" xr:uid="{9FD9C433-3A80-4CCF-8CCD-74A5D2A8066F}"/>
    <cellStyle name="Notas 5 2 4 2 2 2" xfId="27057" xr:uid="{E6781A8A-84F2-4C02-941D-9F9A55BFC9F6}"/>
    <cellStyle name="Notas 5 2 4 2 3" xfId="13982" xr:uid="{2E26546B-053A-44EE-A788-4A250D4DA2FB}"/>
    <cellStyle name="Notas 5 2 4 2 3 2" xfId="29090" xr:uid="{89224D31-C163-40CC-B8B6-14162D0F4FC9}"/>
    <cellStyle name="Notas 5 2 4 2 4" xfId="20746" xr:uid="{2C97195E-77D3-40AE-892F-8FCFA119B955}"/>
    <cellStyle name="Notas 5 2 4 3" xfId="9383" xr:uid="{365F0950-1A73-4FBB-B0A9-962EC86A714F}"/>
    <cellStyle name="Notas 5 2 4 3 2" xfId="24491" xr:uid="{51FBEE61-049F-4791-BA22-A02AFF61663D}"/>
    <cellStyle name="Notas 5 2 4 4" xfId="13742" xr:uid="{71425631-54FC-476F-8610-ED5A1EAE7923}"/>
    <cellStyle name="Notas 5 2 4 4 2" xfId="28850" xr:uid="{7CF36B52-51D7-4DB5-AB74-02BA6D4F37B7}"/>
    <cellStyle name="Notas 5 2 4 5" xfId="18109" xr:uid="{7DB55F6A-6429-48F9-9DE0-BBCE61C36C7D}"/>
    <cellStyle name="Notas 5 2 5" xfId="3327" xr:uid="{75013DE7-B28A-44D7-92E8-A01CCEE97A2E}"/>
    <cellStyle name="Notas 5 2 5 2" xfId="5964" xr:uid="{12E07EAC-AA6A-49A3-8E99-CC5A44391C5F}"/>
    <cellStyle name="Notas 5 2 5 2 2" xfId="12275" xr:uid="{C5F6CA43-FA23-47ED-BB83-D518251FC6F7}"/>
    <cellStyle name="Notas 5 2 5 2 2 2" xfId="27383" xr:uid="{DA6A6C0F-87B6-4293-9274-ECE864F0E833}"/>
    <cellStyle name="Notas 5 2 5 2 3" xfId="14639" xr:uid="{F8138460-3A31-4E43-9DF2-A9331B2310B3}"/>
    <cellStyle name="Notas 5 2 5 2 3 2" xfId="29747" xr:uid="{A60C15C9-14E1-4AD7-9055-597B32C6EB56}"/>
    <cellStyle name="Notas 5 2 5 2 4" xfId="21072" xr:uid="{3E6EF3A2-7A80-4D71-9FF1-FCF8D65D9778}"/>
    <cellStyle name="Notas 5 2 5 3" xfId="9709" xr:uid="{015FECD5-F7E2-4D24-B8E8-98E82AB1DEFD}"/>
    <cellStyle name="Notas 5 2 5 3 2" xfId="24817" xr:uid="{6E6B48BC-A7A0-477B-AAB5-F9A004F5EBDB}"/>
    <cellStyle name="Notas 5 2 5 4" xfId="13584" xr:uid="{0096967E-AA7E-4F96-984F-8AD93239C0D1}"/>
    <cellStyle name="Notas 5 2 5 4 2" xfId="28692" xr:uid="{683F20FE-D565-4EBC-8451-424E06B93CA8}"/>
    <cellStyle name="Notas 5 2 5 5" xfId="18435" xr:uid="{4E74F242-2838-4617-B7F5-D0649786835E}"/>
    <cellStyle name="Notas 5 2 6" xfId="3633" xr:uid="{3F0B8607-541B-4869-831C-85FF76D5CA23}"/>
    <cellStyle name="Notas 5 2 6 2" xfId="6270" xr:uid="{E4845ED6-2148-4BE0-A12C-78285BCEE80E}"/>
    <cellStyle name="Notas 5 2 6 2 2" xfId="12581" xr:uid="{A8DA0506-2A68-4BDF-9CA8-E5CD317D5AB3}"/>
    <cellStyle name="Notas 5 2 6 2 2 2" xfId="27689" xr:uid="{1A8ADE65-7828-4BED-9DF1-DCD9B5D0465D}"/>
    <cellStyle name="Notas 5 2 6 2 3" xfId="13759" xr:uid="{876F48F7-FCF9-4C1B-BADB-62FBC95A9101}"/>
    <cellStyle name="Notas 5 2 6 2 3 2" xfId="28867" xr:uid="{4AA15EF5-CC87-4A96-87CF-409FD05D6D54}"/>
    <cellStyle name="Notas 5 2 6 2 4" xfId="21378" xr:uid="{4315F7AB-A2A2-447F-ADB0-25C780FF7A92}"/>
    <cellStyle name="Notas 5 2 6 3" xfId="10015" xr:uid="{816626A7-C8C3-4F57-9EB7-85117E405A71}"/>
    <cellStyle name="Notas 5 2 6 3 2" xfId="25123" xr:uid="{42A869E0-4E56-4119-BBCA-4262742E21D2}"/>
    <cellStyle name="Notas 5 2 6 4" xfId="15311" xr:uid="{E80886A6-F665-47C6-9257-F14C38A60CA1}"/>
    <cellStyle name="Notas 5 2 6 4 2" xfId="30419" xr:uid="{824023CF-137F-401E-A5D0-710F907B9493}"/>
    <cellStyle name="Notas 5 2 6 5" xfId="18741" xr:uid="{435BB69F-AD4A-48E3-AB2D-07B925B45860}"/>
    <cellStyle name="Notas 5 2 7" xfId="3994" xr:uid="{82965621-35D9-4C33-9EDE-DB3BA687068A}"/>
    <cellStyle name="Notas 5 2 7 2" xfId="6631" xr:uid="{86FEA071-BE9C-4614-84DE-8BF41ABE59EC}"/>
    <cellStyle name="Notas 5 2 7 2 2" xfId="12942" xr:uid="{DA89045E-4C87-408D-9CBB-DE3BC863F7E3}"/>
    <cellStyle name="Notas 5 2 7 2 2 2" xfId="28050" xr:uid="{CF0B47DB-A20D-4549-9D5B-7C1A06F3E3C9}"/>
    <cellStyle name="Notas 5 2 7 2 3" xfId="16632" xr:uid="{11C2CBF9-71E7-422C-A357-F5603722BBE2}"/>
    <cellStyle name="Notas 5 2 7 2 3 2" xfId="31740" xr:uid="{3B5C3D34-D794-42AD-A0E4-1897A9787E4B}"/>
    <cellStyle name="Notas 5 2 7 2 4" xfId="21739" xr:uid="{0BA9E1E1-9736-445F-BEBE-08A07AE3EB1F}"/>
    <cellStyle name="Notas 5 2 7 3" xfId="10376" xr:uid="{AEC15D2D-C883-4CC8-88E8-DFBE2DD797D4}"/>
    <cellStyle name="Notas 5 2 7 3 2" xfId="25484" xr:uid="{CBB50A0B-9BCD-409A-825F-191F3DF48776}"/>
    <cellStyle name="Notas 5 2 7 4" xfId="16367" xr:uid="{3995BE1A-12C7-440E-9CF7-1E84666C1893}"/>
    <cellStyle name="Notas 5 2 7 4 2" xfId="31475" xr:uid="{948963FB-D858-48EA-8954-6676348CE5CC}"/>
    <cellStyle name="Notas 5 2 7 5" xfId="19102" xr:uid="{B995788D-5C80-45E6-B28B-E1BC86C6CC58}"/>
    <cellStyle name="Notas 5 2 8" xfId="4559" xr:uid="{A8656E3C-292F-4B22-88FB-8DA283EA16FA}"/>
    <cellStyle name="Notas 5 2 8 2" xfId="10941" xr:uid="{E6BA208F-12AC-4543-8E3D-59B5A66A4D84}"/>
    <cellStyle name="Notas 5 2 8 2 2" xfId="26049" xr:uid="{9A86B661-77EF-4D08-92AD-4C8EDDC1803D}"/>
    <cellStyle name="Notas 5 2 8 3" xfId="14073" xr:uid="{93CC0119-E52A-4771-BF11-8415393DE3EC}"/>
    <cellStyle name="Notas 5 2 8 3 2" xfId="29181" xr:uid="{7435DD1E-B6AC-4C45-B376-514E87E93D0D}"/>
    <cellStyle name="Notas 5 2 8 4" xfId="19667" xr:uid="{B4A54713-F949-4CDC-95A0-4AD8186041A0}"/>
    <cellStyle name="Notas 5 2 9" xfId="8423" xr:uid="{926048FE-174B-4D83-A988-814F0817CE8B}"/>
    <cellStyle name="Notas 5 2 9 2" xfId="23531" xr:uid="{2975C747-1491-4EDB-8130-E1EF9146B4D4}"/>
    <cellStyle name="Notas 5 3" xfId="1913" xr:uid="{35BA0EF6-0E0B-486E-BD8F-FE6A1E9C3895}"/>
    <cellStyle name="Notas 5 3 10" xfId="8414" xr:uid="{69787174-1415-41C8-B744-1F0233ABBA20}"/>
    <cellStyle name="Notas 5 3 10 2" xfId="23522" xr:uid="{BFA62198-4360-4838-9D55-CBAF92D021C3}"/>
    <cellStyle name="Notas 5 3 11" xfId="15979" xr:uid="{0B5EAEDA-70D0-44C0-B1FE-D076577EBA81}"/>
    <cellStyle name="Notas 5 3 11 2" xfId="31087" xr:uid="{FF962D7E-01B8-4DBA-A960-5A9F54B93A3D}"/>
    <cellStyle name="Notas 5 3 12" xfId="13948" xr:uid="{97C9C732-9A14-40D5-A541-8FE19D5518F4}"/>
    <cellStyle name="Notas 5 3 12 2" xfId="29056" xr:uid="{5A293961-561C-42D8-B1AB-029A29774BD7}"/>
    <cellStyle name="Notas 5 3 13" xfId="17138" xr:uid="{B2C83FE4-A4F2-4B41-8DA9-A0ACF0515CF6}"/>
    <cellStyle name="Notas 5 3 2" xfId="2473" xr:uid="{980A1685-917D-4D74-84B2-E647E8D3A76E}"/>
    <cellStyle name="Notas 5 3 2 2" xfId="5110" xr:uid="{5E447D3B-EE57-4F59-96DF-588E1675A127}"/>
    <cellStyle name="Notas 5 3 2 2 2" xfId="11474" xr:uid="{2E1547A0-5F2B-4A39-A7C4-02E7CCB86D8A}"/>
    <cellStyle name="Notas 5 3 2 2 2 2" xfId="26582" xr:uid="{8DC5C4FC-6E6B-42F7-895E-E54233A9E96D}"/>
    <cellStyle name="Notas 5 3 2 2 3" xfId="15939" xr:uid="{7C2EC09B-6283-4331-A8E0-7EAB864655DC}"/>
    <cellStyle name="Notas 5 3 2 2 3 2" xfId="31047" xr:uid="{1394A4AF-5E9C-485B-9EFC-F47A579F7BB8}"/>
    <cellStyle name="Notas 5 3 2 2 4" xfId="20218" xr:uid="{A684ED52-B87D-4FEB-9C6E-A2AEF192FAE4}"/>
    <cellStyle name="Notas 5 3 2 3" xfId="8940" xr:uid="{CA62DA27-7D2A-41D3-9B6C-C065AFCA74A9}"/>
    <cellStyle name="Notas 5 3 2 3 2" xfId="24048" xr:uid="{E40C2685-DCED-47B6-8D2F-602AAD8D1780}"/>
    <cellStyle name="Notas 5 3 2 4" xfId="14345" xr:uid="{0F6A8D96-B9F9-425B-93C9-3FE5798DDBC5}"/>
    <cellStyle name="Notas 5 3 2 4 2" xfId="29453" xr:uid="{B7E5495D-FD3B-4F46-9C53-5CD1312B6054}"/>
    <cellStyle name="Notas 5 3 2 5" xfId="13681" xr:uid="{C8455529-DBB0-423F-A176-09EEC277895B}"/>
    <cellStyle name="Notas 5 3 2 5 2" xfId="28789" xr:uid="{24BDE164-A343-483D-B689-2EA0D666DDDF}"/>
    <cellStyle name="Notas 5 3 2 6" xfId="17638" xr:uid="{9DA5879C-542D-4998-BB9A-76EEB0236E21}"/>
    <cellStyle name="Notas 5 3 3" xfId="2689" xr:uid="{65F0E6B0-46B1-45FA-8242-293FE4A7AF5B}"/>
    <cellStyle name="Notas 5 3 3 2" xfId="5326" xr:uid="{001F613D-28E6-49C4-8937-03D723F860D2}"/>
    <cellStyle name="Notas 5 3 3 2 2" xfId="7506" xr:uid="{7780F20A-ED51-4D1B-87AD-8CA90BA355A8}"/>
    <cellStyle name="Notas 5 3 3 2 2 2" xfId="22614" xr:uid="{504A461A-4BFE-4EF2-B0D9-117E2F76A76A}"/>
    <cellStyle name="Notas 5 3 3 2 3" xfId="20434" xr:uid="{481FECFE-BA56-4911-A8D1-B31B7929687D}"/>
    <cellStyle name="Notas 5 3 3 3" xfId="14555" xr:uid="{8A714F61-E5C0-4D3E-A927-404C41FF052A}"/>
    <cellStyle name="Notas 5 3 3 3 2" xfId="29663" xr:uid="{42A6B908-1945-40F2-93F0-7A596EB5B80B}"/>
    <cellStyle name="Notas 5 3 3 4" xfId="17797" xr:uid="{6C62A408-92BC-4A2D-8CD3-E030F3B3C3D0}"/>
    <cellStyle name="Notas 5 3 4" xfId="2992" xr:uid="{9B3DC2DF-AEC7-4718-AA0B-D7DF6F4D4E17}"/>
    <cellStyle name="Notas 5 3 4 2" xfId="5629" xr:uid="{86D1219C-09CD-48C3-9E5E-89979495BFCE}"/>
    <cellStyle name="Notas 5 3 4 2 2" xfId="11940" xr:uid="{5DB629CC-6A0F-4124-BA3B-482F2C0231DB}"/>
    <cellStyle name="Notas 5 3 4 2 2 2" xfId="27048" xr:uid="{BF5F898E-D01E-471B-88B1-6DD52B8F6E8E}"/>
    <cellStyle name="Notas 5 3 4 2 3" xfId="16108" xr:uid="{E39DBD05-85EA-49ED-94B9-E0C47783F87B}"/>
    <cellStyle name="Notas 5 3 4 2 3 2" xfId="31216" xr:uid="{D0B57B89-77A1-4B58-B400-86DE2CB0E5A6}"/>
    <cellStyle name="Notas 5 3 4 2 4" xfId="20737" xr:uid="{DAE6EC79-2764-4176-A68C-498B70358F37}"/>
    <cellStyle name="Notas 5 3 4 3" xfId="9374" xr:uid="{85C6709A-52E2-43B1-945A-E47427132FFA}"/>
    <cellStyle name="Notas 5 3 4 3 2" xfId="24482" xr:uid="{803FFA2D-5715-4322-87D6-2D875AD024B1}"/>
    <cellStyle name="Notas 5 3 4 4" xfId="14093" xr:uid="{4642D338-A655-496B-85E3-5D1022DABE50}"/>
    <cellStyle name="Notas 5 3 4 4 2" xfId="29201" xr:uid="{B2AC3C73-8E2C-4C23-B71E-DD24DBC32425}"/>
    <cellStyle name="Notas 5 3 4 5" xfId="18100" xr:uid="{5F473303-D14B-4AEA-8F0F-496A58AEADBA}"/>
    <cellStyle name="Notas 5 3 5" xfId="3318" xr:uid="{25C42700-3963-4F82-869A-74AE95FB6A64}"/>
    <cellStyle name="Notas 5 3 5 2" xfId="5955" xr:uid="{10B69E69-F9D1-49A7-84CF-E68125B41700}"/>
    <cellStyle name="Notas 5 3 5 2 2" xfId="12266" xr:uid="{D6CD7852-174D-459F-81A5-52252827F062}"/>
    <cellStyle name="Notas 5 3 5 2 2 2" xfId="27374" xr:uid="{AFCF5CBE-2754-4046-85F1-C664C41EC7B8}"/>
    <cellStyle name="Notas 5 3 5 2 3" xfId="8150" xr:uid="{4AB2977B-C02F-466A-85C2-9DD54812594D}"/>
    <cellStyle name="Notas 5 3 5 2 3 2" xfId="23258" xr:uid="{D980FDB9-862B-411C-B8D4-0A72F4858073}"/>
    <cellStyle name="Notas 5 3 5 2 4" xfId="21063" xr:uid="{56A56858-9BA7-46B9-AAEE-AC5568E220C1}"/>
    <cellStyle name="Notas 5 3 5 3" xfId="9700" xr:uid="{E0C22498-4C70-4B7E-9FBC-BC5F73EB12DE}"/>
    <cellStyle name="Notas 5 3 5 3 2" xfId="24808" xr:uid="{B16CAA63-01DF-4118-B5AD-B34CC1B5C209}"/>
    <cellStyle name="Notas 5 3 5 4" xfId="7574" xr:uid="{1874A107-F1FF-46DC-B5FA-6FC91FE538AF}"/>
    <cellStyle name="Notas 5 3 5 4 2" xfId="22682" xr:uid="{2A5F70A1-D3EB-47A0-9A41-F086A752E477}"/>
    <cellStyle name="Notas 5 3 5 5" xfId="18426" xr:uid="{E5714A30-27D7-406E-8022-12042A1031AF}"/>
    <cellStyle name="Notas 5 3 6" xfId="3624" xr:uid="{81FD3434-F10A-445D-B7A7-2B0EE1A0AD0F}"/>
    <cellStyle name="Notas 5 3 6 2" xfId="6261" xr:uid="{A9BCF70B-801F-4F87-AF55-9878AB8D481E}"/>
    <cellStyle name="Notas 5 3 6 2 2" xfId="12572" xr:uid="{42CE9870-6A53-4C4D-B619-DC7F6D318CA8}"/>
    <cellStyle name="Notas 5 3 6 2 2 2" xfId="27680" xr:uid="{F4F3C60B-60F1-4E48-A219-24B31F03FD12}"/>
    <cellStyle name="Notas 5 3 6 2 3" xfId="16279" xr:uid="{D7C1A0E5-76DD-40A0-949A-EE79F04ACD74}"/>
    <cellStyle name="Notas 5 3 6 2 3 2" xfId="31387" xr:uid="{60E103B5-1B90-4FFF-8159-36C73D851CAE}"/>
    <cellStyle name="Notas 5 3 6 2 4" xfId="21369" xr:uid="{C4AF9EB7-2BD0-4A48-8F9F-EE52F2D85637}"/>
    <cellStyle name="Notas 5 3 6 3" xfId="10006" xr:uid="{6C6B91A0-FA0E-44A6-9A38-EAA02295E4CA}"/>
    <cellStyle name="Notas 5 3 6 3 2" xfId="25114" xr:uid="{048E0031-3AA5-480C-98F3-058FA4D8C949}"/>
    <cellStyle name="Notas 5 3 6 4" xfId="15896" xr:uid="{C31F1342-F525-4548-92DD-D7E9901E9BFC}"/>
    <cellStyle name="Notas 5 3 6 4 2" xfId="31004" xr:uid="{5204B163-8DA2-423A-9546-AE9CD6DDC54B}"/>
    <cellStyle name="Notas 5 3 6 5" xfId="18732" xr:uid="{75CA0E1F-EDF0-42F3-BA55-F67E8079F12F}"/>
    <cellStyle name="Notas 5 3 7" xfId="3985" xr:uid="{02046306-3ABB-4B65-B130-AB7DA613C700}"/>
    <cellStyle name="Notas 5 3 7 2" xfId="6622" xr:uid="{09E9D83A-C440-4D3E-AFD7-36847FC6F0A1}"/>
    <cellStyle name="Notas 5 3 7 2 2" xfId="12933" xr:uid="{2DAC8BA4-5393-4D8E-A755-791BDB82D460}"/>
    <cellStyle name="Notas 5 3 7 2 2 2" xfId="28041" xr:uid="{E2C52CFB-9517-4DBC-BE67-925F4F33634D}"/>
    <cellStyle name="Notas 5 3 7 2 3" xfId="16623" xr:uid="{C73E6B84-5381-4A22-B963-DD978586FB76}"/>
    <cellStyle name="Notas 5 3 7 2 3 2" xfId="31731" xr:uid="{F623F5A3-3C74-4F99-9CE0-5CD97F80060D}"/>
    <cellStyle name="Notas 5 3 7 2 4" xfId="21730" xr:uid="{36818F48-BD91-4174-971F-78A5CC641CEE}"/>
    <cellStyle name="Notas 5 3 7 3" xfId="10367" xr:uid="{5805AA32-431B-4CB3-87D4-6BB0C47E326F}"/>
    <cellStyle name="Notas 5 3 7 3 2" xfId="25475" xr:uid="{2548F8BC-2727-41B1-B9DD-C7044A95199F}"/>
    <cellStyle name="Notas 5 3 7 4" xfId="14074" xr:uid="{19F201DC-FD6D-4A0A-B64C-2EAA8C197EC5}"/>
    <cellStyle name="Notas 5 3 7 4 2" xfId="29182" xr:uid="{A9BE237A-E651-4616-B15A-149FC44A9513}"/>
    <cellStyle name="Notas 5 3 7 5" xfId="19093" xr:uid="{EE7584AD-8C58-477D-8459-A298E9A3988D}"/>
    <cellStyle name="Notas 5 3 8" xfId="4308" xr:uid="{043448B2-6D21-4885-B3A8-60B9BC4A6565}"/>
    <cellStyle name="Notas 5 3 8 2" xfId="6945" xr:uid="{5CFC3A90-0886-4A36-87FD-A4E46FC4C150}"/>
    <cellStyle name="Notas 5 3 8 2 2" xfId="13256" xr:uid="{C359139B-3F09-4C2C-A4D2-E52D1FD22FB8}"/>
    <cellStyle name="Notas 5 3 8 2 2 2" xfId="28364" xr:uid="{3C7E0A96-3439-455E-B1DD-34BF33311413}"/>
    <cellStyle name="Notas 5 3 8 2 3" xfId="16920" xr:uid="{B775D7C5-4133-42D4-9C69-6B6D20C8FC5E}"/>
    <cellStyle name="Notas 5 3 8 2 3 2" xfId="32028" xr:uid="{2D7F41B3-63EC-4D30-8478-44DF14694C75}"/>
    <cellStyle name="Notas 5 3 8 2 4" xfId="22053" xr:uid="{0DA1058B-60F2-4B4C-AB78-02BE4663C7D5}"/>
    <cellStyle name="Notas 5 3 8 3" xfId="10690" xr:uid="{8C304426-B7DD-4F71-ABF2-7D6549CA5C44}"/>
    <cellStyle name="Notas 5 3 8 3 2" xfId="25798" xr:uid="{DB201BA9-044B-4E88-97BF-CC417C891465}"/>
    <cellStyle name="Notas 5 3 8 4" xfId="16275" xr:uid="{F0BBCA8D-248E-4AA5-A0E3-1313485A4D81}"/>
    <cellStyle name="Notas 5 3 8 4 2" xfId="31383" xr:uid="{7EFE1E19-33A9-48C9-830C-8E986EA68CC3}"/>
    <cellStyle name="Notas 5 3 8 5" xfId="19416" xr:uid="{C4BA2A39-A4EC-4D9A-B03C-0DCA47BC066E}"/>
    <cellStyle name="Notas 5 3 9" xfId="4550" xr:uid="{8A38C9A8-C4D0-4D96-9359-8558F0967BE1}"/>
    <cellStyle name="Notas 5 3 9 2" xfId="10932" xr:uid="{583DC516-FC1D-42F5-BADD-C7DE8E7B931C}"/>
    <cellStyle name="Notas 5 3 9 2 2" xfId="26040" xr:uid="{A6DEFF98-7197-4D56-B9C0-E76339489810}"/>
    <cellStyle name="Notas 5 3 9 3" xfId="13922" xr:uid="{08DB4F71-F4FA-490A-AFAC-8E75CC91CF1F}"/>
    <cellStyle name="Notas 5 3 9 3 2" xfId="29030" xr:uid="{38B43FEA-951D-4C78-A947-6720DF93B124}"/>
    <cellStyle name="Notas 5 3 9 4" xfId="19658" xr:uid="{9F09CA51-453E-42C3-A6B3-13D9ADEA81D9}"/>
    <cellStyle name="Notas 5 4" xfId="2114" xr:uid="{4BFAC480-0DE2-43D9-B971-E0531263CDA5}"/>
    <cellStyle name="Notas 5 4 10" xfId="8612" xr:uid="{8FB4FE87-FB13-4D34-871B-B79F27EC6678}"/>
    <cellStyle name="Notas 5 4 10 2" xfId="23720" xr:uid="{1940AA79-AFED-4D85-A7EB-CF73FCE5D3F1}"/>
    <cellStyle name="Notas 5 4 11" xfId="11780" xr:uid="{F301C632-3AA0-4B6A-ABA7-36F017A066FC}"/>
    <cellStyle name="Notas 5 4 11 2" xfId="26888" xr:uid="{0F81E09D-AD6E-46BA-AA36-E84F57BB02FF}"/>
    <cellStyle name="Notas 5 4 12" xfId="13938" xr:uid="{C38B62A4-538C-4A9A-888E-0E6E7F969770}"/>
    <cellStyle name="Notas 5 4 12 2" xfId="29046" xr:uid="{F0243AB9-FE1E-4BEE-942E-81CC9B8560E0}"/>
    <cellStyle name="Notas 5 4 13" xfId="17339" xr:uid="{E3AC79DD-94AC-4489-AA2F-908356B7BCBA}"/>
    <cellStyle name="Notas 5 4 2" xfId="2604" xr:uid="{BA19D77E-150B-4B53-B590-722D2031FB38}"/>
    <cellStyle name="Notas 5 4 2 2" xfId="5241" xr:uid="{A7C0C1BF-F199-4B4F-BA4E-7BA0902F515D}"/>
    <cellStyle name="Notas 5 4 2 2 2" xfId="11605" xr:uid="{07F02A1F-A81C-4FA5-B57D-1A8A0A697B62}"/>
    <cellStyle name="Notas 5 4 2 2 2 2" xfId="26713" xr:uid="{8ECC1225-2DAF-42CB-944D-3E4DB861AC40}"/>
    <cellStyle name="Notas 5 4 2 2 3" xfId="14248" xr:uid="{1234CA09-C6CD-4041-829B-1B3D69D94B76}"/>
    <cellStyle name="Notas 5 4 2 2 3 2" xfId="29356" xr:uid="{D38CE6AB-AAC2-48A8-A730-625D138EAFFB}"/>
    <cellStyle name="Notas 5 4 2 2 4" xfId="20349" xr:uid="{39B3A18A-7910-4F89-AE5F-82B79EB8FAB6}"/>
    <cellStyle name="Notas 5 4 2 3" xfId="9071" xr:uid="{B8BC06D5-77C0-411D-9C9B-9612AD0DFDB5}"/>
    <cellStyle name="Notas 5 4 2 3 2" xfId="24179" xr:uid="{C0578D06-8DD6-4C28-BEBB-4A7AF2E8D63D}"/>
    <cellStyle name="Notas 5 4 2 4" xfId="8095" xr:uid="{06BAC822-1239-47B2-84C1-04C3AFF53A96}"/>
    <cellStyle name="Notas 5 4 2 4 2" xfId="23203" xr:uid="{BBA773AE-3DDF-43E6-980C-B48BF6493B8C}"/>
    <cellStyle name="Notas 5 4 2 5" xfId="14137" xr:uid="{00D29175-8C19-4E59-B02B-9180A299D5D4}"/>
    <cellStyle name="Notas 5 4 2 5 2" xfId="29245" xr:uid="{7CAC0784-991A-482A-A54D-CCB5CC9FEB43}"/>
    <cellStyle name="Notas 5 4 2 6" xfId="17712" xr:uid="{CFA0D3C5-7377-4B4A-9693-9F3383831A96}"/>
    <cellStyle name="Notas 5 4 3" xfId="2869" xr:uid="{C9ACDCE2-3FF0-47C0-AF28-6424DF5E41BB}"/>
    <cellStyle name="Notas 5 4 3 2" xfId="5506" xr:uid="{2F3819F1-917F-43C1-B7A0-6346E3A52064}"/>
    <cellStyle name="Notas 5 4 3 2 2" xfId="7043" xr:uid="{CFFBAEBA-F53A-4324-AD02-AD479BC37834}"/>
    <cellStyle name="Notas 5 4 3 2 2 2" xfId="22151" xr:uid="{D9142EF3-0802-487D-B107-82F818DF328F}"/>
    <cellStyle name="Notas 5 4 3 2 3" xfId="20614" xr:uid="{089579E3-0341-4771-9A29-95EA5326700D}"/>
    <cellStyle name="Notas 5 4 3 3" xfId="7191" xr:uid="{FF619C4D-BDC4-43AD-8B2C-23876941350C}"/>
    <cellStyle name="Notas 5 4 3 3 2" xfId="22299" xr:uid="{CA41E2D6-2843-4563-B36A-881DD3A5CA73}"/>
    <cellStyle name="Notas 5 4 3 4" xfId="17977" xr:uid="{A261C3E5-D38E-47A3-A68B-5A86D1B36D57}"/>
    <cellStyle name="Notas 5 4 4" xfId="3172" xr:uid="{3F8CCBFF-E6EA-449A-BB53-29BC1F103A68}"/>
    <cellStyle name="Notas 5 4 4 2" xfId="5809" xr:uid="{60B6B48E-E5B4-4A2D-B3F1-5ED1990A4D9D}"/>
    <cellStyle name="Notas 5 4 4 2 2" xfId="12120" xr:uid="{BAC16FFF-D94D-45F9-8602-409B8F8627EF}"/>
    <cellStyle name="Notas 5 4 4 2 2 2" xfId="27228" xr:uid="{8492D035-4AA5-42A3-A9EB-5548246FE954}"/>
    <cellStyle name="Notas 5 4 4 2 3" xfId="15624" xr:uid="{447A4515-FC9B-48C9-8F73-19EEFE192AFF}"/>
    <cellStyle name="Notas 5 4 4 2 3 2" xfId="30732" xr:uid="{636ECAEF-CBDD-482C-BFAC-274E8738F0EA}"/>
    <cellStyle name="Notas 5 4 4 2 4" xfId="20917" xr:uid="{4AAF620C-2BEE-453B-9C32-09C52BF332CA}"/>
    <cellStyle name="Notas 5 4 4 3" xfId="9554" xr:uid="{00924D9E-05C8-4835-B1F1-FB178C050A2A}"/>
    <cellStyle name="Notas 5 4 4 3 2" xfId="24662" xr:uid="{6C34936A-66A8-4702-8FCB-B7A305867E15}"/>
    <cellStyle name="Notas 5 4 4 4" xfId="16133" xr:uid="{5B8D2771-EF83-4943-97F3-3D510E4F1BE0}"/>
    <cellStyle name="Notas 5 4 4 4 2" xfId="31241" xr:uid="{918613F0-8956-48C3-9D26-16E8A4936732}"/>
    <cellStyle name="Notas 5 4 4 5" xfId="18280" xr:uid="{2A9F4E9B-8333-4837-A884-91D6E680F270}"/>
    <cellStyle name="Notas 5 4 5" xfId="3498" xr:uid="{F1794C60-7866-413A-B4B2-092B48D46C2E}"/>
    <cellStyle name="Notas 5 4 5 2" xfId="6135" xr:uid="{08A9A3E2-A4CD-4D40-A698-AE96126E16F2}"/>
    <cellStyle name="Notas 5 4 5 2 2" xfId="12446" xr:uid="{EF9652EA-C122-49C5-BA76-145F19330D72}"/>
    <cellStyle name="Notas 5 4 5 2 2 2" xfId="27554" xr:uid="{06ACAC1A-8979-4B1C-B902-73B96ADFA2B6}"/>
    <cellStyle name="Notas 5 4 5 2 3" xfId="16522" xr:uid="{F759EA71-9DFD-4831-A8AA-1602AB94420D}"/>
    <cellStyle name="Notas 5 4 5 2 3 2" xfId="31630" xr:uid="{CA2019A5-72ED-4B5F-BB2C-4626706026C4}"/>
    <cellStyle name="Notas 5 4 5 2 4" xfId="21243" xr:uid="{63A40B1E-2DC4-47CD-A827-F3204D9652D2}"/>
    <cellStyle name="Notas 5 4 5 3" xfId="9880" xr:uid="{1C1954B7-FE20-4218-92EC-5E72F8C4B821}"/>
    <cellStyle name="Notas 5 4 5 3 2" xfId="24988" xr:uid="{D21A550C-8B09-4D79-9499-285FA38B09CC}"/>
    <cellStyle name="Notas 5 4 5 4" xfId="15912" xr:uid="{D9BA8A9A-376C-43E5-AA2C-4F48FCB499BD}"/>
    <cellStyle name="Notas 5 4 5 4 2" xfId="31020" xr:uid="{15FD5E11-39AF-4D40-A1C0-19A17464E450}"/>
    <cellStyle name="Notas 5 4 5 5" xfId="18606" xr:uid="{7001DACA-30B8-4517-8F16-DBE7F297F273}"/>
    <cellStyle name="Notas 5 4 6" xfId="3804" xr:uid="{A0BB1CE4-ED5B-4133-879E-1039F3DC1427}"/>
    <cellStyle name="Notas 5 4 6 2" xfId="6441" xr:uid="{49367DB3-FBD6-445F-AD59-463A0B242C9E}"/>
    <cellStyle name="Notas 5 4 6 2 2" xfId="12752" xr:uid="{0E752F7A-F32A-4411-9003-FFCD945A136E}"/>
    <cellStyle name="Notas 5 4 6 2 2 2" xfId="27860" xr:uid="{BFFEF7BB-6938-4424-BA01-931C9D59A352}"/>
    <cellStyle name="Notas 5 4 6 2 3" xfId="8198" xr:uid="{6A398D4C-8F9F-40C1-A2A3-030E5ACDF57F}"/>
    <cellStyle name="Notas 5 4 6 2 3 2" xfId="23306" xr:uid="{7796A603-1ED8-41B0-87F2-59580BA94B72}"/>
    <cellStyle name="Notas 5 4 6 2 4" xfId="21549" xr:uid="{DB7FFD37-F9D4-4B59-AE7D-4D2C89BADED2}"/>
    <cellStyle name="Notas 5 4 6 3" xfId="10186" xr:uid="{F129B3BE-7F3D-48DB-88D1-342873E553EA}"/>
    <cellStyle name="Notas 5 4 6 3 2" xfId="25294" xr:uid="{2C4C5632-EAC7-4209-9CD9-BE7CF7CA4981}"/>
    <cellStyle name="Notas 5 4 6 4" xfId="14352" xr:uid="{C7A1D401-D69B-4E52-AA03-E98E91A8B7B5}"/>
    <cellStyle name="Notas 5 4 6 4 2" xfId="29460" xr:uid="{8C2A4492-2858-4582-A1B1-603BAFA5C04F}"/>
    <cellStyle name="Notas 5 4 6 5" xfId="18912" xr:uid="{F0B2B17A-98F9-4FF2-881F-9006EC0F4D24}"/>
    <cellStyle name="Notas 5 4 7" xfId="4186" xr:uid="{BAA84B57-5274-4E87-9687-BF8790393DA7}"/>
    <cellStyle name="Notas 5 4 7 2" xfId="6823" xr:uid="{FB78E95B-4401-41CB-B28C-17C6EFCF850F}"/>
    <cellStyle name="Notas 5 4 7 2 2" xfId="13134" xr:uid="{C735CC3F-61DC-4545-8830-7F881C067556}"/>
    <cellStyle name="Notas 5 4 7 2 2 2" xfId="28242" xr:uid="{6470DE0A-FA8D-4CA5-8F2C-2F2BE29BE399}"/>
    <cellStyle name="Notas 5 4 7 2 3" xfId="16803" xr:uid="{CA75C0F2-8C27-4E81-830D-658B1ECF94BB}"/>
    <cellStyle name="Notas 5 4 7 2 3 2" xfId="31911" xr:uid="{62E54D4F-842F-4069-BA28-D7033FBAE822}"/>
    <cellStyle name="Notas 5 4 7 2 4" xfId="21931" xr:uid="{631788AB-206B-4A31-9766-0785B5AA3ABF}"/>
    <cellStyle name="Notas 5 4 7 3" xfId="10568" xr:uid="{66CA2F1F-DDE4-4728-9F5D-DBE4516A7D0F}"/>
    <cellStyle name="Notas 5 4 7 3 2" xfId="25676" xr:uid="{3383CD02-878F-423D-A717-7D20AF84326B}"/>
    <cellStyle name="Notas 5 4 7 4" xfId="8019" xr:uid="{BB622D6B-4637-4540-94B3-0C750D510389}"/>
    <cellStyle name="Notas 5 4 7 4 2" xfId="23127" xr:uid="{994AEA0F-6368-4E5C-B5B4-CACD6278797A}"/>
    <cellStyle name="Notas 5 4 7 5" xfId="19294" xr:uid="{171E6EB4-15AE-4B6F-9695-8A5D427680C4}"/>
    <cellStyle name="Notas 5 4 8" xfId="4393" xr:uid="{86AE6307-5AF7-4554-B8FC-8882F68F4FF0}"/>
    <cellStyle name="Notas 5 4 8 2" xfId="7030" xr:uid="{7EC18C42-E144-4E91-BD96-444467C7FFA3}"/>
    <cellStyle name="Notas 5 4 8 2 2" xfId="13341" xr:uid="{EC182A0C-9570-4CB8-A5D0-22D85774C61F}"/>
    <cellStyle name="Notas 5 4 8 2 2 2" xfId="28449" xr:uid="{16250186-3851-43DF-942D-5B7740CFC29D}"/>
    <cellStyle name="Notas 5 4 8 2 3" xfId="17005" xr:uid="{6CDE7756-3C76-44E6-9FF5-21F7A3AA3E8A}"/>
    <cellStyle name="Notas 5 4 8 2 3 2" xfId="32113" xr:uid="{3D3C14F3-A649-48C0-B1CB-C38246BD736C}"/>
    <cellStyle name="Notas 5 4 8 2 4" xfId="22138" xr:uid="{AAEE6FAF-9674-46AE-AA8C-5E89B8E31E8A}"/>
    <cellStyle name="Notas 5 4 8 3" xfId="10775" xr:uid="{10058316-D4AE-4195-8353-B090F21B5758}"/>
    <cellStyle name="Notas 5 4 8 3 2" xfId="25883" xr:uid="{958B081B-6869-492D-886D-A4AF089DDFC1}"/>
    <cellStyle name="Notas 5 4 8 4" xfId="7314" xr:uid="{FBB00320-04CE-4594-945D-C1F23D1C0CEC}"/>
    <cellStyle name="Notas 5 4 8 4 2" xfId="22422" xr:uid="{CCC399A6-D127-4607-9320-B8538298B911}"/>
    <cellStyle name="Notas 5 4 8 5" xfId="19501" xr:uid="{89E738F2-3F8E-4E92-B62E-7CCD6263E8C9}"/>
    <cellStyle name="Notas 5 4 9" xfId="4751" xr:uid="{EE160948-5D69-4E69-BC2C-950E249E90E4}"/>
    <cellStyle name="Notas 5 4 9 2" xfId="11133" xr:uid="{012015FE-803F-49B6-B634-E6DCD2222298}"/>
    <cellStyle name="Notas 5 4 9 2 2" xfId="26241" xr:uid="{C677A469-A732-419B-9AF0-2B7B0B8C52A0}"/>
    <cellStyle name="Notas 5 4 9 3" xfId="7567" xr:uid="{7EF38382-792C-4D05-9D40-45FD3EF54FB6}"/>
    <cellStyle name="Notas 5 4 9 3 2" xfId="22675" xr:uid="{CFD041FB-7585-4CFC-8AFA-5DDA08E11710}"/>
    <cellStyle name="Notas 5 4 9 4" xfId="19859" xr:uid="{F0BD77B8-5987-40CA-A2E1-3A1038D17876}"/>
    <cellStyle name="Notas 5 5" xfId="2010" xr:uid="{3B9BDA0A-CD6E-4C0B-93D3-B90C33807674}"/>
    <cellStyle name="Notas 5 5 10" xfId="9249" xr:uid="{08672760-4592-445F-85FB-1BD4E52B09E8}"/>
    <cellStyle name="Notas 5 5 10 2" xfId="24357" xr:uid="{B60550D0-4D8F-4C26-A870-97A26403F53A}"/>
    <cellStyle name="Notas 5 5 11" xfId="7338" xr:uid="{6D0223BD-02EB-40E2-8669-3DBE00737F65}"/>
    <cellStyle name="Notas 5 5 11 2" xfId="22446" xr:uid="{706BC769-B94D-4AA1-8064-E082EEE97043}"/>
    <cellStyle name="Notas 5 5 12" xfId="17235" xr:uid="{1558A386-1E10-4DFB-9AEA-90BBAB130B37}"/>
    <cellStyle name="Notas 5 5 2" xfId="2772" xr:uid="{5BF00040-6D54-43C2-BC40-FABFCB543F8A}"/>
    <cellStyle name="Notas 5 5 2 2" xfId="5409" xr:uid="{EBF50832-CB7E-48CB-8DEB-740BE254317D}"/>
    <cellStyle name="Notas 5 5 2 2 2" xfId="14318" xr:uid="{4ADADDF8-0561-42FE-9E35-5921106E430E}"/>
    <cellStyle name="Notas 5 5 2 2 2 2" xfId="29426" xr:uid="{CA194516-CDFF-40C2-A1A2-9D347BD96322}"/>
    <cellStyle name="Notas 5 5 2 2 3" xfId="20517" xr:uid="{C2D2B15C-EC4E-4711-A4C1-057F1F267830}"/>
    <cellStyle name="Notas 5 5 2 3" xfId="16481" xr:uid="{312D92D2-9293-412D-B079-EADC9AD19348}"/>
    <cellStyle name="Notas 5 5 2 3 2" xfId="31589" xr:uid="{7FC674E6-8714-4628-81DA-68F7DC4792C7}"/>
    <cellStyle name="Notas 5 5 2 4" xfId="17880" xr:uid="{B90C0EFE-1288-47B6-ADDD-7386719EDC12}"/>
    <cellStyle name="Notas 5 5 3" xfId="3075" xr:uid="{01C03D25-A0EA-4BD9-AC78-9CC318271FCD}"/>
    <cellStyle name="Notas 5 5 3 2" xfId="5712" xr:uid="{E6E91F0E-1B56-45A6-8A24-F999A92EE846}"/>
    <cellStyle name="Notas 5 5 3 2 2" xfId="12023" xr:uid="{D1BF7F0B-F76C-42D4-BFD9-360380A0C4CF}"/>
    <cellStyle name="Notas 5 5 3 2 2 2" xfId="27131" xr:uid="{3A1A2523-83A8-4649-80FB-93AF12FA37CD}"/>
    <cellStyle name="Notas 5 5 3 2 3" xfId="13698" xr:uid="{0AEB3CA4-C97B-4C64-B5D1-14FDB46B8118}"/>
    <cellStyle name="Notas 5 5 3 2 3 2" xfId="28806" xr:uid="{BEA10272-40F4-487D-AFBD-9ECFFD165B61}"/>
    <cellStyle name="Notas 5 5 3 2 4" xfId="20820" xr:uid="{C6E6E2E6-58BE-4202-932B-6E5833378802}"/>
    <cellStyle name="Notas 5 5 3 3" xfId="9457" xr:uid="{61E6B152-EBE1-4A5F-B513-02D5FA19D137}"/>
    <cellStyle name="Notas 5 5 3 3 2" xfId="24565" xr:uid="{F3C36FD8-1D92-42CD-8888-70CD15DC7283}"/>
    <cellStyle name="Notas 5 5 3 4" xfId="13958" xr:uid="{DA3CAF81-BC68-477D-B257-1CA20EF61159}"/>
    <cellStyle name="Notas 5 5 3 4 2" xfId="29066" xr:uid="{BA794056-F07A-45AB-B60C-8CABDC0951DC}"/>
    <cellStyle name="Notas 5 5 3 5" xfId="18183" xr:uid="{50DD1458-5980-4866-A354-B507F8B22070}"/>
    <cellStyle name="Notas 5 5 4" xfId="3401" xr:uid="{D859519A-2BD0-4C64-AD9A-A5F1421FC528}"/>
    <cellStyle name="Notas 5 5 4 2" xfId="6038" xr:uid="{8A98E53C-7B32-4BF2-B98C-511013000AEF}"/>
    <cellStyle name="Notas 5 5 4 2 2" xfId="12349" xr:uid="{BA7D6864-A246-480A-81A3-71BD9A7FD8AB}"/>
    <cellStyle name="Notas 5 5 4 2 2 2" xfId="27457" xr:uid="{A939BF14-F2FE-42D7-B18D-3DA69A0BDBB8}"/>
    <cellStyle name="Notas 5 5 4 2 3" xfId="15966" xr:uid="{5ABCDCFC-D1EF-479C-A322-3395E4971105}"/>
    <cellStyle name="Notas 5 5 4 2 3 2" xfId="31074" xr:uid="{4B55A245-BE92-4AB2-B05A-C015D3BA120C}"/>
    <cellStyle name="Notas 5 5 4 2 4" xfId="21146" xr:uid="{9C9788BA-F58C-428A-94D5-F2B1CF488005}"/>
    <cellStyle name="Notas 5 5 4 3" xfId="9783" xr:uid="{287A3A80-65EC-47C7-BD83-AB53DD586C92}"/>
    <cellStyle name="Notas 5 5 4 3 2" xfId="24891" xr:uid="{B15E0F67-C611-4FD4-99FA-534A3B448C7C}"/>
    <cellStyle name="Notas 5 5 4 4" xfId="13365" xr:uid="{2A767081-8565-490A-B9B1-26D603614900}"/>
    <cellStyle name="Notas 5 5 4 4 2" xfId="28473" xr:uid="{394CD1B5-0601-4EB9-A31D-940EFAD52C2D}"/>
    <cellStyle name="Notas 5 5 4 5" xfId="18509" xr:uid="{21CFAF44-F0F1-4514-8B6B-73D1A0A94F21}"/>
    <cellStyle name="Notas 5 5 5" xfId="3707" xr:uid="{646D2902-896C-4C53-B4C8-CEDC9334733C}"/>
    <cellStyle name="Notas 5 5 5 2" xfId="6344" xr:uid="{D7FBCC3D-FD0F-462A-9778-ED86E71C204E}"/>
    <cellStyle name="Notas 5 5 5 2 2" xfId="12655" xr:uid="{B4D8278A-1F98-444D-9513-689F006247C7}"/>
    <cellStyle name="Notas 5 5 5 2 2 2" xfId="27763" xr:uid="{85B03E1E-6A75-4F4B-8C66-4B6911889EA0}"/>
    <cellStyle name="Notas 5 5 5 2 3" xfId="13375" xr:uid="{DD07252B-66E9-4CE5-9785-7A065973B351}"/>
    <cellStyle name="Notas 5 5 5 2 3 2" xfId="28483" xr:uid="{6B567D54-8E9C-4ED9-B61E-1ABEB26420A3}"/>
    <cellStyle name="Notas 5 5 5 2 4" xfId="21452" xr:uid="{79D63A95-DB26-415C-BB36-934821FFC005}"/>
    <cellStyle name="Notas 5 5 5 3" xfId="10089" xr:uid="{E818BD9E-D915-4136-AAF5-1D4D9B00D213}"/>
    <cellStyle name="Notas 5 5 5 3 2" xfId="25197" xr:uid="{92AA53EC-1349-43D1-8F7A-CFCA07337276}"/>
    <cellStyle name="Notas 5 5 5 4" xfId="11677" xr:uid="{09CCFCB2-EA86-4CE8-AF99-3655233777E9}"/>
    <cellStyle name="Notas 5 5 5 4 2" xfId="26785" xr:uid="{726D250C-127F-4A9B-B928-BA5D0027D8C2}"/>
    <cellStyle name="Notas 5 5 5 5" xfId="18815" xr:uid="{CA219DE3-BB68-41AC-8D23-82E9B189EC24}"/>
    <cellStyle name="Notas 5 5 6" xfId="4082" xr:uid="{3ECAAAC2-A850-4C27-8E55-8F79F20B4AA2}"/>
    <cellStyle name="Notas 5 5 6 2" xfId="6719" xr:uid="{72B3C98A-4DAE-4AB7-BCAF-BADC04422106}"/>
    <cellStyle name="Notas 5 5 6 2 2" xfId="13030" xr:uid="{6A77BBAF-4D8E-44E5-AD4E-6212E4DD49C0}"/>
    <cellStyle name="Notas 5 5 6 2 2 2" xfId="28138" xr:uid="{4F106294-B694-471B-9511-5270CEAD5780}"/>
    <cellStyle name="Notas 5 5 6 2 3" xfId="16706" xr:uid="{E9C65D1E-29EC-46DF-A742-F5344C949276}"/>
    <cellStyle name="Notas 5 5 6 2 3 2" xfId="31814" xr:uid="{DE697B61-BF23-4F1F-9C03-17E7ACD686FB}"/>
    <cellStyle name="Notas 5 5 6 2 4" xfId="21827" xr:uid="{766770DE-EAFE-4FDB-A531-F36C6C33C314}"/>
    <cellStyle name="Notas 5 5 6 3" xfId="10464" xr:uid="{1A7AD64F-AA05-4C36-B4F1-1BDE5C6C85D4}"/>
    <cellStyle name="Notas 5 5 6 3 2" xfId="25572" xr:uid="{0AB6A990-CF19-44D5-888F-075FC3852E49}"/>
    <cellStyle name="Notas 5 5 6 4" xfId="14375" xr:uid="{0BCB78E3-ABEF-4B30-B9FF-74025E8E5F56}"/>
    <cellStyle name="Notas 5 5 6 4 2" xfId="29483" xr:uid="{52910489-7613-442A-8556-E1F70106CBB0}"/>
    <cellStyle name="Notas 5 5 6 5" xfId="19190" xr:uid="{39230667-8FEC-40A4-9558-C58DE354F21D}"/>
    <cellStyle name="Notas 5 5 7" xfId="4364" xr:uid="{D91DA11A-9CE2-414E-B1C6-481CEF263BBF}"/>
    <cellStyle name="Notas 5 5 7 2" xfId="7001" xr:uid="{82DD50DD-0AD1-41A4-A30F-14E0491768AC}"/>
    <cellStyle name="Notas 5 5 7 2 2" xfId="13312" xr:uid="{2C74B668-7A65-4BF3-A6C9-2162B01E6CBF}"/>
    <cellStyle name="Notas 5 5 7 2 2 2" xfId="28420" xr:uid="{F76EAA27-298F-41E3-8D5C-9372A472CF6E}"/>
    <cellStyle name="Notas 5 5 7 2 3" xfId="16976" xr:uid="{1AEFB89E-3BD0-4709-AE18-17D9BE9790AB}"/>
    <cellStyle name="Notas 5 5 7 2 3 2" xfId="32084" xr:uid="{A880597C-C4DA-4EEC-9FC9-EE165EFC47AB}"/>
    <cellStyle name="Notas 5 5 7 2 4" xfId="22109" xr:uid="{B37383D7-3627-4FDE-B7CB-07593627A700}"/>
    <cellStyle name="Notas 5 5 7 3" xfId="10746" xr:uid="{12D8098A-BCE9-414F-83CC-C2DE2F85D794}"/>
    <cellStyle name="Notas 5 5 7 3 2" xfId="25854" xr:uid="{D6F54922-000D-40F4-9004-AFBE6E6D00C8}"/>
    <cellStyle name="Notas 5 5 7 4" xfId="8717" xr:uid="{988217D6-C7CB-490E-B80A-B807088E1743}"/>
    <cellStyle name="Notas 5 5 7 4 2" xfId="23825" xr:uid="{4F06A4FE-EC2F-44E8-8B78-809478464023}"/>
    <cellStyle name="Notas 5 5 7 5" xfId="19472" xr:uid="{CE11073E-C75D-4CEA-80F5-FE8DF9BD306D}"/>
    <cellStyle name="Notas 5 5 8" xfId="4647" xr:uid="{D4DC93EB-8AAD-4928-9446-AB544292C92D}"/>
    <cellStyle name="Notas 5 5 8 2" xfId="11029" xr:uid="{0B90D3C2-D9D2-4F5D-81D8-9AD64C42BBEA}"/>
    <cellStyle name="Notas 5 5 8 2 2" xfId="26137" xr:uid="{D4F2094C-D5E2-4D46-857C-5C1611962D5C}"/>
    <cellStyle name="Notas 5 5 8 3" xfId="7819" xr:uid="{CEA07F85-0A06-447C-8081-3F6DDA7E0B39}"/>
    <cellStyle name="Notas 5 5 8 3 2" xfId="22927" xr:uid="{F2B6E1A2-566D-4C34-B363-EDCA53DC59F8}"/>
    <cellStyle name="Notas 5 5 8 4" xfId="19755" xr:uid="{77979126-9AF7-4046-9C3F-CE12A0F3C0F5}"/>
    <cellStyle name="Notas 5 5 9" xfId="8508" xr:uid="{4436F434-5CDF-4E1C-BFDA-79B439CBA2C2}"/>
    <cellStyle name="Notas 5 5 9 2" xfId="23616" xr:uid="{A5C2B2FB-96BA-431E-8C47-910FC096763C}"/>
    <cellStyle name="Notas 6" xfId="1468" xr:uid="{00000000-0005-0000-0000-0000C0050000}"/>
    <cellStyle name="Notas 6 2" xfId="1923" xr:uid="{4015D4C8-1B38-4E19-8264-C6611FC65042}"/>
    <cellStyle name="Notas 6 2 10" xfId="14480" xr:uid="{57508B02-A9BE-4E04-9B21-D9574F87AFB8}"/>
    <cellStyle name="Notas 6 2 10 2" xfId="29588" xr:uid="{74223559-4758-4970-B20F-B74607FC2B77}"/>
    <cellStyle name="Notas 6 2 11" xfId="16152" xr:uid="{12B0A7B1-D649-480E-82C7-C846B4FD6AD2}"/>
    <cellStyle name="Notas 6 2 11 2" xfId="31260" xr:uid="{50966128-DE95-4ED0-BCC4-1CC1965D667B}"/>
    <cellStyle name="Notas 6 2 12" xfId="17148" xr:uid="{6D3C7809-A5FB-4939-B2E5-3A7A19604377}"/>
    <cellStyle name="Notas 6 2 2" xfId="2483" xr:uid="{4732FF22-4159-403E-AA5A-D1ED8E9B018A}"/>
    <cellStyle name="Notas 6 2 2 2" xfId="5120" xr:uid="{C43601EF-8FE6-4D17-ADBD-6473F0EE5EDF}"/>
    <cellStyle name="Notas 6 2 2 2 2" xfId="11484" xr:uid="{A02F7119-1B3F-4DB6-9466-CBBD1AD65378}"/>
    <cellStyle name="Notas 6 2 2 2 2 2" xfId="26592" xr:uid="{6039F7C0-1C0C-4964-BB20-EE6811F9ED99}"/>
    <cellStyle name="Notas 6 2 2 2 3" xfId="8099" xr:uid="{61735469-C769-4CB4-B493-5FF6052801E0}"/>
    <cellStyle name="Notas 6 2 2 2 3 2" xfId="23207" xr:uid="{DD7E52EE-FE5E-4C4E-BA18-B7383345F32B}"/>
    <cellStyle name="Notas 6 2 2 2 4" xfId="20228" xr:uid="{662548F3-82B0-4452-8990-9AE131641676}"/>
    <cellStyle name="Notas 6 2 2 3" xfId="8950" xr:uid="{AF1E3BD0-B4E7-4CA8-A12E-AE4F87E060A4}"/>
    <cellStyle name="Notas 6 2 2 3 2" xfId="24058" xr:uid="{D9ACC8B1-221F-433D-B4C5-06F06ADCA827}"/>
    <cellStyle name="Notas 6 2 3" xfId="2699" xr:uid="{AD39B354-F986-44BE-847A-0EA2FA9D997D}"/>
    <cellStyle name="Notas 6 2 3 2" xfId="5336" xr:uid="{EBF8CFBE-25DC-4347-AE56-A392C1DF48F4}"/>
    <cellStyle name="Notas 6 2 3 2 2" xfId="14164" xr:uid="{2D103957-7E98-4BA0-BDE3-497BE0F2FD50}"/>
    <cellStyle name="Notas 6 2 3 2 2 2" xfId="29272" xr:uid="{11054F4F-5567-4D0F-BC40-6FC397E0443D}"/>
    <cellStyle name="Notas 6 2 3 2 3" xfId="20444" xr:uid="{8CF8BB3A-E151-4991-9C3E-B8FF82B6699B}"/>
    <cellStyle name="Notas 6 2 3 3" xfId="7677" xr:uid="{4E9B0E41-9B67-412D-BE29-254760F92BF0}"/>
    <cellStyle name="Notas 6 2 3 3 2" xfId="22785" xr:uid="{8F0A5D6F-9879-47E3-AEC6-459FA27E2AA8}"/>
    <cellStyle name="Notas 6 2 3 4" xfId="17807" xr:uid="{3116A12A-FAD6-4411-A818-C07FAB3F38A8}"/>
    <cellStyle name="Notas 6 2 4" xfId="3002" xr:uid="{2F8CBBA5-6692-4B08-9042-52FE0AAD5315}"/>
    <cellStyle name="Notas 6 2 4 2" xfId="5639" xr:uid="{7312D632-ECEB-4B75-8DAD-DDAFC3F7F2A8}"/>
    <cellStyle name="Notas 6 2 4 2 2" xfId="11950" xr:uid="{66CDCEEF-8CC6-4504-AE21-A8357424FE04}"/>
    <cellStyle name="Notas 6 2 4 2 2 2" xfId="27058" xr:uid="{48C11CF9-A6AB-4103-A97D-63B631507C4A}"/>
    <cellStyle name="Notas 6 2 4 2 3" xfId="7851" xr:uid="{3B7A4DC7-D732-4048-A8A2-2DA8DEA903B1}"/>
    <cellStyle name="Notas 6 2 4 2 3 2" xfId="22959" xr:uid="{34DD88A0-A966-425C-8678-4B8F4F0A14BD}"/>
    <cellStyle name="Notas 6 2 4 2 4" xfId="20747" xr:uid="{B3B07E9D-9B28-44BE-8C2B-114ECF46F9F4}"/>
    <cellStyle name="Notas 6 2 4 3" xfId="9384" xr:uid="{4A300AFA-DD5D-42E7-AC14-8D90438D509F}"/>
    <cellStyle name="Notas 6 2 4 3 2" xfId="24492" xr:uid="{B9C6F0EF-05C8-4856-8BB6-2323CDD239D4}"/>
    <cellStyle name="Notas 6 2 4 4" xfId="7289" xr:uid="{0B8B292B-4F04-432F-ABE1-5A0BDB86E980}"/>
    <cellStyle name="Notas 6 2 4 4 2" xfId="22397" xr:uid="{862049D5-C398-43F6-B75A-BFD5906DE10F}"/>
    <cellStyle name="Notas 6 2 4 5" xfId="18110" xr:uid="{0DF18CFF-E7BC-481F-82E9-38297B3D8061}"/>
    <cellStyle name="Notas 6 2 5" xfId="3328" xr:uid="{DAB5DB53-BF1B-44A2-9EE0-F6B9E9C5C174}"/>
    <cellStyle name="Notas 6 2 5 2" xfId="5965" xr:uid="{B19B2761-9246-4F29-B94E-FC79AFD8584A}"/>
    <cellStyle name="Notas 6 2 5 2 2" xfId="12276" xr:uid="{6F1CBFF7-FEE5-40B0-B05C-4276C8C004FC}"/>
    <cellStyle name="Notas 6 2 5 2 2 2" xfId="27384" xr:uid="{E51B2DBD-112C-4845-A79C-17300073AF9A}"/>
    <cellStyle name="Notas 6 2 5 2 3" xfId="14975" xr:uid="{DB5209B3-850D-43DD-8CD8-CA5C66555A38}"/>
    <cellStyle name="Notas 6 2 5 2 3 2" xfId="30083" xr:uid="{B1C88A85-594B-431C-92BF-57E9C9177D60}"/>
    <cellStyle name="Notas 6 2 5 2 4" xfId="21073" xr:uid="{BC560297-7C99-4829-8877-264699C6978D}"/>
    <cellStyle name="Notas 6 2 5 3" xfId="9710" xr:uid="{2735DE77-049F-4E3C-B7B1-B1BAF55A6E42}"/>
    <cellStyle name="Notas 6 2 5 3 2" xfId="24818" xr:uid="{B3A22925-19EB-42FC-8603-F68A6307220B}"/>
    <cellStyle name="Notas 6 2 5 4" xfId="14704" xr:uid="{A1DD2F77-FA3E-47B1-8CE9-A194C2F0977D}"/>
    <cellStyle name="Notas 6 2 5 4 2" xfId="29812" xr:uid="{366EA192-A794-4CF6-A761-6EE0AD49881A}"/>
    <cellStyle name="Notas 6 2 5 5" xfId="18436" xr:uid="{9D7FAF39-41F4-4278-8F49-FB104DED2744}"/>
    <cellStyle name="Notas 6 2 6" xfId="3634" xr:uid="{8CB3205F-92AF-4CDB-BBB1-A96E7BC0D040}"/>
    <cellStyle name="Notas 6 2 6 2" xfId="6271" xr:uid="{32CE294D-0DC2-49F6-969F-C54BFC3ECAA0}"/>
    <cellStyle name="Notas 6 2 6 2 2" xfId="12582" xr:uid="{D348DF4B-9EBE-460C-AD00-56B2E91156B8}"/>
    <cellStyle name="Notas 6 2 6 2 2 2" xfId="27690" xr:uid="{889C4258-A148-492F-B5F9-CF024EE2890A}"/>
    <cellStyle name="Notas 6 2 6 2 3" xfId="15067" xr:uid="{0FA759BD-A6D5-4691-B83D-0449360D2D09}"/>
    <cellStyle name="Notas 6 2 6 2 3 2" xfId="30175" xr:uid="{91E09C5B-B092-4826-A892-3E0F80630B50}"/>
    <cellStyle name="Notas 6 2 6 2 4" xfId="21379" xr:uid="{82D8C3DA-6EB2-40E6-BDE4-691CBFAB5AB8}"/>
    <cellStyle name="Notas 6 2 6 3" xfId="10016" xr:uid="{4263E6AB-29CB-489B-B706-638685201D2D}"/>
    <cellStyle name="Notas 6 2 6 3 2" xfId="25124" xr:uid="{C03C6A49-C008-4ABF-BDEA-4E6B1AF7002C}"/>
    <cellStyle name="Notas 6 2 6 4" xfId="14086" xr:uid="{C3373D62-1364-4AF0-9D5E-172A78092985}"/>
    <cellStyle name="Notas 6 2 6 4 2" xfId="29194" xr:uid="{F955B693-CA33-4B7A-B6FC-41E98437D276}"/>
    <cellStyle name="Notas 6 2 6 5" xfId="18742" xr:uid="{2650D468-2550-496A-8766-BA861C25B8F0}"/>
    <cellStyle name="Notas 6 2 7" xfId="3995" xr:uid="{BFEEE78D-01AC-4445-A589-E9E37C4A34FF}"/>
    <cellStyle name="Notas 6 2 7 2" xfId="6632" xr:uid="{5D9D3F9C-AC01-4114-A6B0-B1F58390FFC6}"/>
    <cellStyle name="Notas 6 2 7 2 2" xfId="12943" xr:uid="{73FC9166-48C3-4D75-87E5-FD0C9C4B8C31}"/>
    <cellStyle name="Notas 6 2 7 2 2 2" xfId="28051" xr:uid="{DB03973E-A8BC-4E2D-80A5-571E5A429741}"/>
    <cellStyle name="Notas 6 2 7 2 3" xfId="16633" xr:uid="{7C19A0C4-0017-43E1-8EC0-9BA36A1B272B}"/>
    <cellStyle name="Notas 6 2 7 2 3 2" xfId="31741" xr:uid="{5D99BA9A-0AC5-4FFF-B3F7-4F1358C168A0}"/>
    <cellStyle name="Notas 6 2 7 2 4" xfId="21740" xr:uid="{6CC5D8F8-AAB7-42AD-B962-12F7555097D8}"/>
    <cellStyle name="Notas 6 2 7 3" xfId="10377" xr:uid="{F5B11D5C-AD10-4E15-9D96-52BF36BE6B86}"/>
    <cellStyle name="Notas 6 2 7 3 2" xfId="25485" xr:uid="{4087BF8E-BD2D-4DA7-83F8-C97F07CF38D5}"/>
    <cellStyle name="Notas 6 2 7 4" xfId="16533" xr:uid="{6536CC1A-D41E-46A3-B741-25440926BE48}"/>
    <cellStyle name="Notas 6 2 7 4 2" xfId="31641" xr:uid="{3904554A-856C-4207-8C28-55E0ED66E70A}"/>
    <cellStyle name="Notas 6 2 7 5" xfId="19103" xr:uid="{E4FD0C1F-4C82-4FBE-8AD9-97A3D1BAF465}"/>
    <cellStyle name="Notas 6 2 8" xfId="4560" xr:uid="{C5B54146-9FE5-4DA5-BBA4-2835B2612BA7}"/>
    <cellStyle name="Notas 6 2 8 2" xfId="10942" xr:uid="{13C059A6-D251-414F-87D2-8C993C0FD7AD}"/>
    <cellStyle name="Notas 6 2 8 2 2" xfId="26050" xr:uid="{BA945AEB-D526-4CEE-A804-E6183489C450}"/>
    <cellStyle name="Notas 6 2 8 3" xfId="15000" xr:uid="{B0C787B4-8A8A-4C56-9B13-800C5189367D}"/>
    <cellStyle name="Notas 6 2 8 3 2" xfId="30108" xr:uid="{F8915FFE-C499-4820-85DB-DE609D217C6C}"/>
    <cellStyle name="Notas 6 2 8 4" xfId="19668" xr:uid="{1E5961CF-0405-4C85-BAA3-14F775427BC4}"/>
    <cellStyle name="Notas 6 2 9" xfId="8424" xr:uid="{9948996B-983E-4155-AAA5-5BE9F38A9796}"/>
    <cellStyle name="Notas 6 2 9 2" xfId="23532" xr:uid="{C6112445-C8C2-4A5A-AF10-D0B1A13E0E43}"/>
    <cellStyle name="Notas 6 3" xfId="1917" xr:uid="{7EF4B82D-E6B9-459E-9C68-58A923AFA962}"/>
    <cellStyle name="Notas 6 3 10" xfId="8418" xr:uid="{D7FC5285-34AF-4FEE-8C25-48B112263014}"/>
    <cellStyle name="Notas 6 3 10 2" xfId="23526" xr:uid="{C7B644A9-8E75-497C-AACC-BF90634EB67B}"/>
    <cellStyle name="Notas 6 3 11" xfId="8217" xr:uid="{68783C9C-A423-490F-B72F-24CA0145055C}"/>
    <cellStyle name="Notas 6 3 11 2" xfId="23325" xr:uid="{7A11FC1D-3D4D-4B82-B694-55058362D7B8}"/>
    <cellStyle name="Notas 6 3 12" xfId="16196" xr:uid="{DFA15DAD-71F1-4E03-AACF-E17F0C20630D}"/>
    <cellStyle name="Notas 6 3 12 2" xfId="31304" xr:uid="{32FEE0E0-C19F-4886-A8E5-A8CBC78FCCA5}"/>
    <cellStyle name="Notas 6 3 13" xfId="17142" xr:uid="{EBFAC2B9-4095-4AB0-B6D9-20B7C6FCC6E5}"/>
    <cellStyle name="Notas 6 3 2" xfId="2477" xr:uid="{66323E5E-F456-4BCC-AD1E-C17654359B70}"/>
    <cellStyle name="Notas 6 3 2 2" xfId="5114" xr:uid="{7E6DC646-18BA-49B7-81AF-FD915CC71F7A}"/>
    <cellStyle name="Notas 6 3 2 2 2" xfId="11478" xr:uid="{00B68CCA-9C3E-43B9-A01D-021BE71ABF26}"/>
    <cellStyle name="Notas 6 3 2 2 2 2" xfId="26586" xr:uid="{D0E20D51-5EC9-42BD-917C-945E0155EB64}"/>
    <cellStyle name="Notas 6 3 2 2 3" xfId="15647" xr:uid="{23AA9ACE-274A-4770-9B7D-4361EC1BCF89}"/>
    <cellStyle name="Notas 6 3 2 2 3 2" xfId="30755" xr:uid="{9583D18B-A27A-4747-9E3D-05EFB1EE38CE}"/>
    <cellStyle name="Notas 6 3 2 2 4" xfId="20222" xr:uid="{03AE4587-E174-4BC9-8516-47F87A4730D2}"/>
    <cellStyle name="Notas 6 3 2 3" xfId="8944" xr:uid="{7FA73867-4447-4DEE-87EC-B5284231AB90}"/>
    <cellStyle name="Notas 6 3 2 3 2" xfId="24052" xr:uid="{7A9772C9-993A-4E99-8094-44CFE2FA7B11}"/>
    <cellStyle name="Notas 6 3 2 4" xfId="15404" xr:uid="{0784764B-E7E6-4632-A4E5-FBE3BA5F663F}"/>
    <cellStyle name="Notas 6 3 2 4 2" xfId="30512" xr:uid="{6C634F4A-5EC3-4C8A-B7C2-A3757B9B171A}"/>
    <cellStyle name="Notas 6 3 2 5" xfId="15105" xr:uid="{F7E4AC65-0F83-4D22-AC19-A2CCC54E8CFA}"/>
    <cellStyle name="Notas 6 3 2 5 2" xfId="30213" xr:uid="{CF5C173D-241C-45D5-B8DF-9E0773B08127}"/>
    <cellStyle name="Notas 6 3 2 6" xfId="17639" xr:uid="{D6E093A2-D154-4266-AD08-5D4EB6B61A4E}"/>
    <cellStyle name="Notas 6 3 3" xfId="2693" xr:uid="{6A8B81B0-1655-413E-A85F-647DAFC7792D}"/>
    <cellStyle name="Notas 6 3 3 2" xfId="5330" xr:uid="{F9BAC1DD-C5B0-482A-8CE8-B4F3F61B3224}"/>
    <cellStyle name="Notas 6 3 3 2 2" xfId="7827" xr:uid="{34EFA633-656B-4211-9811-86334A43574B}"/>
    <cellStyle name="Notas 6 3 3 2 2 2" xfId="22935" xr:uid="{DE733B8C-232F-4FF5-807F-A1324AAED424}"/>
    <cellStyle name="Notas 6 3 3 2 3" xfId="20438" xr:uid="{68F4CE07-02CE-4CC3-94E5-3B728514B476}"/>
    <cellStyle name="Notas 6 3 3 3" xfId="14001" xr:uid="{999C0467-B75A-4F63-A626-3893099A425E}"/>
    <cellStyle name="Notas 6 3 3 3 2" xfId="29109" xr:uid="{0B053B80-F35A-4DF2-97E7-E0863847C058}"/>
    <cellStyle name="Notas 6 3 3 4" xfId="17801" xr:uid="{9070C39B-DB09-4D05-967D-97882A6E5CB9}"/>
    <cellStyle name="Notas 6 3 4" xfId="2996" xr:uid="{4B3AA95F-44C5-4F14-B030-4E0AE5784C6B}"/>
    <cellStyle name="Notas 6 3 4 2" xfId="5633" xr:uid="{201ABC33-0AE2-47D5-AF00-627284D4E8EC}"/>
    <cellStyle name="Notas 6 3 4 2 2" xfId="11944" xr:uid="{3091EC18-EA7C-42ED-832C-CDA42A7ED6D5}"/>
    <cellStyle name="Notas 6 3 4 2 2 2" xfId="27052" xr:uid="{A0BD1E35-0C9D-4C4F-82CF-A1C613C78A0A}"/>
    <cellStyle name="Notas 6 3 4 2 3" xfId="7208" xr:uid="{4E48ED5C-DC8A-44A7-8346-02B320EB631B}"/>
    <cellStyle name="Notas 6 3 4 2 3 2" xfId="22316" xr:uid="{ACE43183-2D05-4B49-87B1-CBF939BD37BD}"/>
    <cellStyle name="Notas 6 3 4 2 4" xfId="20741" xr:uid="{8AE31935-AAB2-4C54-845E-52BB57E9DBDD}"/>
    <cellStyle name="Notas 6 3 4 3" xfId="9378" xr:uid="{35B1EE62-1883-413A-B339-AE00D7C18F87}"/>
    <cellStyle name="Notas 6 3 4 3 2" xfId="24486" xr:uid="{04A11F8E-A5DF-4753-88E9-7205BEB4EE2D}"/>
    <cellStyle name="Notas 6 3 4 4" xfId="14094" xr:uid="{5A374C52-9453-452A-B8C2-19D774ED3677}"/>
    <cellStyle name="Notas 6 3 4 4 2" xfId="29202" xr:uid="{5D89FBED-5302-4CEF-8D0B-C05A16E190FF}"/>
    <cellStyle name="Notas 6 3 4 5" xfId="18104" xr:uid="{F2B4FCB7-A81B-4C36-8B95-E7623704B385}"/>
    <cellStyle name="Notas 6 3 5" xfId="3322" xr:uid="{72B6375B-C346-4797-A8BD-854650EF4BD3}"/>
    <cellStyle name="Notas 6 3 5 2" xfId="5959" xr:uid="{33BD6591-4FF3-483F-9B32-B769CA3C319B}"/>
    <cellStyle name="Notas 6 3 5 2 2" xfId="12270" xr:uid="{22F278A4-7FC1-4397-BA92-92603484BC1B}"/>
    <cellStyle name="Notas 6 3 5 2 2 2" xfId="27378" xr:uid="{6F672D0D-1210-4F07-ACA8-201C54521564}"/>
    <cellStyle name="Notas 6 3 5 2 3" xfId="15512" xr:uid="{72F897CD-F8C3-4DCD-8743-FC72D74189B1}"/>
    <cellStyle name="Notas 6 3 5 2 3 2" xfId="30620" xr:uid="{3A826087-7238-4643-BD00-3E14B47BC6EE}"/>
    <cellStyle name="Notas 6 3 5 2 4" xfId="21067" xr:uid="{A9EC8129-DBF7-4946-840A-67509CFBF51C}"/>
    <cellStyle name="Notas 6 3 5 3" xfId="9704" xr:uid="{70CEBE80-1095-44C1-8F37-E4B7F993D376}"/>
    <cellStyle name="Notas 6 3 5 3 2" xfId="24812" xr:uid="{E0890393-DF4A-4585-8B7B-C8CFC4CE323F}"/>
    <cellStyle name="Notas 6 3 5 4" xfId="16261" xr:uid="{AEBC457A-7B55-4FB5-B2F6-C65B5C1EC14E}"/>
    <cellStyle name="Notas 6 3 5 4 2" xfId="31369" xr:uid="{006A4358-74A2-4C1A-8992-03B531583F8B}"/>
    <cellStyle name="Notas 6 3 5 5" xfId="18430" xr:uid="{A090ECE3-52CB-48C1-9F84-8BA13B05A114}"/>
    <cellStyle name="Notas 6 3 6" xfId="3628" xr:uid="{1CF7A6CC-3362-419E-8686-EACA54782481}"/>
    <cellStyle name="Notas 6 3 6 2" xfId="6265" xr:uid="{442DF6BA-86FF-4053-ACF6-F9FE7061DF1D}"/>
    <cellStyle name="Notas 6 3 6 2 2" xfId="12576" xr:uid="{5215EFA2-E224-48BB-9BAA-6B28FF3BDB1C}"/>
    <cellStyle name="Notas 6 3 6 2 2 2" xfId="27684" xr:uid="{D6058865-044C-4B50-9942-D8A7C96B25B9}"/>
    <cellStyle name="Notas 6 3 6 2 3" xfId="14900" xr:uid="{D2F6AA44-1A49-4DA9-8085-F042ED89B11E}"/>
    <cellStyle name="Notas 6 3 6 2 3 2" xfId="30008" xr:uid="{4BD907C5-8E36-4A1C-A9E3-B84569546D5C}"/>
    <cellStyle name="Notas 6 3 6 2 4" xfId="21373" xr:uid="{B36C4272-4745-42D5-926B-D477EE143BC1}"/>
    <cellStyle name="Notas 6 3 6 3" xfId="10010" xr:uid="{D6C815B1-B701-48E3-91F4-C1948933BE49}"/>
    <cellStyle name="Notas 6 3 6 3 2" xfId="25118" xr:uid="{AEE8BD40-EFC2-4543-B4C3-AA8F3C811D8A}"/>
    <cellStyle name="Notas 6 3 6 4" xfId="7068" xr:uid="{5E460F20-ADD7-4C1A-9313-915EAA7C8724}"/>
    <cellStyle name="Notas 6 3 6 4 2" xfId="22176" xr:uid="{8ED0B5B5-4725-44CA-A43C-59C45A26A31A}"/>
    <cellStyle name="Notas 6 3 6 5" xfId="18736" xr:uid="{31E6EDB0-C747-4FF0-8EFA-3AC6AAAED69F}"/>
    <cellStyle name="Notas 6 3 7" xfId="3989" xr:uid="{83815BE2-6B5D-4417-B17B-FDC16C4B0B88}"/>
    <cellStyle name="Notas 6 3 7 2" xfId="6626" xr:uid="{368703B0-9E73-4E28-B0C5-D83DE3781756}"/>
    <cellStyle name="Notas 6 3 7 2 2" xfId="12937" xr:uid="{1050EC67-BD25-48D6-B335-392C79008C06}"/>
    <cellStyle name="Notas 6 3 7 2 2 2" xfId="28045" xr:uid="{8E1D49C6-260A-47FE-B9EE-6D2F78D0D03E}"/>
    <cellStyle name="Notas 6 3 7 2 3" xfId="16627" xr:uid="{F85A28C5-B347-4671-A382-F81DFDF9534A}"/>
    <cellStyle name="Notas 6 3 7 2 3 2" xfId="31735" xr:uid="{B6D1D951-D64C-42E6-A669-DE03C4B6C970}"/>
    <cellStyle name="Notas 6 3 7 2 4" xfId="21734" xr:uid="{C8C4EE20-5685-46E1-9DF6-08797AD1C6F1}"/>
    <cellStyle name="Notas 6 3 7 3" xfId="10371" xr:uid="{841B589F-65E6-4E86-B54D-3A2E57649BCC}"/>
    <cellStyle name="Notas 6 3 7 3 2" xfId="25479" xr:uid="{BEAEC148-2595-4A35-9655-2061975CE464}"/>
    <cellStyle name="Notas 6 3 7 4" xfId="13447" xr:uid="{EC9647E1-3F84-4767-9008-F72C4FF10CE4}"/>
    <cellStyle name="Notas 6 3 7 4 2" xfId="28555" xr:uid="{1755064F-8995-4CF2-8FEB-600B2B5240E6}"/>
    <cellStyle name="Notas 6 3 7 5" xfId="19097" xr:uid="{9803A082-B02E-4362-BC60-74B994AD4FBE}"/>
    <cellStyle name="Notas 6 3 8" xfId="4309" xr:uid="{A4DBA619-FBBB-4987-B320-28D83032AD9E}"/>
    <cellStyle name="Notas 6 3 8 2" xfId="6946" xr:uid="{2184BC01-8000-4C44-AA51-7C85E001DE82}"/>
    <cellStyle name="Notas 6 3 8 2 2" xfId="13257" xr:uid="{5A8A77D5-A3EC-487C-83E3-AF9012BE1B47}"/>
    <cellStyle name="Notas 6 3 8 2 2 2" xfId="28365" xr:uid="{A2052C47-8893-4A43-AC44-ED74161EA76C}"/>
    <cellStyle name="Notas 6 3 8 2 3" xfId="16921" xr:uid="{5BA7B45F-7C58-4F18-BA4D-B11CB909DEB4}"/>
    <cellStyle name="Notas 6 3 8 2 3 2" xfId="32029" xr:uid="{885532F3-883F-4D74-8D00-032815911900}"/>
    <cellStyle name="Notas 6 3 8 2 4" xfId="22054" xr:uid="{94FB1456-4CF9-4407-8C2E-31411EA330AF}"/>
    <cellStyle name="Notas 6 3 8 3" xfId="10691" xr:uid="{3F84C0CE-4FB4-400F-9868-0EEDB61A878D}"/>
    <cellStyle name="Notas 6 3 8 3 2" xfId="25799" xr:uid="{9DDD38F1-1CCB-424F-928D-79AEBA18B414}"/>
    <cellStyle name="Notas 6 3 8 4" xfId="7147" xr:uid="{9C005A15-7741-43AA-A796-120E2E4D4780}"/>
    <cellStyle name="Notas 6 3 8 4 2" xfId="22255" xr:uid="{4DA31E07-EC66-4C78-AB20-787409E285ED}"/>
    <cellStyle name="Notas 6 3 8 5" xfId="19417" xr:uid="{F11D6BB8-7FC0-417B-B496-85E6DD52304E}"/>
    <cellStyle name="Notas 6 3 9" xfId="4554" xr:uid="{CC5A9A3E-2CBC-4B81-BA89-1AB446DBE587}"/>
    <cellStyle name="Notas 6 3 9 2" xfId="10936" xr:uid="{BA0D30E8-1F49-47E7-B334-345C7DC91FD9}"/>
    <cellStyle name="Notas 6 3 9 2 2" xfId="26044" xr:uid="{27F56B09-F9CC-448E-9B3D-CD078CCF5912}"/>
    <cellStyle name="Notas 6 3 9 3" xfId="13779" xr:uid="{46641026-781D-441A-8F2A-E42619B0EC7C}"/>
    <cellStyle name="Notas 6 3 9 3 2" xfId="28887" xr:uid="{EB3E7FF8-203A-4A91-B3C7-CCBCC1751A5A}"/>
    <cellStyle name="Notas 6 3 9 4" xfId="19662" xr:uid="{D705B54B-23C5-4776-A12B-027C9A1E53B9}"/>
    <cellStyle name="Notas 6 4" xfId="2115" xr:uid="{2722899D-9D10-4732-BC57-A6C5BC193A4E}"/>
    <cellStyle name="Notas 6 4 10" xfId="8613" xr:uid="{229A33DB-33BF-462C-A70B-3A2A7E2ECA67}"/>
    <cellStyle name="Notas 6 4 10 2" xfId="23721" xr:uid="{C62BE061-8FBB-47D5-80F9-825E54B99AE5}"/>
    <cellStyle name="Notas 6 4 11" xfId="7898" xr:uid="{419AD2FE-A17C-4EA2-B629-E1504A5D52D7}"/>
    <cellStyle name="Notas 6 4 11 2" xfId="23006" xr:uid="{D734E8E8-1750-42A7-9A32-037E363247AD}"/>
    <cellStyle name="Notas 6 4 12" xfId="14583" xr:uid="{6C863179-D44C-46B5-91FD-EC962787B923}"/>
    <cellStyle name="Notas 6 4 12 2" xfId="29691" xr:uid="{FC123015-ADD7-4FE7-B351-BC8F34DDB5F0}"/>
    <cellStyle name="Notas 6 4 13" xfId="17340" xr:uid="{140F00EB-93A8-4095-9B07-F6DC1745B1A0}"/>
    <cellStyle name="Notas 6 4 2" xfId="2605" xr:uid="{DC72F35C-AD06-4B33-B4EA-5915A0A8EF9F}"/>
    <cellStyle name="Notas 6 4 2 2" xfId="5242" xr:uid="{764B4955-821D-4A4A-B961-81E7AFD93865}"/>
    <cellStyle name="Notas 6 4 2 2 2" xfId="11606" xr:uid="{20E41B34-57A0-49BC-87D2-F50ACFE12BB0}"/>
    <cellStyle name="Notas 6 4 2 2 2 2" xfId="26714" xr:uid="{21B60F7B-C33E-4C2A-93AB-2A73E7065E01}"/>
    <cellStyle name="Notas 6 4 2 2 3" xfId="15785" xr:uid="{1260321C-7921-441D-8586-1D835A1396F7}"/>
    <cellStyle name="Notas 6 4 2 2 3 2" xfId="30893" xr:uid="{77C16F9C-2D75-4E93-996F-2F8673E850F1}"/>
    <cellStyle name="Notas 6 4 2 2 4" xfId="20350" xr:uid="{9ADEAA4F-F09D-4C51-B264-3EBEE8520B45}"/>
    <cellStyle name="Notas 6 4 2 3" xfId="9072" xr:uid="{9FAEBF49-3B5F-49F1-AD4D-20766B840969}"/>
    <cellStyle name="Notas 6 4 2 3 2" xfId="24180" xr:uid="{CC5D927B-61AC-4D39-85EB-43BBB1F0626A}"/>
    <cellStyle name="Notas 6 4 2 4" xfId="15044" xr:uid="{6C3960EA-5988-4AD1-B44D-8E9A3DA75E31}"/>
    <cellStyle name="Notas 6 4 2 4 2" xfId="30152" xr:uid="{058DE624-1E9D-4F8B-AB8A-7CD6E590E531}"/>
    <cellStyle name="Notas 6 4 2 5" xfId="16403" xr:uid="{07C4AE27-32B9-45FF-BDFE-7166691CEA19}"/>
    <cellStyle name="Notas 6 4 2 5 2" xfId="31511" xr:uid="{670ED44E-D196-4AD4-9932-4DD6EC5C63F3}"/>
    <cellStyle name="Notas 6 4 2 6" xfId="17713" xr:uid="{B5D47F04-0AC0-4114-97A1-63AB609BF5E3}"/>
    <cellStyle name="Notas 6 4 3" xfId="2870" xr:uid="{5C34EA70-9C7C-4B86-BFBD-9BCCAFF08810}"/>
    <cellStyle name="Notas 6 4 3 2" xfId="5507" xr:uid="{B9DC0DCE-A17A-4CD6-B6B0-E02697184B54}"/>
    <cellStyle name="Notas 6 4 3 2 2" xfId="8131" xr:uid="{7BE8CA8D-15CE-4D6F-BBCA-EA9C39F81D17}"/>
    <cellStyle name="Notas 6 4 3 2 2 2" xfId="23239" xr:uid="{01659209-F1EB-4D2D-9B3B-45F4ED558CF2}"/>
    <cellStyle name="Notas 6 4 3 2 3" xfId="20615" xr:uid="{DF57498F-5A09-401A-B8C1-70C4389F7214}"/>
    <cellStyle name="Notas 6 4 3 3" xfId="15640" xr:uid="{976E3CFD-7494-4303-8409-5EDEC6C67BBA}"/>
    <cellStyle name="Notas 6 4 3 3 2" xfId="30748" xr:uid="{A04D8B25-8A05-4A8F-BE0E-C7FF77DBBDD1}"/>
    <cellStyle name="Notas 6 4 3 4" xfId="17978" xr:uid="{97E19D0F-F0A7-41B2-A3BF-42B505C2DDE4}"/>
    <cellStyle name="Notas 6 4 4" xfId="3173" xr:uid="{9A2572EE-9272-4DF2-9D31-E83EE287450A}"/>
    <cellStyle name="Notas 6 4 4 2" xfId="5810" xr:uid="{E5056961-E6F8-4E71-AEF2-E29C40774575}"/>
    <cellStyle name="Notas 6 4 4 2 2" xfId="12121" xr:uid="{B503B060-FBFE-4646-828E-2DC04D2B561E}"/>
    <cellStyle name="Notas 6 4 4 2 2 2" xfId="27229" xr:uid="{DFAB40B8-46BC-4636-8AB5-0ED5ACBEF39F}"/>
    <cellStyle name="Notas 6 4 4 2 3" xfId="14063" xr:uid="{01514D37-4189-4FA4-A489-0379B5A0DFBC}"/>
    <cellStyle name="Notas 6 4 4 2 3 2" xfId="29171" xr:uid="{E4817F97-A949-45CC-8733-17AB463BFA5A}"/>
    <cellStyle name="Notas 6 4 4 2 4" xfId="20918" xr:uid="{665C3394-D106-445B-AEBC-3EED496DF4B3}"/>
    <cellStyle name="Notas 6 4 4 3" xfId="9555" xr:uid="{BEA64D44-841E-4539-AE1B-EFFA6D71E4DA}"/>
    <cellStyle name="Notas 6 4 4 3 2" xfId="24663" xr:uid="{7071207D-F588-4A90-B15D-CF70D72C04E2}"/>
    <cellStyle name="Notas 6 4 4 4" xfId="15752" xr:uid="{D640B2AD-BE8E-4144-BFF4-60D563FD1ABD}"/>
    <cellStyle name="Notas 6 4 4 4 2" xfId="30860" xr:uid="{55356ABA-5CEB-43B0-8EFB-EA2C2270FC4E}"/>
    <cellStyle name="Notas 6 4 4 5" xfId="18281" xr:uid="{810772A2-F34D-4369-8907-2EC958C18D8A}"/>
    <cellStyle name="Notas 6 4 5" xfId="3499" xr:uid="{5837AC08-1538-4F06-BBF8-6D4B9D8B085E}"/>
    <cellStyle name="Notas 6 4 5 2" xfId="6136" xr:uid="{A3D14576-9C73-4420-BC89-0F2AC0299A8B}"/>
    <cellStyle name="Notas 6 4 5 2 2" xfId="12447" xr:uid="{115216A1-DB14-47B5-B17E-6E6F634235B0}"/>
    <cellStyle name="Notas 6 4 5 2 2 2" xfId="27555" xr:uid="{71DEF4CF-C738-4A1D-8930-E313767D9EF8}"/>
    <cellStyle name="Notas 6 4 5 2 3" xfId="14404" xr:uid="{7D3E017D-D74A-44ED-B46D-053573D8B08A}"/>
    <cellStyle name="Notas 6 4 5 2 3 2" xfId="29512" xr:uid="{F7705CA8-1ACD-4387-932E-513A82680D1E}"/>
    <cellStyle name="Notas 6 4 5 2 4" xfId="21244" xr:uid="{3275FF5F-7F89-4662-808B-9D7BDCD9502B}"/>
    <cellStyle name="Notas 6 4 5 3" xfId="9881" xr:uid="{FD1106E8-329F-4591-865D-20304FD015FA}"/>
    <cellStyle name="Notas 6 4 5 3 2" xfId="24989" xr:uid="{8DF1F5E7-7886-4939-8C24-318F98CDCEC7}"/>
    <cellStyle name="Notas 6 4 5 4" xfId="9289" xr:uid="{F3AC04C0-824F-4B27-8B9D-60C4F9027231}"/>
    <cellStyle name="Notas 6 4 5 4 2" xfId="24397" xr:uid="{B6C77334-071B-416B-B405-95ADD2A15755}"/>
    <cellStyle name="Notas 6 4 5 5" xfId="18607" xr:uid="{760D6FDD-F14E-48B9-8880-4A8ED441C460}"/>
    <cellStyle name="Notas 6 4 6" xfId="3805" xr:uid="{584514AA-C48D-43AA-B740-D2E0AD42A71A}"/>
    <cellStyle name="Notas 6 4 6 2" xfId="6442" xr:uid="{7511DDFB-7BCF-4DD1-B10A-2CC32D177B5D}"/>
    <cellStyle name="Notas 6 4 6 2 2" xfId="12753" xr:uid="{1BB84E6C-4082-4696-AB94-E0CDC9477CA7}"/>
    <cellStyle name="Notas 6 4 6 2 2 2" xfId="27861" xr:uid="{8562B79F-7DB5-4766-AE96-9DA303768720}"/>
    <cellStyle name="Notas 6 4 6 2 3" xfId="15344" xr:uid="{3E408C0B-88AA-44B1-9B6D-6840DF0C2F96}"/>
    <cellStyle name="Notas 6 4 6 2 3 2" xfId="30452" xr:uid="{AFC86A67-8897-446E-8482-B1F98967F81D}"/>
    <cellStyle name="Notas 6 4 6 2 4" xfId="21550" xr:uid="{4144177E-ACAD-4148-BEBA-697A76FDE24C}"/>
    <cellStyle name="Notas 6 4 6 3" xfId="10187" xr:uid="{CE7E8AB2-5ACA-4471-811D-567196D99589}"/>
    <cellStyle name="Notas 6 4 6 3 2" xfId="25295" xr:uid="{75546095-70EC-4F58-894B-3B8B935CB23C}"/>
    <cellStyle name="Notas 6 4 6 4" xfId="16077" xr:uid="{5F6D2F5A-0C6D-4E6D-B15B-D25405240044}"/>
    <cellStyle name="Notas 6 4 6 4 2" xfId="31185" xr:uid="{6CD5C580-C022-43CA-9D0F-54B3CBFC2881}"/>
    <cellStyle name="Notas 6 4 6 5" xfId="18913" xr:uid="{C629A911-515B-4045-BD57-EC95DD7648FD}"/>
    <cellStyle name="Notas 6 4 7" xfId="4187" xr:uid="{A748A3F0-F394-4D1F-98A3-CC2E060FCCAA}"/>
    <cellStyle name="Notas 6 4 7 2" xfId="6824" xr:uid="{6E3F0565-E4BE-4409-BBAC-19989C07FC06}"/>
    <cellStyle name="Notas 6 4 7 2 2" xfId="13135" xr:uid="{58614615-6A7A-4752-BBB9-F08A24EBA1EA}"/>
    <cellStyle name="Notas 6 4 7 2 2 2" xfId="28243" xr:uid="{3CDA14A2-A1CD-4F59-B4E5-176731A4C6E4}"/>
    <cellStyle name="Notas 6 4 7 2 3" xfId="16804" xr:uid="{B601E913-BD20-4F4B-9D97-9DF61D6E91A2}"/>
    <cellStyle name="Notas 6 4 7 2 3 2" xfId="31912" xr:uid="{411AABA3-D973-4869-99AF-4D2F9358DEEE}"/>
    <cellStyle name="Notas 6 4 7 2 4" xfId="21932" xr:uid="{1A837286-9CFD-42C0-8A81-C64BF730208D}"/>
    <cellStyle name="Notas 6 4 7 3" xfId="10569" xr:uid="{FD1D9AEB-0B61-4ED9-A607-4B3B7653DF36}"/>
    <cellStyle name="Notas 6 4 7 3 2" xfId="25677" xr:uid="{6494FFD3-3F62-4509-8F2A-5A42E9BE4620}"/>
    <cellStyle name="Notas 6 4 7 4" xfId="15075" xr:uid="{F1610293-FC51-4C43-872C-7E8FF3A91D9F}"/>
    <cellStyle name="Notas 6 4 7 4 2" xfId="30183" xr:uid="{F289FDDA-9413-4224-851B-4E1562A6A8F4}"/>
    <cellStyle name="Notas 6 4 7 5" xfId="19295" xr:uid="{A67C4860-C64B-44C6-94A7-DC6B0775578E}"/>
    <cellStyle name="Notas 6 4 8" xfId="4394" xr:uid="{260BFFEB-D75E-4471-AAF0-8B312BFDA8D1}"/>
    <cellStyle name="Notas 6 4 8 2" xfId="7031" xr:uid="{539FA4E5-A15F-4831-B3B4-508D9C4C8EB6}"/>
    <cellStyle name="Notas 6 4 8 2 2" xfId="13342" xr:uid="{2928A453-A690-4747-8C31-3281003A4005}"/>
    <cellStyle name="Notas 6 4 8 2 2 2" xfId="28450" xr:uid="{DDDF33DC-E885-4E31-87A0-CD335558306E}"/>
    <cellStyle name="Notas 6 4 8 2 3" xfId="17006" xr:uid="{4F313489-4CA3-499A-800A-FBC4789051C5}"/>
    <cellStyle name="Notas 6 4 8 2 3 2" xfId="32114" xr:uid="{6B52B5B3-E341-4276-B8CC-9EFCC3F01650}"/>
    <cellStyle name="Notas 6 4 8 2 4" xfId="22139" xr:uid="{849B713F-1BBD-4BB3-8FB4-0020E2833AE9}"/>
    <cellStyle name="Notas 6 4 8 3" xfId="10776" xr:uid="{5DD5D9D3-13E5-4A1E-B88F-002EF4B22C59}"/>
    <cellStyle name="Notas 6 4 8 3 2" xfId="25884" xr:uid="{E4800421-49D1-47CE-A903-20B141E7893D}"/>
    <cellStyle name="Notas 6 4 8 4" xfId="8137" xr:uid="{8BE5FBCB-67A3-44BB-B308-A101F201E159}"/>
    <cellStyle name="Notas 6 4 8 4 2" xfId="23245" xr:uid="{A2D59D6D-3884-4372-987C-063C26E1A26B}"/>
    <cellStyle name="Notas 6 4 8 5" xfId="19502" xr:uid="{E8F5C3DD-21DE-4B24-B4F5-9F30B6532602}"/>
    <cellStyle name="Notas 6 4 9" xfId="4752" xr:uid="{CC25A6AC-7724-4777-9396-C656AB069B6C}"/>
    <cellStyle name="Notas 6 4 9 2" xfId="11134" xr:uid="{E281575C-32E1-459F-A4FC-A80B934F25B9}"/>
    <cellStyle name="Notas 6 4 9 2 2" xfId="26242" xr:uid="{41B29EDA-6E46-4C07-809F-EB5DDF8A9B4A}"/>
    <cellStyle name="Notas 6 4 9 3" xfId="13662" xr:uid="{8B7415A4-9835-40ED-95A4-2690A0403826}"/>
    <cellStyle name="Notas 6 4 9 3 2" xfId="28770" xr:uid="{7C68440F-F56E-457E-8E4B-5351F37C7B55}"/>
    <cellStyle name="Notas 6 4 9 4" xfId="19860" xr:uid="{D7A7581E-CF6C-4232-90CE-0CA1D010A762}"/>
    <cellStyle name="Notas 6 5" xfId="2009" xr:uid="{497C6D12-57FB-47B0-8773-54EE6D5D59D7}"/>
    <cellStyle name="Notas 6 5 10" xfId="13434" xr:uid="{8CE06AE4-5DEB-48D5-9E86-EEEB613BFFD2}"/>
    <cellStyle name="Notas 6 5 10 2" xfId="28542" xr:uid="{1E4B45CA-036A-4E9D-9BBF-9E56E11F0190}"/>
    <cellStyle name="Notas 6 5 11" xfId="9286" xr:uid="{88A73234-F245-4162-832C-1F2139E1C8A4}"/>
    <cellStyle name="Notas 6 5 11 2" xfId="24394" xr:uid="{9CF3792A-1A71-46E9-B98A-BC7DA978E410}"/>
    <cellStyle name="Notas 6 5 12" xfId="17234" xr:uid="{825842D8-7F24-423B-A913-F28FC40A84F2}"/>
    <cellStyle name="Notas 6 5 2" xfId="2771" xr:uid="{05D73A58-7533-49D4-8CD0-CC8041979846}"/>
    <cellStyle name="Notas 6 5 2 2" xfId="5408" xr:uid="{191CDA39-5FE7-4348-9671-DBEB077560F4}"/>
    <cellStyle name="Notas 6 5 2 2 2" xfId="7668" xr:uid="{36B6FDD4-E07E-400F-95B3-65B0EB5A0850}"/>
    <cellStyle name="Notas 6 5 2 2 2 2" xfId="22776" xr:uid="{FE01B337-129F-42FD-86C0-CF1636BD54DF}"/>
    <cellStyle name="Notas 6 5 2 2 3" xfId="20516" xr:uid="{713948F2-ED1B-4D2F-BF18-FD94BA9ED6BA}"/>
    <cellStyle name="Notas 6 5 2 3" xfId="15742" xr:uid="{AC5D6328-AB93-4675-9D3F-C353FA439A5B}"/>
    <cellStyle name="Notas 6 5 2 3 2" xfId="30850" xr:uid="{1E3AE2D4-7CA7-418B-BD46-18F993BA9C78}"/>
    <cellStyle name="Notas 6 5 2 4" xfId="17879" xr:uid="{D15EDFFC-E072-46D9-A4B9-FEB9369D4248}"/>
    <cellStyle name="Notas 6 5 3" xfId="3074" xr:uid="{A2F02796-0450-4B75-AB47-2312480DA4C8}"/>
    <cellStyle name="Notas 6 5 3 2" xfId="5711" xr:uid="{B0FC83FE-CCEB-4E60-9307-6752C4BD9932}"/>
    <cellStyle name="Notas 6 5 3 2 2" xfId="12022" xr:uid="{41D2825C-709B-490A-A1F3-3C4EAEAFDB9A}"/>
    <cellStyle name="Notas 6 5 3 2 2 2" xfId="27130" xr:uid="{D8E3B89F-F8DF-4FEF-9962-197B8456C74D}"/>
    <cellStyle name="Notas 6 5 3 2 3" xfId="8124" xr:uid="{A5A814E3-5FE8-41FF-96BD-B4FA90C9B152}"/>
    <cellStyle name="Notas 6 5 3 2 3 2" xfId="23232" xr:uid="{030B4210-7299-4B70-A71D-2D1DA3F431B4}"/>
    <cellStyle name="Notas 6 5 3 2 4" xfId="20819" xr:uid="{70B58416-B74F-46B7-9A13-9C576378A24B}"/>
    <cellStyle name="Notas 6 5 3 3" xfId="9456" xr:uid="{91A59D35-1DE6-420F-A784-2D44EA681E83}"/>
    <cellStyle name="Notas 6 5 3 3 2" xfId="24564" xr:uid="{2C9BEA69-98DE-4ECD-B486-97A840676F30}"/>
    <cellStyle name="Notas 6 5 3 4" xfId="13399" xr:uid="{31ABF149-73F1-467F-BEE9-FB61E666FBE6}"/>
    <cellStyle name="Notas 6 5 3 4 2" xfId="28507" xr:uid="{AAB2F06D-B08F-4616-80AA-2A5B47116057}"/>
    <cellStyle name="Notas 6 5 3 5" xfId="18182" xr:uid="{7543AD85-2611-47D3-8389-25CC2BEDD3B4}"/>
    <cellStyle name="Notas 6 5 4" xfId="3400" xr:uid="{80933FA9-2C9C-4D3B-8677-53141CE7693F}"/>
    <cellStyle name="Notas 6 5 4 2" xfId="6037" xr:uid="{6F51645A-DB60-4496-8C96-1B29C816F092}"/>
    <cellStyle name="Notas 6 5 4 2 2" xfId="12348" xr:uid="{76042AE7-4976-4F63-B342-F7977E021592}"/>
    <cellStyle name="Notas 6 5 4 2 2 2" xfId="27456" xr:uid="{0A8A2206-4DCC-4FBB-B0BB-30823BD13480}"/>
    <cellStyle name="Notas 6 5 4 2 3" xfId="13501" xr:uid="{5A17A379-D8FD-4D18-BD76-966F4D683043}"/>
    <cellStyle name="Notas 6 5 4 2 3 2" xfId="28609" xr:uid="{DF29054B-6730-4661-974E-47F4827D43FA}"/>
    <cellStyle name="Notas 6 5 4 2 4" xfId="21145" xr:uid="{CCB25408-CDDB-486A-8280-591728B55074}"/>
    <cellStyle name="Notas 6 5 4 3" xfId="9782" xr:uid="{3D55A8AC-6A24-4A16-BEED-67889896EDE4}"/>
    <cellStyle name="Notas 6 5 4 3 2" xfId="24890" xr:uid="{F4E913D4-1B3B-4729-877A-74E672261888}"/>
    <cellStyle name="Notas 6 5 4 4" xfId="13781" xr:uid="{8BBED72E-FD01-4DC0-9769-C63F6E92B7BA}"/>
    <cellStyle name="Notas 6 5 4 4 2" xfId="28889" xr:uid="{5C9901EF-8D63-4893-B699-A537D461464B}"/>
    <cellStyle name="Notas 6 5 4 5" xfId="18508" xr:uid="{67509A5E-56EC-448C-87A3-D9F528F3B11F}"/>
    <cellStyle name="Notas 6 5 5" xfId="3706" xr:uid="{5F8C2419-9FE2-4378-A4BC-D6D330330554}"/>
    <cellStyle name="Notas 6 5 5 2" xfId="6343" xr:uid="{145D5EE7-12CF-4C59-9D5A-2E04EC01E5EF}"/>
    <cellStyle name="Notas 6 5 5 2 2" xfId="12654" xr:uid="{21AC503D-7ACA-4DBF-91E5-F799332874F2}"/>
    <cellStyle name="Notas 6 5 5 2 2 2" xfId="27762" xr:uid="{07AEA2CC-3D30-4A93-AEF0-4E936DF75ECA}"/>
    <cellStyle name="Notas 6 5 5 2 3" xfId="15762" xr:uid="{D4FC5F0D-4E90-435C-9F71-5659711F74D3}"/>
    <cellStyle name="Notas 6 5 5 2 3 2" xfId="30870" xr:uid="{8E43F8DA-1387-4D0E-9CF4-B7AF25B8C9A1}"/>
    <cellStyle name="Notas 6 5 5 2 4" xfId="21451" xr:uid="{D007C44F-9A1C-4F09-B588-8E48EEC7E627}"/>
    <cellStyle name="Notas 6 5 5 3" xfId="10088" xr:uid="{566391B2-8F87-43FE-A418-0107CEE9DF5B}"/>
    <cellStyle name="Notas 6 5 5 3 2" xfId="25196" xr:uid="{9C9637DB-2AF4-402E-9E38-11E1F1E7FDD1}"/>
    <cellStyle name="Notas 6 5 5 4" xfId="13897" xr:uid="{04486157-4B6C-42C1-884D-8EEDCEFBA701}"/>
    <cellStyle name="Notas 6 5 5 4 2" xfId="29005" xr:uid="{1F1C34F2-5E49-4B25-8C2D-81E37838CEA9}"/>
    <cellStyle name="Notas 6 5 5 5" xfId="18814" xr:uid="{B1C7B5B3-D2BE-4A5F-B3CF-D71F0C190AA1}"/>
    <cellStyle name="Notas 6 5 6" xfId="4081" xr:uid="{213F63D1-5DD9-4557-8389-015F94429417}"/>
    <cellStyle name="Notas 6 5 6 2" xfId="6718" xr:uid="{7EC680FD-5DEF-421E-80FB-5128E4C6371D}"/>
    <cellStyle name="Notas 6 5 6 2 2" xfId="13029" xr:uid="{5CDE3140-0338-444D-AB39-334D4E39F9A1}"/>
    <cellStyle name="Notas 6 5 6 2 2 2" xfId="28137" xr:uid="{36A3BE11-A2BE-43C9-801F-898DD6948FE5}"/>
    <cellStyle name="Notas 6 5 6 2 3" xfId="16705" xr:uid="{8204A975-E4D3-44A3-B1A1-249E62BE98E2}"/>
    <cellStyle name="Notas 6 5 6 2 3 2" xfId="31813" xr:uid="{15A989BC-A0B7-4324-B946-EB5324DE45EF}"/>
    <cellStyle name="Notas 6 5 6 2 4" xfId="21826" xr:uid="{7EAC994C-911F-4556-85FF-7B17B64C2B74}"/>
    <cellStyle name="Notas 6 5 6 3" xfId="10463" xr:uid="{9340B82F-4841-4D80-8648-0E978ADC2786}"/>
    <cellStyle name="Notas 6 5 6 3 2" xfId="25571" xr:uid="{AC61366F-759D-46A8-86D9-719D17AB7095}"/>
    <cellStyle name="Notas 6 5 6 4" xfId="15330" xr:uid="{78E638FB-8800-4A60-AB56-183BFCD0D6DB}"/>
    <cellStyle name="Notas 6 5 6 4 2" xfId="30438" xr:uid="{6412F014-5F0F-4094-A0B1-0F95FD3DFBF0}"/>
    <cellStyle name="Notas 6 5 6 5" xfId="19189" xr:uid="{C86BB4AB-8B05-427D-A17E-7E6D36558818}"/>
    <cellStyle name="Notas 6 5 7" xfId="4363" xr:uid="{78009EB6-F1A3-429E-8A02-58FA854445E8}"/>
    <cellStyle name="Notas 6 5 7 2" xfId="7000" xr:uid="{0FA02385-4B00-42A2-9A10-7EC945FA3159}"/>
    <cellStyle name="Notas 6 5 7 2 2" xfId="13311" xr:uid="{A5CDC837-E138-4CA0-97D1-BC66FA56B87A}"/>
    <cellStyle name="Notas 6 5 7 2 2 2" xfId="28419" xr:uid="{B1C88F33-847D-488F-BC28-28E6EF3D0772}"/>
    <cellStyle name="Notas 6 5 7 2 3" xfId="16975" xr:uid="{F976C614-5499-43A2-AB2C-67FF7F2589CE}"/>
    <cellStyle name="Notas 6 5 7 2 3 2" xfId="32083" xr:uid="{BD01148C-5729-48CB-9F36-B96B5C7E7A64}"/>
    <cellStyle name="Notas 6 5 7 2 4" xfId="22108" xr:uid="{48CC8333-C5CB-4F45-8EB6-CFE68CD8E65B}"/>
    <cellStyle name="Notas 6 5 7 3" xfId="10745" xr:uid="{926408A1-AC15-498E-AA26-EB7C14DB6823}"/>
    <cellStyle name="Notas 6 5 7 3 2" xfId="25853" xr:uid="{8A7AC0B9-98A7-4BAA-A5F2-DD2C8218CA2D}"/>
    <cellStyle name="Notas 6 5 7 4" xfId="8100" xr:uid="{142CB310-C1EF-4FEB-8458-8CBB7A82F5AC}"/>
    <cellStyle name="Notas 6 5 7 4 2" xfId="23208" xr:uid="{E8A6C8B0-9A35-470E-8C0D-C885ACFD12F6}"/>
    <cellStyle name="Notas 6 5 7 5" xfId="19471" xr:uid="{BB9947CA-4ED0-4044-AA85-B8AAAD9F5F41}"/>
    <cellStyle name="Notas 6 5 8" xfId="4646" xr:uid="{D576097D-AE21-440E-A07C-DBD359FD1671}"/>
    <cellStyle name="Notas 6 5 8 2" xfId="11028" xr:uid="{BDF658B7-27E5-4D28-9725-45AB804209BA}"/>
    <cellStyle name="Notas 6 5 8 2 2" xfId="26136" xr:uid="{43D34A8B-DEAF-4D24-B740-D4E22B29D1D2}"/>
    <cellStyle name="Notas 6 5 8 3" xfId="15611" xr:uid="{6B812DAE-3764-41E8-A81D-511AE0A059C9}"/>
    <cellStyle name="Notas 6 5 8 3 2" xfId="30719" xr:uid="{F9C5E9A4-F180-40F4-99FE-FE2A799A8D27}"/>
    <cellStyle name="Notas 6 5 8 4" xfId="19754" xr:uid="{38A4E358-098B-4869-9014-E4933BA1B2A5}"/>
    <cellStyle name="Notas 6 5 9" xfId="8507" xr:uid="{DE34986F-1DCA-4666-A2F5-C717EE1471D5}"/>
    <cellStyle name="Notas 6 5 9 2" xfId="23615" xr:uid="{A7C0C201-92FD-411C-91F2-664E27AC95E5}"/>
    <cellStyle name="Notas 7" xfId="1469" xr:uid="{00000000-0005-0000-0000-0000C1050000}"/>
    <cellStyle name="Notas 7 2" xfId="1924" xr:uid="{E733352E-89E0-407B-ADF8-88317D6E9680}"/>
    <cellStyle name="Notas 7 2 10" xfId="15298" xr:uid="{5B993BBD-195F-4BCA-B7E3-38C2587BE28D}"/>
    <cellStyle name="Notas 7 2 10 2" xfId="30406" xr:uid="{1BE110BA-74FA-431B-98B9-62E382F3E8DC}"/>
    <cellStyle name="Notas 7 2 11" xfId="13433" xr:uid="{FCC432AC-AD6D-473D-9838-84B0B26BAD4A}"/>
    <cellStyle name="Notas 7 2 11 2" xfId="28541" xr:uid="{D1EAF4F5-C347-4575-A3D2-E9E25E6533DC}"/>
    <cellStyle name="Notas 7 2 12" xfId="17149" xr:uid="{CB4F9AC9-7304-467A-9CC5-DEF5D5A38511}"/>
    <cellStyle name="Notas 7 2 2" xfId="2484" xr:uid="{449E9B57-2DB9-4377-995D-8618C0926432}"/>
    <cellStyle name="Notas 7 2 2 2" xfId="5121" xr:uid="{5C315BC2-A0A4-4FD6-A60A-40F13C702146}"/>
    <cellStyle name="Notas 7 2 2 2 2" xfId="11485" xr:uid="{300F05A1-882B-4C59-91BD-5DB241DB59FE}"/>
    <cellStyle name="Notas 7 2 2 2 2 2" xfId="26593" xr:uid="{554AEB95-F946-4FF9-8061-3F13EA3C09A6}"/>
    <cellStyle name="Notas 7 2 2 2 3" xfId="7313" xr:uid="{734BE537-B04E-4537-87C9-DC570F25A56E}"/>
    <cellStyle name="Notas 7 2 2 2 3 2" xfId="22421" xr:uid="{157B662D-3852-4B5E-B979-70DD0880B4FE}"/>
    <cellStyle name="Notas 7 2 2 2 4" xfId="20229" xr:uid="{707CCEBF-8F77-4626-97E9-9BE84AA885F8}"/>
    <cellStyle name="Notas 7 2 2 3" xfId="8951" xr:uid="{C9FA6FA4-B6BB-439B-A6AD-8D239F61BB78}"/>
    <cellStyle name="Notas 7 2 2 3 2" xfId="24059" xr:uid="{8ADB64B8-FCD7-4AE6-B5A6-D6D5CB71F1ED}"/>
    <cellStyle name="Notas 7 2 3" xfId="2700" xr:uid="{37359C20-EF3C-455C-8AB2-AE9D313B6F9B}"/>
    <cellStyle name="Notas 7 2 3 2" xfId="5337" xr:uid="{F36E7479-1A27-4930-A830-9C60E6E410B5}"/>
    <cellStyle name="Notas 7 2 3 2 2" xfId="14224" xr:uid="{756F8250-BE01-4C6F-B597-1406E47EF6EE}"/>
    <cellStyle name="Notas 7 2 3 2 2 2" xfId="29332" xr:uid="{81B82C5B-5F8F-4778-84CD-FC9D022BF5A1}"/>
    <cellStyle name="Notas 7 2 3 2 3" xfId="20445" xr:uid="{68C9649D-498E-4E5D-A4C0-D87ECC83E0A1}"/>
    <cellStyle name="Notas 7 2 3 3" xfId="15686" xr:uid="{E66E70B1-0413-42D2-AFF8-6AD64DD29521}"/>
    <cellStyle name="Notas 7 2 3 3 2" xfId="30794" xr:uid="{D56164B6-68B5-4FA0-8C97-476BF4CD9312}"/>
    <cellStyle name="Notas 7 2 3 4" xfId="17808" xr:uid="{D99E5826-AA1B-4CB8-A01C-D98B928E3C05}"/>
    <cellStyle name="Notas 7 2 4" xfId="3003" xr:uid="{2EA14D35-245B-4D46-BC70-86099A5E8FDF}"/>
    <cellStyle name="Notas 7 2 4 2" xfId="5640" xr:uid="{EAA26E34-8F2C-4E77-AB4E-2068AFB1520C}"/>
    <cellStyle name="Notas 7 2 4 2 2" xfId="11951" xr:uid="{E517986E-644A-493B-9FF4-6A119C728A70}"/>
    <cellStyle name="Notas 7 2 4 2 2 2" xfId="27059" xr:uid="{46ED2B8D-C7C0-4EF8-B04F-20FD4CCA46B9}"/>
    <cellStyle name="Notas 7 2 4 2 3" xfId="8731" xr:uid="{266F22DE-2510-4FFF-B31E-9FD476FB433C}"/>
    <cellStyle name="Notas 7 2 4 2 3 2" xfId="23839" xr:uid="{B698385C-7BB1-4E97-A5B7-1EC190B4533C}"/>
    <cellStyle name="Notas 7 2 4 2 4" xfId="20748" xr:uid="{AE8AE899-538C-4D6E-894D-7689054A7134}"/>
    <cellStyle name="Notas 7 2 4 3" xfId="9385" xr:uid="{773F7B7F-8B09-419E-A921-7546C1B28E1A}"/>
    <cellStyle name="Notas 7 2 4 3 2" xfId="24493" xr:uid="{92E3EAFD-DA57-4126-AEB8-47F1F4772BD8}"/>
    <cellStyle name="Notas 7 2 4 4" xfId="16562" xr:uid="{177FD95E-DF37-4D06-8836-B3ED161DB496}"/>
    <cellStyle name="Notas 7 2 4 4 2" xfId="31670" xr:uid="{366ADB83-5B6B-4365-B5FF-B6E8F092720F}"/>
    <cellStyle name="Notas 7 2 4 5" xfId="18111" xr:uid="{A97D593C-4B43-4783-88A9-E3197FCB1A00}"/>
    <cellStyle name="Notas 7 2 5" xfId="3329" xr:uid="{FB1F1242-E301-457A-A3E6-486E4DAEC353}"/>
    <cellStyle name="Notas 7 2 5 2" xfId="5966" xr:uid="{9C3AD655-E716-459A-B27E-A0AC0938DC32}"/>
    <cellStyle name="Notas 7 2 5 2 2" xfId="12277" xr:uid="{59341009-D9A6-42BF-A9ED-4F5A9EF6ADD7}"/>
    <cellStyle name="Notas 7 2 5 2 2 2" xfId="27385" xr:uid="{712460AA-52D7-4006-A2AA-F280B3BBC3D5}"/>
    <cellStyle name="Notas 7 2 5 2 3" xfId="15294" xr:uid="{9665C706-9292-417F-A1F2-91392286F288}"/>
    <cellStyle name="Notas 7 2 5 2 3 2" xfId="30402" xr:uid="{BF9A6C0F-4771-4981-B651-808A2B45F3FB}"/>
    <cellStyle name="Notas 7 2 5 2 4" xfId="21074" xr:uid="{E28BF77F-0272-4AA5-961D-2D3674F14492}"/>
    <cellStyle name="Notas 7 2 5 3" xfId="9711" xr:uid="{D908B482-46C5-48BC-A764-163B858AC039}"/>
    <cellStyle name="Notas 7 2 5 3 2" xfId="24819" xr:uid="{DFBD5D0F-6743-4832-A57A-5775F7863B1D}"/>
    <cellStyle name="Notas 7 2 5 4" xfId="7409" xr:uid="{72E9E6D0-71EA-44F4-B570-1CBC22F343C9}"/>
    <cellStyle name="Notas 7 2 5 4 2" xfId="22517" xr:uid="{5D933D51-5D3D-4B7A-9796-4AD3A371CC6D}"/>
    <cellStyle name="Notas 7 2 5 5" xfId="18437" xr:uid="{E85BC2E7-B858-4820-A190-3DE9C412FC29}"/>
    <cellStyle name="Notas 7 2 6" xfId="3635" xr:uid="{CA5B714E-25B3-4953-803B-16A6E100F28A}"/>
    <cellStyle name="Notas 7 2 6 2" xfId="6272" xr:uid="{12CEF783-0F31-40C9-A785-A97BDAC01701}"/>
    <cellStyle name="Notas 7 2 6 2 2" xfId="12583" xr:uid="{ADC00649-010F-4AD1-BCD5-EF37C7698AE0}"/>
    <cellStyle name="Notas 7 2 6 2 2 2" xfId="27691" xr:uid="{8F80834D-8BC6-453A-B5BD-231645107DE2}"/>
    <cellStyle name="Notas 7 2 6 2 3" xfId="7481" xr:uid="{3C8D5651-1D88-44C2-B322-D87B3F843636}"/>
    <cellStyle name="Notas 7 2 6 2 3 2" xfId="22589" xr:uid="{B561DEFE-259C-4C14-BF27-47C02B2103D7}"/>
    <cellStyle name="Notas 7 2 6 2 4" xfId="21380" xr:uid="{D12C6D59-8D91-4F80-AC9F-D0AC4C899FE6}"/>
    <cellStyle name="Notas 7 2 6 3" xfId="10017" xr:uid="{D8B43B24-D173-48B7-946E-1B0B366F13E7}"/>
    <cellStyle name="Notas 7 2 6 3 2" xfId="25125" xr:uid="{6A4F5F71-7F3C-4270-80AB-2A97E1543CAB}"/>
    <cellStyle name="Notas 7 2 6 4" xfId="14632" xr:uid="{35ACDFD8-C51C-4EF8-88D3-88A518DE9A03}"/>
    <cellStyle name="Notas 7 2 6 4 2" xfId="29740" xr:uid="{DC2265DB-9E4F-4820-8E1B-C476AD8D118D}"/>
    <cellStyle name="Notas 7 2 6 5" xfId="18743" xr:uid="{C74906F4-8F1E-49D6-BAF6-090C0E9B6494}"/>
    <cellStyle name="Notas 7 2 7" xfId="3996" xr:uid="{30AD9BAF-93FD-4BF7-B7A8-CDC5BFA69C69}"/>
    <cellStyle name="Notas 7 2 7 2" xfId="6633" xr:uid="{79C03C25-C5C8-4BF4-B0AA-4803C7490330}"/>
    <cellStyle name="Notas 7 2 7 2 2" xfId="12944" xr:uid="{BBABA8AB-4B47-4F2C-9BDA-078E21127119}"/>
    <cellStyle name="Notas 7 2 7 2 2 2" xfId="28052" xr:uid="{F97F8562-F114-439B-BDC9-CEA318EEAAB2}"/>
    <cellStyle name="Notas 7 2 7 2 3" xfId="16634" xr:uid="{7D3DC511-2B7B-4F00-9D30-29AD92307738}"/>
    <cellStyle name="Notas 7 2 7 2 3 2" xfId="31742" xr:uid="{ACFBB7F6-DC96-471B-A5EC-3850804FED44}"/>
    <cellStyle name="Notas 7 2 7 2 4" xfId="21741" xr:uid="{5518EF56-D624-4364-A39C-BD0207E58DB7}"/>
    <cellStyle name="Notas 7 2 7 3" xfId="10378" xr:uid="{D273645B-D788-41B9-BEF8-639C827E5836}"/>
    <cellStyle name="Notas 7 2 7 3 2" xfId="25486" xr:uid="{40F48D7F-B7EF-4695-96A3-3E1E23B806B9}"/>
    <cellStyle name="Notas 7 2 7 4" xfId="14069" xr:uid="{6EF1EE93-4438-467C-B56C-5EE9EB34BE08}"/>
    <cellStyle name="Notas 7 2 7 4 2" xfId="29177" xr:uid="{1C1F9FBF-F502-452B-B377-3C4C8454D179}"/>
    <cellStyle name="Notas 7 2 7 5" xfId="19104" xr:uid="{3D5C9EDC-5EB6-4E7F-8123-3D4ACEBFD06D}"/>
    <cellStyle name="Notas 7 2 8" xfId="4561" xr:uid="{A698C8B7-7F6E-4545-A63F-8A3CA8D63B86}"/>
    <cellStyle name="Notas 7 2 8 2" xfId="10943" xr:uid="{74EF9FDD-C538-4C2E-906C-BF8D51452E10}"/>
    <cellStyle name="Notas 7 2 8 2 2" xfId="26051" xr:uid="{17D56402-140D-4FF4-AC01-D403B7C2E539}"/>
    <cellStyle name="Notas 7 2 8 3" xfId="15907" xr:uid="{87486094-E103-4D79-A6EF-3CCADDF3C090}"/>
    <cellStyle name="Notas 7 2 8 3 2" xfId="31015" xr:uid="{9C769A6B-2C50-4208-9E31-47EEC524896F}"/>
    <cellStyle name="Notas 7 2 8 4" xfId="19669" xr:uid="{AD25F88C-D2DA-4A1E-94C3-5688594C9134}"/>
    <cellStyle name="Notas 7 2 9" xfId="8425" xr:uid="{88FAD035-FD73-4AC2-8595-3FE82C495593}"/>
    <cellStyle name="Notas 7 2 9 2" xfId="23533" xr:uid="{3BAFA1B0-2F23-4847-ACE8-C23F829C7C35}"/>
    <cellStyle name="Notas 7 3" xfId="1918" xr:uid="{472170EA-2E9E-4EFB-90D9-2168C7A67AE5}"/>
    <cellStyle name="Notas 7 3 10" xfId="8419" xr:uid="{7632BFC7-10A5-47EF-A62E-BB82B2D16CE7}"/>
    <cellStyle name="Notas 7 3 10 2" xfId="23527" xr:uid="{B788EC26-77A1-4628-B8DE-5FB31DBF2AA6}"/>
    <cellStyle name="Notas 7 3 11" xfId="7323" xr:uid="{650BEA92-B76E-41B9-8DDF-32634A9A8184}"/>
    <cellStyle name="Notas 7 3 11 2" xfId="22431" xr:uid="{020BBA5B-71FA-4025-8AEE-6F9B59C365C8}"/>
    <cellStyle name="Notas 7 3 12" xfId="13495" xr:uid="{71E7270D-6673-4B28-87D1-749F5BD9587D}"/>
    <cellStyle name="Notas 7 3 12 2" xfId="28603" xr:uid="{B55F97E4-488B-4A15-8B46-17403D98737E}"/>
    <cellStyle name="Notas 7 3 13" xfId="17143" xr:uid="{854DE1E1-DD74-4A45-93E0-1BBDB30A414D}"/>
    <cellStyle name="Notas 7 3 2" xfId="2478" xr:uid="{426BD253-E24D-4A41-99FF-95BA57081750}"/>
    <cellStyle name="Notas 7 3 2 2" xfId="5115" xr:uid="{F2FDC031-77AB-4A53-9CE7-4A7AB6209EA5}"/>
    <cellStyle name="Notas 7 3 2 2 2" xfId="11479" xr:uid="{7131E65F-A8A0-410D-AE01-9003749C63BC}"/>
    <cellStyle name="Notas 7 3 2 2 2 2" xfId="26587" xr:uid="{3219178C-B9A1-44C7-A0D1-82DA599C5773}"/>
    <cellStyle name="Notas 7 3 2 2 3" xfId="7767" xr:uid="{3B86619C-98E4-4449-81C2-4C378D2E2EAD}"/>
    <cellStyle name="Notas 7 3 2 2 3 2" xfId="22875" xr:uid="{3EEE8209-E495-4985-B8E5-3AA3B90B57CB}"/>
    <cellStyle name="Notas 7 3 2 2 4" xfId="20223" xr:uid="{555E18E8-8286-4F43-BB7A-512D3D6E74A7}"/>
    <cellStyle name="Notas 7 3 2 3" xfId="8945" xr:uid="{C1771503-BC0D-4BEE-8E32-C55E7FAE02F7}"/>
    <cellStyle name="Notas 7 3 2 3 2" xfId="24053" xr:uid="{D24668D3-2163-4018-9E6F-A1BBC24311FF}"/>
    <cellStyle name="Notas 7 3 2 4" xfId="7382" xr:uid="{77714D14-71BF-449E-9BFA-7E6E480DE491}"/>
    <cellStyle name="Notas 7 3 2 4 2" xfId="22490" xr:uid="{C57BA9CB-3FCD-4D39-8D9A-ABCF6AF262AD}"/>
    <cellStyle name="Notas 7 3 2 5" xfId="7960" xr:uid="{76B89019-A09A-484B-890E-C30BEED0F0F1}"/>
    <cellStyle name="Notas 7 3 2 5 2" xfId="23068" xr:uid="{83B002E5-5726-46FC-A8C0-44429F0D9283}"/>
    <cellStyle name="Notas 7 3 2 6" xfId="17640" xr:uid="{A913A25B-93A9-46B5-A65F-AC9C4D42918E}"/>
    <cellStyle name="Notas 7 3 3" xfId="2694" xr:uid="{A2E57CE5-4C17-4B03-BE75-F58BF8250827}"/>
    <cellStyle name="Notas 7 3 3 2" xfId="5331" xr:uid="{10DD8ECC-6BD0-441C-862C-81A743667288}"/>
    <cellStyle name="Notas 7 3 3 2 2" xfId="7919" xr:uid="{159BBC81-CD51-408F-86AB-F69067CBA118}"/>
    <cellStyle name="Notas 7 3 3 2 2 2" xfId="23027" xr:uid="{804FB509-A411-4322-A326-E197540D0858}"/>
    <cellStyle name="Notas 7 3 3 2 3" xfId="20439" xr:uid="{0A5F44A2-CBC5-491B-AFF0-C939ADA29916}"/>
    <cellStyle name="Notas 7 3 3 3" xfId="15439" xr:uid="{7487CCF0-002C-40AE-BD9E-2E4E46544568}"/>
    <cellStyle name="Notas 7 3 3 3 2" xfId="30547" xr:uid="{53070485-C688-42CE-B89C-5AFE19EA5CA5}"/>
    <cellStyle name="Notas 7 3 3 4" xfId="17802" xr:uid="{8CC7ADC3-9BC3-44A3-B65C-81B20BBCFC2D}"/>
    <cellStyle name="Notas 7 3 4" xfId="2997" xr:uid="{427FA474-8BA0-4EEC-B0E0-75F7F4C819A1}"/>
    <cellStyle name="Notas 7 3 4 2" xfId="5634" xr:uid="{E689A986-C904-40B5-A6C4-EA15C6524CBC}"/>
    <cellStyle name="Notas 7 3 4 2 2" xfId="11945" xr:uid="{2F340927-A67F-4A8F-817A-472D1698114B}"/>
    <cellStyle name="Notas 7 3 4 2 2 2" xfId="27053" xr:uid="{D4D2E021-251A-4125-BB0E-B6869F6B85FA}"/>
    <cellStyle name="Notas 7 3 4 2 3" xfId="7661" xr:uid="{2699E119-A222-497A-BD7C-6CB50BCEBFE4}"/>
    <cellStyle name="Notas 7 3 4 2 3 2" xfId="22769" xr:uid="{4C4F2F42-3DF4-4F2E-80D2-DA0E64971EB6}"/>
    <cellStyle name="Notas 7 3 4 2 4" xfId="20742" xr:uid="{DCE270B6-FB8E-44C1-8DD0-9F11D2417941}"/>
    <cellStyle name="Notas 7 3 4 3" xfId="9379" xr:uid="{BF7979EE-9B66-4505-BD1E-3A3193B58524}"/>
    <cellStyle name="Notas 7 3 4 3 2" xfId="24487" xr:uid="{AA0F118B-DC48-4C32-904B-5D3CF0D64FFA}"/>
    <cellStyle name="Notas 7 3 4 4" xfId="8048" xr:uid="{F7946592-9A8E-4CCB-A00F-05C460F29A8B}"/>
    <cellStyle name="Notas 7 3 4 4 2" xfId="23156" xr:uid="{286B70B6-3008-46D4-9B26-DDA7F96CA936}"/>
    <cellStyle name="Notas 7 3 4 5" xfId="18105" xr:uid="{B5B59F5B-C889-41C1-B399-D792F40C3417}"/>
    <cellStyle name="Notas 7 3 5" xfId="3323" xr:uid="{49C3CB07-74A1-4D52-88B8-5DAA7CC8F2F8}"/>
    <cellStyle name="Notas 7 3 5 2" xfId="5960" xr:uid="{005FC73D-D24F-4330-AD33-64EE1536FBBA}"/>
    <cellStyle name="Notas 7 3 5 2 2" xfId="12271" xr:uid="{30A9A24C-4969-42FA-994A-39839062BF86}"/>
    <cellStyle name="Notas 7 3 5 2 2 2" xfId="27379" xr:uid="{FCEF4F0B-35C8-40D2-83E8-FB4C9C503D18}"/>
    <cellStyle name="Notas 7 3 5 2 3" xfId="14176" xr:uid="{1982844B-A7B1-418C-8100-CD523839928C}"/>
    <cellStyle name="Notas 7 3 5 2 3 2" xfId="29284" xr:uid="{7BBC0F50-2B4E-4654-A11A-D238D9F6607F}"/>
    <cellStyle name="Notas 7 3 5 2 4" xfId="21068" xr:uid="{DB86A16E-0E91-4C72-B45E-7939E765F932}"/>
    <cellStyle name="Notas 7 3 5 3" xfId="9705" xr:uid="{7E3BF012-6B63-4EE1-9F7F-5DAFDA5C572C}"/>
    <cellStyle name="Notas 7 3 5 3 2" xfId="24813" xr:uid="{E76FF0A7-51EA-4012-BDC5-149EFF945129}"/>
    <cellStyle name="Notas 7 3 5 4" xfId="13750" xr:uid="{3F56A9A7-A09F-474F-81A8-5419225AD8C5}"/>
    <cellStyle name="Notas 7 3 5 4 2" xfId="28858" xr:uid="{D0B3B698-F389-4060-8E44-22C491E94BEF}"/>
    <cellStyle name="Notas 7 3 5 5" xfId="18431" xr:uid="{E2B7AC89-A185-4CBA-BE4F-F93D4D05E3F4}"/>
    <cellStyle name="Notas 7 3 6" xfId="3629" xr:uid="{F7AEFEE7-1DDA-4105-968F-63A083A918C5}"/>
    <cellStyle name="Notas 7 3 6 2" xfId="6266" xr:uid="{032E5F78-EE28-458F-A74E-4A8CD6A305B2}"/>
    <cellStyle name="Notas 7 3 6 2 2" xfId="12577" xr:uid="{FF53F100-3917-4D77-AD98-3D737348F9D5}"/>
    <cellStyle name="Notas 7 3 6 2 2 2" xfId="27685" xr:uid="{5F519E04-5990-40D8-870F-54AAA0DE9D39}"/>
    <cellStyle name="Notas 7 3 6 2 3" xfId="7734" xr:uid="{8119065D-EA1B-4143-8F0A-5400FDC0EBCB}"/>
    <cellStyle name="Notas 7 3 6 2 3 2" xfId="22842" xr:uid="{94F79A20-AF12-4C3C-91D0-C3B8E41A3D07}"/>
    <cellStyle name="Notas 7 3 6 2 4" xfId="21374" xr:uid="{52B8EEAE-9B34-4087-BABD-99E9E9857AF0}"/>
    <cellStyle name="Notas 7 3 6 3" xfId="10011" xr:uid="{1CF267A9-3AAE-47A0-8FEB-E5FE5D6A9FAC}"/>
    <cellStyle name="Notas 7 3 6 3 2" xfId="25119" xr:uid="{9D533806-0561-4B75-B38E-93AA502DFD93}"/>
    <cellStyle name="Notas 7 3 6 4" xfId="14530" xr:uid="{1B6047BE-9DF2-4B7E-A8D6-A918E62B3996}"/>
    <cellStyle name="Notas 7 3 6 4 2" xfId="29638" xr:uid="{D70FB9D2-E96F-4CAA-985F-AE5385D58855}"/>
    <cellStyle name="Notas 7 3 6 5" xfId="18737" xr:uid="{4AB0344A-9340-44C2-8B9E-04062C76698D}"/>
    <cellStyle name="Notas 7 3 7" xfId="3990" xr:uid="{F65A2870-3ED9-4274-A24E-8F05D9A79E40}"/>
    <cellStyle name="Notas 7 3 7 2" xfId="6627" xr:uid="{721826A7-C886-479C-BB4E-E288963042FA}"/>
    <cellStyle name="Notas 7 3 7 2 2" xfId="12938" xr:uid="{9B13B713-0CFD-4699-9CB5-82D2E1F8E960}"/>
    <cellStyle name="Notas 7 3 7 2 2 2" xfId="28046" xr:uid="{7F09950B-95AE-42DB-B8C7-D9C39F98CC20}"/>
    <cellStyle name="Notas 7 3 7 2 3" xfId="16628" xr:uid="{CAEC2906-F50D-42A5-82BD-5A8ADCEE0BE1}"/>
    <cellStyle name="Notas 7 3 7 2 3 2" xfId="31736" xr:uid="{D19B29B4-805B-47D8-8741-FA0F206206E3}"/>
    <cellStyle name="Notas 7 3 7 2 4" xfId="21735" xr:uid="{0105687D-0128-4073-8C6B-5873F0970B96}"/>
    <cellStyle name="Notas 7 3 7 3" xfId="10372" xr:uid="{14EB32DF-019C-43E3-991C-770A06A5195F}"/>
    <cellStyle name="Notas 7 3 7 3 2" xfId="25480" xr:uid="{7FE37BA4-F352-40F5-9F8D-B11DE3FF95AB}"/>
    <cellStyle name="Notas 7 3 7 4" xfId="7970" xr:uid="{53033B5F-22EE-4589-8E2D-E3913E4BB13A}"/>
    <cellStyle name="Notas 7 3 7 4 2" xfId="23078" xr:uid="{80BF4007-D3B9-4F10-990F-E96E622C8C12}"/>
    <cellStyle name="Notas 7 3 7 5" xfId="19098" xr:uid="{B8AB0C50-1437-47AA-BC4B-FDE68E614251}"/>
    <cellStyle name="Notas 7 3 8" xfId="4310" xr:uid="{77BD787C-BA32-404B-9702-1211F87B8276}"/>
    <cellStyle name="Notas 7 3 8 2" xfId="6947" xr:uid="{4CE17824-FC2A-477A-841A-1BE697346CDD}"/>
    <cellStyle name="Notas 7 3 8 2 2" xfId="13258" xr:uid="{D6A80D24-40D4-40F9-AC47-5025B35AC53B}"/>
    <cellStyle name="Notas 7 3 8 2 2 2" xfId="28366" xr:uid="{AE1034E7-90D7-44FC-9576-65F0DAA35040}"/>
    <cellStyle name="Notas 7 3 8 2 3" xfId="16922" xr:uid="{FE9D7F18-1CCC-43BD-8599-361FED528FF8}"/>
    <cellStyle name="Notas 7 3 8 2 3 2" xfId="32030" xr:uid="{EB6B4B87-4D00-461C-8869-2D61C88AE785}"/>
    <cellStyle name="Notas 7 3 8 2 4" xfId="22055" xr:uid="{2BBF18B7-6652-4911-A166-A452D39301F5}"/>
    <cellStyle name="Notas 7 3 8 3" xfId="10692" xr:uid="{67C04CE2-CB26-4244-B650-1C4676D8E4B9}"/>
    <cellStyle name="Notas 7 3 8 3 2" xfId="25800" xr:uid="{A1C8FF4C-DC6F-4503-BEFE-96C3F0475878}"/>
    <cellStyle name="Notas 7 3 8 4" xfId="13887" xr:uid="{DF75C589-6467-4917-B061-3837E3FF5F92}"/>
    <cellStyle name="Notas 7 3 8 4 2" xfId="28995" xr:uid="{47AAC812-1E90-45D0-BDA4-36DC02915F04}"/>
    <cellStyle name="Notas 7 3 8 5" xfId="19418" xr:uid="{1719F2B0-25C6-446C-9838-0BC02049FF31}"/>
    <cellStyle name="Notas 7 3 9" xfId="4555" xr:uid="{13811435-CEFD-49C3-8C5C-A0458BE064C7}"/>
    <cellStyle name="Notas 7 3 9 2" xfId="10937" xr:uid="{BA9A9345-4754-4D39-9F7E-C75C990F5071}"/>
    <cellStyle name="Notas 7 3 9 2 2" xfId="26045" xr:uid="{F64BA969-8A86-4EF1-9A16-817E34E37402}"/>
    <cellStyle name="Notas 7 3 9 3" xfId="16316" xr:uid="{EB6CE942-24A9-46C5-AF4A-407A71C494BE}"/>
    <cellStyle name="Notas 7 3 9 3 2" xfId="31424" xr:uid="{CAB4F3E9-A7F5-4E06-8C9F-3C88CDD121E5}"/>
    <cellStyle name="Notas 7 3 9 4" xfId="19663" xr:uid="{B9A4DAD2-DB2F-4CF5-80CD-9B0298BF475F}"/>
    <cellStyle name="Notas 7 4" xfId="2116" xr:uid="{2F4AF979-97ED-4216-BE85-7588C37A1FCC}"/>
    <cellStyle name="Notas 7 4 10" xfId="8614" xr:uid="{33B10413-6151-4226-BD5E-F11849F6F495}"/>
    <cellStyle name="Notas 7 4 10 2" xfId="23722" xr:uid="{47892A8B-3810-4B64-B0EE-4ECBEB6BEABA}"/>
    <cellStyle name="Notas 7 4 11" xfId="14733" xr:uid="{BBCBBC96-D09B-4991-AC3C-8D8E7E29FE44}"/>
    <cellStyle name="Notas 7 4 11 2" xfId="29841" xr:uid="{F51C3A4F-F7AB-48D8-B508-3FC564A78358}"/>
    <cellStyle name="Notas 7 4 12" xfId="7640" xr:uid="{FDFAE1B9-8063-4C82-9701-95EE6B376998}"/>
    <cellStyle name="Notas 7 4 12 2" xfId="22748" xr:uid="{A353F7EC-AAB0-4C1A-8566-1D47996B773C}"/>
    <cellStyle name="Notas 7 4 13" xfId="17341" xr:uid="{B70ED7B9-BE8F-41C4-8002-1438BA35D906}"/>
    <cellStyle name="Notas 7 4 2" xfId="2606" xr:uid="{F26DB324-F0BA-4E5B-9BFF-9DFECB1BC769}"/>
    <cellStyle name="Notas 7 4 2 2" xfId="5243" xr:uid="{62FF47F9-7F2F-411C-A626-EF53124068E4}"/>
    <cellStyle name="Notas 7 4 2 2 2" xfId="11607" xr:uid="{060F79C2-3FF1-48CE-A50C-657200B50943}"/>
    <cellStyle name="Notas 7 4 2 2 2 2" xfId="26715" xr:uid="{FE953923-8D32-4D2B-A7BD-F4C62D3D09E8}"/>
    <cellStyle name="Notas 7 4 2 2 3" xfId="14061" xr:uid="{D0C0880B-7386-459A-A4EB-837A388FC779}"/>
    <cellStyle name="Notas 7 4 2 2 3 2" xfId="29169" xr:uid="{8786AB69-ED18-4437-940C-B9B45545F48B}"/>
    <cellStyle name="Notas 7 4 2 2 4" xfId="20351" xr:uid="{800E970C-E412-4C21-8510-C49F9C654882}"/>
    <cellStyle name="Notas 7 4 2 3" xfId="9073" xr:uid="{EAF2B601-B25C-44B8-A2FC-B775E79F5663}"/>
    <cellStyle name="Notas 7 4 2 3 2" xfId="24181" xr:uid="{09E2D4B4-4E48-4468-AFDF-960466554B7A}"/>
    <cellStyle name="Notas 7 4 2 4" xfId="7988" xr:uid="{6F6FFA57-6484-427C-9DF0-181B00F2A7E2}"/>
    <cellStyle name="Notas 7 4 2 4 2" xfId="23096" xr:uid="{257F1413-8F5C-4813-B484-CC9C3EA4663D}"/>
    <cellStyle name="Notas 7 4 2 5" xfId="13727" xr:uid="{590A2781-659B-41F4-B1CD-EB4FD6ECE565}"/>
    <cellStyle name="Notas 7 4 2 5 2" xfId="28835" xr:uid="{7AC73486-42B3-4C86-B190-C745733BDB17}"/>
    <cellStyle name="Notas 7 4 2 6" xfId="17714" xr:uid="{D8639568-06D8-4BEB-B2A5-4523308EE4BB}"/>
    <cellStyle name="Notas 7 4 3" xfId="2871" xr:uid="{83150CFB-9139-4652-A4F5-03C8F73B9F39}"/>
    <cellStyle name="Notas 7 4 3 2" xfId="5508" xr:uid="{895398AE-749D-465B-8A2C-4DE093B8B33E}"/>
    <cellStyle name="Notas 7 4 3 2 2" xfId="14308" xr:uid="{1466174A-88BF-4EAC-BC6C-2F34D199E0C6}"/>
    <cellStyle name="Notas 7 4 3 2 2 2" xfId="29416" xr:uid="{DF2330D6-871C-4AC9-91F7-699642A2624F}"/>
    <cellStyle name="Notas 7 4 3 2 3" xfId="20616" xr:uid="{9995A95D-2CF5-4B99-A34B-C3C49DC05D10}"/>
    <cellStyle name="Notas 7 4 3 3" xfId="8245" xr:uid="{FF93E3B6-A618-42F2-8DEF-5F0734805EA7}"/>
    <cellStyle name="Notas 7 4 3 3 2" xfId="23353" xr:uid="{E604D199-8E04-4A55-9B7B-E5FF2CAC9A7B}"/>
    <cellStyle name="Notas 7 4 3 4" xfId="17979" xr:uid="{FED226CB-FDFD-4C56-87FF-41B39899DC8B}"/>
    <cellStyle name="Notas 7 4 4" xfId="3174" xr:uid="{74737FB7-DA8E-496A-A8B9-1775136C7151}"/>
    <cellStyle name="Notas 7 4 4 2" xfId="5811" xr:uid="{251F70A3-D4DC-4BC9-A259-90CA0F3C8095}"/>
    <cellStyle name="Notas 7 4 4 2 2" xfId="12122" xr:uid="{B0DF916F-5AE5-4001-AEF7-8E3723057CFB}"/>
    <cellStyle name="Notas 7 4 4 2 2 2" xfId="27230" xr:uid="{6FEB45ED-555C-443F-A74E-72AD3C782F5E}"/>
    <cellStyle name="Notas 7 4 4 2 3" xfId="13918" xr:uid="{01A935EE-8445-48A4-9F2C-3EE6FC276874}"/>
    <cellStyle name="Notas 7 4 4 2 3 2" xfId="29026" xr:uid="{30E910B7-693B-4155-9B59-14C836D5D76F}"/>
    <cellStyle name="Notas 7 4 4 2 4" xfId="20919" xr:uid="{C894F979-C791-434B-810D-F12706353ACE}"/>
    <cellStyle name="Notas 7 4 4 3" xfId="9556" xr:uid="{47ACA589-9746-4024-BF7B-87CA8E468CB5}"/>
    <cellStyle name="Notas 7 4 4 3 2" xfId="24664" xr:uid="{D60BAF7D-E8F0-4938-B03D-99115FC94ABA}"/>
    <cellStyle name="Notas 7 4 4 4" xfId="14857" xr:uid="{893ED010-5DFA-443E-9D03-19DAE82DFCA7}"/>
    <cellStyle name="Notas 7 4 4 4 2" xfId="29965" xr:uid="{152FF134-E861-43C2-971F-D169B05E746A}"/>
    <cellStyle name="Notas 7 4 4 5" xfId="18282" xr:uid="{718CC1FF-8C4A-469E-89D8-27035D113A64}"/>
    <cellStyle name="Notas 7 4 5" xfId="3500" xr:uid="{E1AD573B-E699-4171-B42D-AE4D4F5EB479}"/>
    <cellStyle name="Notas 7 4 5 2" xfId="6137" xr:uid="{FDCB6FCD-1AED-4021-A413-7C85B53DACFD}"/>
    <cellStyle name="Notas 7 4 5 2 2" xfId="12448" xr:uid="{DD3FDDA6-4BC6-42C7-8E57-9B98389F5CBF}"/>
    <cellStyle name="Notas 7 4 5 2 2 2" xfId="27556" xr:uid="{0C21C983-898B-41C8-BC0D-8A4648674809}"/>
    <cellStyle name="Notas 7 4 5 2 3" xfId="16182" xr:uid="{AB1EF3A9-482E-418E-9278-54C46F8065FB}"/>
    <cellStyle name="Notas 7 4 5 2 3 2" xfId="31290" xr:uid="{3409B84B-880F-416F-AB9F-1A6670A9EAD1}"/>
    <cellStyle name="Notas 7 4 5 2 4" xfId="21245" xr:uid="{013CEB0A-F28B-4E25-AC5D-9F5C1FF69383}"/>
    <cellStyle name="Notas 7 4 5 3" xfId="9882" xr:uid="{1EE1D449-AE33-4566-9281-EAAF94EE0EC6}"/>
    <cellStyle name="Notas 7 4 5 3 2" xfId="24990" xr:uid="{BE765B8B-8EF2-4848-9C29-09891AEA5266}"/>
    <cellStyle name="Notas 7 4 5 4" xfId="14313" xr:uid="{10AB2D5D-C977-4EC4-BC81-02771EE4DA1B}"/>
    <cellStyle name="Notas 7 4 5 4 2" xfId="29421" xr:uid="{E4BF3D3F-E512-48A8-ADAD-82A4D709E760}"/>
    <cellStyle name="Notas 7 4 5 5" xfId="18608" xr:uid="{3F339C10-5E40-4548-9EA3-4ED04E2C4748}"/>
    <cellStyle name="Notas 7 4 6" xfId="3806" xr:uid="{755E310B-6839-46E2-A83D-71BB82439F1B}"/>
    <cellStyle name="Notas 7 4 6 2" xfId="6443" xr:uid="{0CE30F07-5A2D-458D-9452-4CB1483214D3}"/>
    <cellStyle name="Notas 7 4 6 2 2" xfId="12754" xr:uid="{8245B76B-6D07-4CA0-B194-0F48CE3B6613}"/>
    <cellStyle name="Notas 7 4 6 2 2 2" xfId="27862" xr:uid="{FDFA6BF3-A0C6-4996-918F-D13DEA7CB521}"/>
    <cellStyle name="Notas 7 4 6 2 3" xfId="16210" xr:uid="{16E1351E-F74A-4FD5-9CD3-1E3C121B93F2}"/>
    <cellStyle name="Notas 7 4 6 2 3 2" xfId="31318" xr:uid="{16CEB566-71F9-4819-9A59-BD86FEFE6DD1}"/>
    <cellStyle name="Notas 7 4 6 2 4" xfId="21551" xr:uid="{A6B01825-04A8-4DF8-AC64-24FAE7549008}"/>
    <cellStyle name="Notas 7 4 6 3" xfId="10188" xr:uid="{3ABCE2E3-C736-4368-BEF0-675367CCDF82}"/>
    <cellStyle name="Notas 7 4 6 3 2" xfId="25296" xr:uid="{9C674F80-CE6A-4881-BF34-03CE0D535344}"/>
    <cellStyle name="Notas 7 4 6 4" xfId="16517" xr:uid="{951DA35E-3377-48F4-BC0B-0CDA9C2EBBEC}"/>
    <cellStyle name="Notas 7 4 6 4 2" xfId="31625" xr:uid="{CA4FAC38-312E-43F3-9FB0-6B6140AAF170}"/>
    <cellStyle name="Notas 7 4 6 5" xfId="18914" xr:uid="{5AD50A91-6491-444A-B564-5357DE723479}"/>
    <cellStyle name="Notas 7 4 7" xfId="4188" xr:uid="{F5587C31-3248-4F9E-8E55-2EEBAA078862}"/>
    <cellStyle name="Notas 7 4 7 2" xfId="6825" xr:uid="{711CC0A0-2902-42E3-A5D0-CB438EE3F790}"/>
    <cellStyle name="Notas 7 4 7 2 2" xfId="13136" xr:uid="{AF61102A-A8AD-423E-B110-E04B2D787F78}"/>
    <cellStyle name="Notas 7 4 7 2 2 2" xfId="28244" xr:uid="{43686CA0-AD33-4992-9941-1C4C30A1B5D4}"/>
    <cellStyle name="Notas 7 4 7 2 3" xfId="16805" xr:uid="{EC9BE42B-1003-47F9-808B-17AF169A7A61}"/>
    <cellStyle name="Notas 7 4 7 2 3 2" xfId="31913" xr:uid="{E2DDD30D-8E4C-4DAC-8D80-D6D799F2912F}"/>
    <cellStyle name="Notas 7 4 7 2 4" xfId="21933" xr:uid="{92E19F28-D750-4EFD-8019-BEFB8FA9B49A}"/>
    <cellStyle name="Notas 7 4 7 3" xfId="10570" xr:uid="{4D8A7F23-B706-4F5A-BCC0-77BBD9E508A3}"/>
    <cellStyle name="Notas 7 4 7 3 2" xfId="25678" xr:uid="{4C3F018C-944C-449A-90DE-E39CE0928B77}"/>
    <cellStyle name="Notas 7 4 7 4" xfId="7142" xr:uid="{38F0C30A-C3FE-48CF-8D7C-33DD1DC5AE83}"/>
    <cellStyle name="Notas 7 4 7 4 2" xfId="22250" xr:uid="{57BF2DD0-71CD-4814-92FD-9FDE1F408225}"/>
    <cellStyle name="Notas 7 4 7 5" xfId="19296" xr:uid="{7906501A-D613-435D-A57D-38AABF3480DE}"/>
    <cellStyle name="Notas 7 4 8" xfId="4395" xr:uid="{25C249DF-C10A-418C-907C-DCAE2442FFCC}"/>
    <cellStyle name="Notas 7 4 8 2" xfId="7032" xr:uid="{E52BDE46-83BF-415A-9676-A9A8542303E5}"/>
    <cellStyle name="Notas 7 4 8 2 2" xfId="13343" xr:uid="{38662719-C464-486B-B676-5CBE13588E6D}"/>
    <cellStyle name="Notas 7 4 8 2 2 2" xfId="28451" xr:uid="{163BE8C9-1022-4025-B0CC-41BF47365625}"/>
    <cellStyle name="Notas 7 4 8 2 3" xfId="17007" xr:uid="{EACF8FA1-AAA3-4C3F-935A-71285079BFA5}"/>
    <cellStyle name="Notas 7 4 8 2 3 2" xfId="32115" xr:uid="{AEE852CC-EB1B-4180-BCA9-449FF8CCD0C8}"/>
    <cellStyle name="Notas 7 4 8 2 4" xfId="22140" xr:uid="{26F6C507-10DA-41F3-9F54-4EA566F05FDE}"/>
    <cellStyle name="Notas 7 4 8 3" xfId="10777" xr:uid="{352092F9-0C24-4DC1-97DB-9DC5A8494125}"/>
    <cellStyle name="Notas 7 4 8 3 2" xfId="25885" xr:uid="{9E5C0355-D7CF-4A75-ABA5-E3A40F156D6F}"/>
    <cellStyle name="Notas 7 4 8 4" xfId="14128" xr:uid="{EEF4691D-EA32-48E7-961B-971E82E48CEA}"/>
    <cellStyle name="Notas 7 4 8 4 2" xfId="29236" xr:uid="{31F411BB-3156-4441-91F4-24AF74C3AF4D}"/>
    <cellStyle name="Notas 7 4 8 5" xfId="19503" xr:uid="{2791D364-FC0C-46E7-A455-C0C6E744D4F9}"/>
    <cellStyle name="Notas 7 4 9" xfId="4753" xr:uid="{80E1C5C9-213C-40AE-BC04-9863F393F475}"/>
    <cellStyle name="Notas 7 4 9 2" xfId="11135" xr:uid="{840F332E-78AF-49CF-B96E-3B82233EC641}"/>
    <cellStyle name="Notas 7 4 9 2 2" xfId="26243" xr:uid="{75796D44-1D69-40BD-8BB5-AD445393E213}"/>
    <cellStyle name="Notas 7 4 9 3" xfId="8208" xr:uid="{2B0138F0-B838-472E-BD89-1D157A080EB6}"/>
    <cellStyle name="Notas 7 4 9 3 2" xfId="23316" xr:uid="{4B43D233-8C1A-416F-9065-A2F894736449}"/>
    <cellStyle name="Notas 7 4 9 4" xfId="19861" xr:uid="{37001EFC-2BD8-478A-A734-E407611B8D15}"/>
    <cellStyle name="Notas 7 5" xfId="2008" xr:uid="{B30079D2-5847-420E-B599-D9E7F325FC20}"/>
    <cellStyle name="Notas 7 5 10" xfId="8220" xr:uid="{85378E4A-FA17-483B-AF16-EF03F94FDC2D}"/>
    <cellStyle name="Notas 7 5 10 2" xfId="23328" xr:uid="{24778F6D-166B-409A-A42B-B08664F905B5}"/>
    <cellStyle name="Notas 7 5 11" xfId="15012" xr:uid="{CA5178F6-440B-4CE3-AD11-FE415903498B}"/>
    <cellStyle name="Notas 7 5 11 2" xfId="30120" xr:uid="{0EECCB7A-60E3-485B-8FFD-914D70DE8DD3}"/>
    <cellStyle name="Notas 7 5 12" xfId="17233" xr:uid="{284253E3-C048-4483-9A4D-139BC9793F6A}"/>
    <cellStyle name="Notas 7 5 2" xfId="2770" xr:uid="{E3C0B0CF-5912-44BA-A8D0-FED7EA0276A2}"/>
    <cellStyle name="Notas 7 5 2 2" xfId="5407" xr:uid="{E209FC6B-E6C9-4036-BD5D-AFF2D9857059}"/>
    <cellStyle name="Notas 7 5 2 2 2" xfId="7671" xr:uid="{9D620E65-383E-40ED-9D34-8E5F01009348}"/>
    <cellStyle name="Notas 7 5 2 2 2 2" xfId="22779" xr:uid="{571F4061-90EB-4EF7-825A-72344B159E62}"/>
    <cellStyle name="Notas 7 5 2 2 3" xfId="20515" xr:uid="{94CDEBAB-ED12-4E3A-BC50-BBF6EE2863A2}"/>
    <cellStyle name="Notas 7 5 2 3" xfId="16377" xr:uid="{8AC37FE8-7EB1-46D2-B844-E84FD837BE01}"/>
    <cellStyle name="Notas 7 5 2 3 2" xfId="31485" xr:uid="{E3FC0CE3-77A6-4F32-9A4E-04D8C8684A0F}"/>
    <cellStyle name="Notas 7 5 2 4" xfId="17878" xr:uid="{222AD15D-262E-468E-BC66-182AEBFFA44D}"/>
    <cellStyle name="Notas 7 5 3" xfId="3073" xr:uid="{207F0C87-C211-4487-A36E-03B3B40DC10E}"/>
    <cellStyle name="Notas 7 5 3 2" xfId="5710" xr:uid="{B48F8018-DD6E-4B47-BACE-358A0D531104}"/>
    <cellStyle name="Notas 7 5 3 2 2" xfId="12021" xr:uid="{16B32F47-5812-4628-BD86-93E92BE28ED6}"/>
    <cellStyle name="Notas 7 5 3 2 2 2" xfId="27129" xr:uid="{74F8C3AE-8846-48D6-8267-417D8EE23E02}"/>
    <cellStyle name="Notas 7 5 3 2 3" xfId="13795" xr:uid="{713D6ED9-5CC6-461C-B66F-9E71AE6EC637}"/>
    <cellStyle name="Notas 7 5 3 2 3 2" xfId="28903" xr:uid="{9A586862-8683-4FCD-A2D4-40F9F095B8BA}"/>
    <cellStyle name="Notas 7 5 3 2 4" xfId="20818" xr:uid="{40BCB40E-8EDC-48F9-923B-F55FE425BD02}"/>
    <cellStyle name="Notas 7 5 3 3" xfId="9455" xr:uid="{0A7021A0-3334-4AA4-B541-62FA3860351F}"/>
    <cellStyle name="Notas 7 5 3 3 2" xfId="24563" xr:uid="{206CE230-F7B7-47B4-8963-256813AD0441}"/>
    <cellStyle name="Notas 7 5 3 4" xfId="7654" xr:uid="{1EEDB429-950B-4CE8-A224-E16B9ED19932}"/>
    <cellStyle name="Notas 7 5 3 4 2" xfId="22762" xr:uid="{DB4A0AF0-601E-4B77-A50B-1DA9E9EA937E}"/>
    <cellStyle name="Notas 7 5 3 5" xfId="18181" xr:uid="{4778388B-006F-4F1E-9CEA-25E8436F5EA9}"/>
    <cellStyle name="Notas 7 5 4" xfId="3399" xr:uid="{0FF00903-BD03-4700-86C7-64B9928F4FB4}"/>
    <cellStyle name="Notas 7 5 4 2" xfId="6036" xr:uid="{A8E7FDB8-3363-465E-8661-311C0282215A}"/>
    <cellStyle name="Notas 7 5 4 2 2" xfId="12347" xr:uid="{CD91B603-5D2F-44D8-8138-ED9FF1AF2114}"/>
    <cellStyle name="Notas 7 5 4 2 2 2" xfId="27455" xr:uid="{493D47DD-693D-46F4-83DF-3DBE7F08CD4A}"/>
    <cellStyle name="Notas 7 5 4 2 3" xfId="7485" xr:uid="{80C0C13F-FE60-4664-8DFC-87D2ADDC8E2C}"/>
    <cellStyle name="Notas 7 5 4 2 3 2" xfId="22593" xr:uid="{452BF30F-C6D4-48C7-BAA4-37A315A374F2}"/>
    <cellStyle name="Notas 7 5 4 2 4" xfId="21144" xr:uid="{133601F8-4260-40AA-ACEE-6541F27BE45A}"/>
    <cellStyle name="Notas 7 5 4 3" xfId="9781" xr:uid="{0FB677CA-BC55-4067-9E83-A36A296EDC54}"/>
    <cellStyle name="Notas 7 5 4 3 2" xfId="24889" xr:uid="{57BB212A-FC87-4ED1-8490-CE6CF5C10FA1}"/>
    <cellStyle name="Notas 7 5 4 4" xfId="13767" xr:uid="{0D066652-5C3A-4B90-B5F3-0BF01ECEC852}"/>
    <cellStyle name="Notas 7 5 4 4 2" xfId="28875" xr:uid="{FE600704-CC59-4DA3-82E1-77B0FDE45632}"/>
    <cellStyle name="Notas 7 5 4 5" xfId="18507" xr:uid="{A642DF11-C547-45BC-9A9A-8DAF3B3B30D2}"/>
    <cellStyle name="Notas 7 5 5" xfId="3705" xr:uid="{2321AAD6-FA9E-4D23-8C4E-995C04864009}"/>
    <cellStyle name="Notas 7 5 5 2" xfId="6342" xr:uid="{D6C3A5D1-2403-4963-92F8-AD44BC740633}"/>
    <cellStyle name="Notas 7 5 5 2 2" xfId="12653" xr:uid="{22A8EBAA-1BE4-4E3D-AA4B-FB528DE65567}"/>
    <cellStyle name="Notas 7 5 5 2 2 2" xfId="27761" xr:uid="{31598645-C62C-480E-9CF9-29FA332FD240}"/>
    <cellStyle name="Notas 7 5 5 2 3" xfId="7876" xr:uid="{1B8FA90F-ADD8-4105-B6FE-352B12932112}"/>
    <cellStyle name="Notas 7 5 5 2 3 2" xfId="22984" xr:uid="{0BB3B9A0-16E1-4199-9E4F-3972DC4CA90B}"/>
    <cellStyle name="Notas 7 5 5 2 4" xfId="21450" xr:uid="{470955C5-81F2-4001-ABD7-AFA3B637EC52}"/>
    <cellStyle name="Notas 7 5 5 3" xfId="10087" xr:uid="{9319D64E-80A9-4BA9-A7E4-A1BF7045658E}"/>
    <cellStyle name="Notas 7 5 5 3 2" xfId="25195" xr:uid="{A701F7A8-879C-429A-BFA5-8924F01E15B5}"/>
    <cellStyle name="Notas 7 5 5 4" xfId="7542" xr:uid="{22C82C8E-3E96-43F9-9F79-9F8F26CE2B1B}"/>
    <cellStyle name="Notas 7 5 5 4 2" xfId="22650" xr:uid="{55B1A016-0451-424C-9154-E55A6E59000E}"/>
    <cellStyle name="Notas 7 5 5 5" xfId="18813" xr:uid="{788A80C7-2296-4588-8724-78D2C531E5AD}"/>
    <cellStyle name="Notas 7 5 6" xfId="4080" xr:uid="{28EAFA3E-4C57-4912-A76C-F5DFB7C65BEC}"/>
    <cellStyle name="Notas 7 5 6 2" xfId="6717" xr:uid="{70CA0799-E547-476E-BABD-167352B95582}"/>
    <cellStyle name="Notas 7 5 6 2 2" xfId="13028" xr:uid="{21EFC04C-AFAF-484C-9B61-72E3C18BBAF2}"/>
    <cellStyle name="Notas 7 5 6 2 2 2" xfId="28136" xr:uid="{D54F965C-1FFF-43E0-ABBD-2D235BD34FAB}"/>
    <cellStyle name="Notas 7 5 6 2 3" xfId="16704" xr:uid="{A00DE7EB-9480-4480-AAEC-C5344641B4A5}"/>
    <cellStyle name="Notas 7 5 6 2 3 2" xfId="31812" xr:uid="{0876982F-AAF6-44C4-9CF0-64929DCC87A2}"/>
    <cellStyle name="Notas 7 5 6 2 4" xfId="21825" xr:uid="{FD039336-D3BC-4D6F-ABD4-992DB7D9E9F4}"/>
    <cellStyle name="Notas 7 5 6 3" xfId="10462" xr:uid="{C4A998B1-0C71-4332-84EE-0C0A490EF369}"/>
    <cellStyle name="Notas 7 5 6 3 2" xfId="25570" xr:uid="{D00A9EE1-4F0A-4125-ACD1-E12E50D345DD}"/>
    <cellStyle name="Notas 7 5 6 4" xfId="11805" xr:uid="{F5BC3528-C0BB-4F42-AA48-3C202385EF02}"/>
    <cellStyle name="Notas 7 5 6 4 2" xfId="26913" xr:uid="{7E044E85-A762-4567-B372-447CA1DF9B84}"/>
    <cellStyle name="Notas 7 5 6 5" xfId="19188" xr:uid="{AC20F6CA-7D1F-4214-A96D-916DF367AEC4}"/>
    <cellStyle name="Notas 7 5 7" xfId="4362" xr:uid="{C82F315E-037E-4F78-8B8B-D705844332AA}"/>
    <cellStyle name="Notas 7 5 7 2" xfId="6999" xr:uid="{B52678A1-B8F9-4D92-8475-357774B91830}"/>
    <cellStyle name="Notas 7 5 7 2 2" xfId="13310" xr:uid="{F5475EEB-C463-4382-8649-AB2314893B34}"/>
    <cellStyle name="Notas 7 5 7 2 2 2" xfId="28418" xr:uid="{5F7A778D-D374-479D-8762-77DE650C4C04}"/>
    <cellStyle name="Notas 7 5 7 2 3" xfId="16974" xr:uid="{4413BBCD-D66B-4409-8BAB-8ACF274FDBA3}"/>
    <cellStyle name="Notas 7 5 7 2 3 2" xfId="32082" xr:uid="{05F784B1-2704-4F69-9820-6AA1940F3A54}"/>
    <cellStyle name="Notas 7 5 7 2 4" xfId="22107" xr:uid="{71C3832D-0414-4896-A0A1-6B87611EDEEC}"/>
    <cellStyle name="Notas 7 5 7 3" xfId="10744" xr:uid="{D4CAACC7-1057-4514-9631-7AA05F81AC91}"/>
    <cellStyle name="Notas 7 5 7 3 2" xfId="25852" xr:uid="{000A9D93-C461-44C2-A897-D4FA62EF1024}"/>
    <cellStyle name="Notas 7 5 7 4" xfId="14131" xr:uid="{F9D9BB02-924D-4587-8294-762F9147BB54}"/>
    <cellStyle name="Notas 7 5 7 4 2" xfId="29239" xr:uid="{B80A7EBA-93EA-421B-A329-2B8C19C9710A}"/>
    <cellStyle name="Notas 7 5 7 5" xfId="19470" xr:uid="{A955218F-5620-49FE-BB5E-81CA71F59B75}"/>
    <cellStyle name="Notas 7 5 8" xfId="4645" xr:uid="{C9B2EC50-CB40-4AAB-B879-D28AC3F38CD3}"/>
    <cellStyle name="Notas 7 5 8 2" xfId="11027" xr:uid="{6981CBB1-64CC-41FF-B1A2-B6349CEC0375}"/>
    <cellStyle name="Notas 7 5 8 2 2" xfId="26135" xr:uid="{01866325-46B5-4647-B414-E67C64F4C8A1}"/>
    <cellStyle name="Notas 7 5 8 3" xfId="15705" xr:uid="{89F0439A-CA3A-4148-92A7-1F1E1C16E5F0}"/>
    <cellStyle name="Notas 7 5 8 3 2" xfId="30813" xr:uid="{C88A6587-707F-49A6-874E-1147C75042F1}"/>
    <cellStyle name="Notas 7 5 8 4" xfId="19753" xr:uid="{E3AE114B-64F3-47F8-BDB3-5E372E9F7861}"/>
    <cellStyle name="Notas 7 5 9" xfId="8506" xr:uid="{D4256266-8682-4623-A656-7CA8125792C1}"/>
    <cellStyle name="Notas 7 5 9 2" xfId="23614" xr:uid="{DABF96BC-9584-4D9A-ABA4-DEBE282AF170}"/>
    <cellStyle name="Notas 8" xfId="1470" xr:uid="{00000000-0005-0000-0000-0000C2050000}"/>
    <cellStyle name="Notas 8 2" xfId="1925" xr:uid="{723D4C1C-9F8B-4F45-9857-CB945B9BE991}"/>
    <cellStyle name="Notas 8 2 10" xfId="15875" xr:uid="{888B809C-8BF2-4005-B45D-1115D081939E}"/>
    <cellStyle name="Notas 8 2 10 2" xfId="30983" xr:uid="{FAB8677F-9343-4F97-8F2C-BCCB02B93941}"/>
    <cellStyle name="Notas 8 2 11" xfId="14010" xr:uid="{35565B95-28F8-4474-A395-FE4D8044C945}"/>
    <cellStyle name="Notas 8 2 11 2" xfId="29118" xr:uid="{E1A1383F-9238-4D37-A921-DB149F2D7016}"/>
    <cellStyle name="Notas 8 2 12" xfId="17150" xr:uid="{7ACC4323-D841-4B6A-A2DF-1A3D03CB2362}"/>
    <cellStyle name="Notas 8 2 2" xfId="2485" xr:uid="{837E8B73-30F2-48F7-B5C3-FBAD5CDFFB84}"/>
    <cellStyle name="Notas 8 2 2 2" xfId="5122" xr:uid="{D558FE7A-349D-4960-83FA-AE159B0ECD17}"/>
    <cellStyle name="Notas 8 2 2 2 2" xfId="11486" xr:uid="{5102EDAC-5F33-497F-9B9C-B2D3E92EF259}"/>
    <cellStyle name="Notas 8 2 2 2 2 2" xfId="26594" xr:uid="{9FB45708-5636-497E-907B-2F09ADBA25A9}"/>
    <cellStyle name="Notas 8 2 2 2 3" xfId="7806" xr:uid="{917306A6-EBB0-4E26-9EE1-EA9B4388A1E5}"/>
    <cellStyle name="Notas 8 2 2 2 3 2" xfId="22914" xr:uid="{80F550AB-42BA-491D-9E5B-34002299FF6E}"/>
    <cellStyle name="Notas 8 2 2 2 4" xfId="20230" xr:uid="{35AFFB25-36A6-4D48-A5DE-607C4BA0E6A1}"/>
    <cellStyle name="Notas 8 2 2 3" xfId="8952" xr:uid="{2C422909-EBEC-4629-A0E4-35E7F37E41C0}"/>
    <cellStyle name="Notas 8 2 2 3 2" xfId="24060" xr:uid="{18178991-E62D-485C-B155-C39757148E80}"/>
    <cellStyle name="Notas 8 2 3" xfId="2701" xr:uid="{D1F9B02A-C6DA-49B1-B1CF-4118F4C33515}"/>
    <cellStyle name="Notas 8 2 3 2" xfId="5338" xr:uid="{4C1F6C9F-B583-4F46-8338-46DE4DF5493B}"/>
    <cellStyle name="Notas 8 2 3 2 2" xfId="14172" xr:uid="{E90CE3CD-E3B3-4A2E-9A18-6B80C86CC912}"/>
    <cellStyle name="Notas 8 2 3 2 2 2" xfId="29280" xr:uid="{ED90E296-5B64-428E-8405-BC6A098DB680}"/>
    <cellStyle name="Notas 8 2 3 2 3" xfId="20446" xr:uid="{41C23AAE-14AF-4021-ABFC-1DE7F95E55C7}"/>
    <cellStyle name="Notas 8 2 3 3" xfId="16490" xr:uid="{C0893994-C1E3-4899-883D-508906C4FEB3}"/>
    <cellStyle name="Notas 8 2 3 3 2" xfId="31598" xr:uid="{1391707C-0227-4E75-9052-09DE2C825F58}"/>
    <cellStyle name="Notas 8 2 3 4" xfId="17809" xr:uid="{08F90DBB-3003-4127-AE86-3B887088E326}"/>
    <cellStyle name="Notas 8 2 4" xfId="3004" xr:uid="{35436F88-B0F0-4397-AAB5-56B483845239}"/>
    <cellStyle name="Notas 8 2 4 2" xfId="5641" xr:uid="{35801BED-E33B-43C7-91AB-C6D621CF4669}"/>
    <cellStyle name="Notas 8 2 4 2 2" xfId="11952" xr:uid="{AFC8C7B8-BEE3-42CF-905F-01E1C1710A97}"/>
    <cellStyle name="Notas 8 2 4 2 2 2" xfId="27060" xr:uid="{F850FAEF-F060-439C-A378-579E4839CB62}"/>
    <cellStyle name="Notas 8 2 4 2 3" xfId="14040" xr:uid="{22E0624B-1212-44F6-B366-BD7B2BDEDE99}"/>
    <cellStyle name="Notas 8 2 4 2 3 2" xfId="29148" xr:uid="{C15E55AB-F0BB-4787-B58D-22A04232C163}"/>
    <cellStyle name="Notas 8 2 4 2 4" xfId="20749" xr:uid="{9D3C8B2A-7A36-4699-A7C7-2F3EBC7C2896}"/>
    <cellStyle name="Notas 8 2 4 3" xfId="9386" xr:uid="{E3CCCC11-11E6-4B45-88C9-305C763004C7}"/>
    <cellStyle name="Notas 8 2 4 3 2" xfId="24494" xr:uid="{7A696D77-7225-440F-BFA6-00FEC2F80A18}"/>
    <cellStyle name="Notas 8 2 4 4" xfId="13560" xr:uid="{D44347EC-04FA-48F1-86DF-C7354D6F5DC5}"/>
    <cellStyle name="Notas 8 2 4 4 2" xfId="28668" xr:uid="{ADB71C89-ECB1-452C-9DB4-43014501A745}"/>
    <cellStyle name="Notas 8 2 4 5" xfId="18112" xr:uid="{60F22E82-F660-4E5F-A1EB-8AE2009C1EEF}"/>
    <cellStyle name="Notas 8 2 5" xfId="3330" xr:uid="{57D21898-6C09-46E9-93F6-245CA8F77C04}"/>
    <cellStyle name="Notas 8 2 5 2" xfId="5967" xr:uid="{9B3D3BB6-C742-4B12-8468-1CD16405B7EC}"/>
    <cellStyle name="Notas 8 2 5 2 2" xfId="12278" xr:uid="{9750B3E7-C8F5-4EA5-91EF-3B4AE843723D}"/>
    <cellStyle name="Notas 8 2 5 2 2 2" xfId="27386" xr:uid="{E3D5982E-56F1-49CB-8B42-601AF9D0B7E7}"/>
    <cellStyle name="Notas 8 2 5 2 3" xfId="14594" xr:uid="{ABB6E31C-5059-40DF-AF33-40B046578717}"/>
    <cellStyle name="Notas 8 2 5 2 3 2" xfId="29702" xr:uid="{9DFA831B-AFEA-4160-BE47-32C0D1F72C94}"/>
    <cellStyle name="Notas 8 2 5 2 4" xfId="21075" xr:uid="{73CFC3C9-6EAB-4578-B94A-5119120E892B}"/>
    <cellStyle name="Notas 8 2 5 3" xfId="9712" xr:uid="{EE965DED-50D7-4054-9362-0CFEA1456304}"/>
    <cellStyle name="Notas 8 2 5 3 2" xfId="24820" xr:uid="{CCD1B3C0-B450-4A7A-9573-45BB555A0FD4}"/>
    <cellStyle name="Notas 8 2 5 4" xfId="16285" xr:uid="{517ED0AE-740B-4B97-A818-6C3B0E176C6B}"/>
    <cellStyle name="Notas 8 2 5 4 2" xfId="31393" xr:uid="{D09AAC48-5ECC-4518-B2AE-DC59AE28E94E}"/>
    <cellStyle name="Notas 8 2 5 5" xfId="18438" xr:uid="{A27AACAB-9FEE-48AD-887E-57ED1588E901}"/>
    <cellStyle name="Notas 8 2 6" xfId="3636" xr:uid="{054DFC05-3159-40E3-A440-8990C012C86B}"/>
    <cellStyle name="Notas 8 2 6 2" xfId="6273" xr:uid="{DD8CD87A-7E3C-4F71-9907-950E8ADB7290}"/>
    <cellStyle name="Notas 8 2 6 2 2" xfId="12584" xr:uid="{4155E0F6-C6C5-488F-98E0-EB2C751A6AA5}"/>
    <cellStyle name="Notas 8 2 6 2 2 2" xfId="27692" xr:uid="{BFC3B9E9-33B2-4344-8C1B-2487A40D773F}"/>
    <cellStyle name="Notas 8 2 6 2 3" xfId="15817" xr:uid="{01B865F9-E505-499A-BD7F-5BFAC97A1452}"/>
    <cellStyle name="Notas 8 2 6 2 3 2" xfId="30925" xr:uid="{90C59C4A-4B15-4BA0-A60B-E10717A3B457}"/>
    <cellStyle name="Notas 8 2 6 2 4" xfId="21381" xr:uid="{6526720E-D09F-4B5D-8770-CB7AB679FE18}"/>
    <cellStyle name="Notas 8 2 6 3" xfId="10018" xr:uid="{49A87E31-8FC7-4446-A085-9DE73E14B6AA}"/>
    <cellStyle name="Notas 8 2 6 3 2" xfId="25126" xr:uid="{31D65345-3F92-4DC3-9693-2E5FAC22C9D4}"/>
    <cellStyle name="Notas 8 2 6 4" xfId="7209" xr:uid="{5F30CDD1-9C2E-4472-AFBC-DB0533DE4652}"/>
    <cellStyle name="Notas 8 2 6 4 2" xfId="22317" xr:uid="{4A38C1E7-9231-485D-A0F5-DDB5D0CB28E1}"/>
    <cellStyle name="Notas 8 2 6 5" xfId="18744" xr:uid="{52487824-8760-4A96-9539-1DD22A857665}"/>
    <cellStyle name="Notas 8 2 7" xfId="3997" xr:uid="{C0EFB58E-C37B-4D4C-8188-10F728C043D0}"/>
    <cellStyle name="Notas 8 2 7 2" xfId="6634" xr:uid="{FE155BF6-68A3-4685-814E-69D2764F0F4F}"/>
    <cellStyle name="Notas 8 2 7 2 2" xfId="12945" xr:uid="{B4EE990E-3113-4172-9E54-88A763196FB3}"/>
    <cellStyle name="Notas 8 2 7 2 2 2" xfId="28053" xr:uid="{367E3112-28AB-4A08-A873-79FA388389D8}"/>
    <cellStyle name="Notas 8 2 7 2 3" xfId="16635" xr:uid="{DF9E36CB-1C04-45FF-A009-A1C843FDF973}"/>
    <cellStyle name="Notas 8 2 7 2 3 2" xfId="31743" xr:uid="{7677047C-041C-4382-90F1-A818D188DBBE}"/>
    <cellStyle name="Notas 8 2 7 2 4" xfId="21742" xr:uid="{7C8C74B8-2218-4107-AB18-85A82C9183F3}"/>
    <cellStyle name="Notas 8 2 7 3" xfId="10379" xr:uid="{C734C753-1211-4F12-B556-D6BF5FD0A068}"/>
    <cellStyle name="Notas 8 2 7 3 2" xfId="25487" xr:uid="{8DEA052D-FD24-4AA5-9028-F087D73D3C7E}"/>
    <cellStyle name="Notas 8 2 7 4" xfId="13798" xr:uid="{C22D46CA-FFC5-4F3A-9AE4-D1B066638A33}"/>
    <cellStyle name="Notas 8 2 7 4 2" xfId="28906" xr:uid="{DDC8D720-E00C-48AC-BF0E-86424125C972}"/>
    <cellStyle name="Notas 8 2 7 5" xfId="19105" xr:uid="{33F135A9-090C-4A7D-B43B-4542D7901E23}"/>
    <cellStyle name="Notas 8 2 8" xfId="4562" xr:uid="{511D140B-83DD-4CEF-9E25-D43D284800E1}"/>
    <cellStyle name="Notas 8 2 8 2" xfId="10944" xr:uid="{3B2868C2-401D-4A09-B724-CE00BBC07528}"/>
    <cellStyle name="Notas 8 2 8 2 2" xfId="26052" xr:uid="{150927B2-F02B-4844-8ABA-0416AD09C4B4}"/>
    <cellStyle name="Notas 8 2 8 3" xfId="16086" xr:uid="{BDBE7A4B-F806-4601-B369-47D1E997C4D6}"/>
    <cellStyle name="Notas 8 2 8 3 2" xfId="31194" xr:uid="{946DF4AD-35DD-4F8A-B036-BA45D4D305AB}"/>
    <cellStyle name="Notas 8 2 8 4" xfId="19670" xr:uid="{E6AD4AE4-0A78-4561-89BC-F340ADF99A58}"/>
    <cellStyle name="Notas 8 2 9" xfId="8426" xr:uid="{6A284102-5D37-4E2C-ACEA-77D83B490848}"/>
    <cellStyle name="Notas 8 2 9 2" xfId="23534" xr:uid="{49FAFB27-331D-43CF-9C6E-4AC40E68C5F6}"/>
    <cellStyle name="Notas 8 3" xfId="1919" xr:uid="{08A18AD1-2D1A-4B04-8F9F-F642A8C89771}"/>
    <cellStyle name="Notas 8 3 10" xfId="8420" xr:uid="{20DD8D87-D06E-4623-A16B-23FF417C1D0E}"/>
    <cellStyle name="Notas 8 3 10 2" xfId="23528" xr:uid="{6784E726-5999-4D68-B5B5-E2E589C25725}"/>
    <cellStyle name="Notas 8 3 11" xfId="7865" xr:uid="{49E687D0-06A6-4825-B0A6-B10502C28D8C}"/>
    <cellStyle name="Notas 8 3 11 2" xfId="22973" xr:uid="{0CC894CF-C198-4F23-A4F4-F7FB3766A09C}"/>
    <cellStyle name="Notas 8 3 12" xfId="15338" xr:uid="{3BE946A3-D30F-4305-B9C0-1D55F0587D2A}"/>
    <cellStyle name="Notas 8 3 12 2" xfId="30446" xr:uid="{25C1962D-C4ED-49AA-B86C-5553A28A6810}"/>
    <cellStyle name="Notas 8 3 13" xfId="17144" xr:uid="{4B42CA30-DD4E-4361-B6DC-C5425F1FDB0A}"/>
    <cellStyle name="Notas 8 3 2" xfId="2479" xr:uid="{CD56DA3D-8B3A-450F-A2C9-3FA6C42CA893}"/>
    <cellStyle name="Notas 8 3 2 2" xfId="5116" xr:uid="{3D9B4479-EC1A-45B5-9F39-BBAB6FD54FCC}"/>
    <cellStyle name="Notas 8 3 2 2 2" xfId="11480" xr:uid="{7D76FF6F-BFE3-43D2-9088-DF42805F8DCD}"/>
    <cellStyle name="Notas 8 3 2 2 2 2" xfId="26588" xr:uid="{8B3FD5A1-082B-4DB5-8C13-B857EEE68C49}"/>
    <cellStyle name="Notas 8 3 2 2 3" xfId="7930" xr:uid="{30B4BD29-8B8D-4334-BE33-8B6217C633D3}"/>
    <cellStyle name="Notas 8 3 2 2 3 2" xfId="23038" xr:uid="{AAA2093C-194A-4C71-B94F-6AA2F369301C}"/>
    <cellStyle name="Notas 8 3 2 2 4" xfId="20224" xr:uid="{064DE895-8708-4844-8359-42E169D728BB}"/>
    <cellStyle name="Notas 8 3 2 3" xfId="8946" xr:uid="{BCC3B235-0E8F-418C-A86B-3013E402CBF6}"/>
    <cellStyle name="Notas 8 3 2 3 2" xfId="24054" xr:uid="{045EDF6B-B317-40AC-8124-87983B67CA07}"/>
    <cellStyle name="Notas 8 3 2 4" xfId="9183" xr:uid="{145F3FC2-A49C-4AAB-BCD0-4F92EC2D9644}"/>
    <cellStyle name="Notas 8 3 2 4 2" xfId="24291" xr:uid="{59BCDEAF-982D-4A86-B19F-6376F36D8B12}"/>
    <cellStyle name="Notas 8 3 2 5" xfId="15369" xr:uid="{46B782B4-F51A-4EDC-BA06-8301B1765145}"/>
    <cellStyle name="Notas 8 3 2 5 2" xfId="30477" xr:uid="{E74BA2A1-907B-46B6-9E58-D2DB823D5DF1}"/>
    <cellStyle name="Notas 8 3 2 6" xfId="17641" xr:uid="{DA5B02E1-F11C-4DF2-8613-B965CF72325F}"/>
    <cellStyle name="Notas 8 3 3" xfId="2695" xr:uid="{18F93E90-12AD-4665-9337-E173A39DDB55}"/>
    <cellStyle name="Notas 8 3 3 2" xfId="5332" xr:uid="{5FFDEBA1-C58E-499C-838D-21E5C7729F30}"/>
    <cellStyle name="Notas 8 3 3 2 2" xfId="14218" xr:uid="{9518013E-B643-48E0-9EF6-34FCDA38311C}"/>
    <cellStyle name="Notas 8 3 3 2 2 2" xfId="29326" xr:uid="{ED1EE608-FCB5-4F13-AC95-75E9388C472E}"/>
    <cellStyle name="Notas 8 3 3 2 3" xfId="20440" xr:uid="{A3A4F9F1-E2CC-4DBF-9028-A57DE8744999}"/>
    <cellStyle name="Notas 8 3 3 3" xfId="7171" xr:uid="{B90A53F6-F39C-444C-9119-20B289B3F64F}"/>
    <cellStyle name="Notas 8 3 3 3 2" xfId="22279" xr:uid="{40CACF16-AEE9-4C31-977E-2B12F452533E}"/>
    <cellStyle name="Notas 8 3 3 4" xfId="17803" xr:uid="{0C158657-65E0-49B6-8620-E809CE9BCBE3}"/>
    <cellStyle name="Notas 8 3 4" xfId="2998" xr:uid="{11991998-753D-41F5-92CA-2B54ACB1154E}"/>
    <cellStyle name="Notas 8 3 4 2" xfId="5635" xr:uid="{98FCDE24-DC22-4C14-AAA3-7CCCEF6F4490}"/>
    <cellStyle name="Notas 8 3 4 2 2" xfId="11946" xr:uid="{E7181F60-E33A-4EC5-95EB-741BE09A39E9}"/>
    <cellStyle name="Notas 8 3 4 2 2 2" xfId="27054" xr:uid="{412BBBFE-1C26-463B-828F-8BB44BA2BF74}"/>
    <cellStyle name="Notas 8 3 4 2 3" xfId="15335" xr:uid="{2A7E87C2-5B2D-4431-98AF-2AC0D65E6A75}"/>
    <cellStyle name="Notas 8 3 4 2 3 2" xfId="30443" xr:uid="{C718B75E-07CF-4DBA-8F98-E8EC2874D92C}"/>
    <cellStyle name="Notas 8 3 4 2 4" xfId="20743" xr:uid="{B3660CCB-2625-4ACA-B238-1E15C48E14C9}"/>
    <cellStyle name="Notas 8 3 4 3" xfId="9380" xr:uid="{95214E6B-98A1-4C87-A867-612416AA87DC}"/>
    <cellStyle name="Notas 8 3 4 3 2" xfId="24488" xr:uid="{0EAFDCD3-A9D2-4A30-AC79-4151DE1EDC7D}"/>
    <cellStyle name="Notas 8 3 4 4" xfId="14286" xr:uid="{81BAD3C2-320C-4655-9DE2-A28D69824160}"/>
    <cellStyle name="Notas 8 3 4 4 2" xfId="29394" xr:uid="{4D483CD7-6CCE-472F-A15D-67001DD53093}"/>
    <cellStyle name="Notas 8 3 4 5" xfId="18106" xr:uid="{EE90736D-8635-4C6C-9D63-EEDAECF935B5}"/>
    <cellStyle name="Notas 8 3 5" xfId="3324" xr:uid="{699E177F-8021-4FBF-AA99-3850A31570B7}"/>
    <cellStyle name="Notas 8 3 5 2" xfId="5961" xr:uid="{31C709AA-79D1-48EA-864C-78924F88388C}"/>
    <cellStyle name="Notas 8 3 5 2 2" xfId="12272" xr:uid="{0F013C94-7BE4-43D4-B248-80092254368C}"/>
    <cellStyle name="Notas 8 3 5 2 2 2" xfId="27380" xr:uid="{B3404B8A-4F3C-4A74-BB0C-FBEBD51F51D9}"/>
    <cellStyle name="Notas 8 3 5 2 3" xfId="8003" xr:uid="{46A6562A-064D-4598-ABA0-7C0160B46E8C}"/>
    <cellStyle name="Notas 8 3 5 2 3 2" xfId="23111" xr:uid="{01A1BCB5-D6AF-494D-AC4F-FF7B1F251CFE}"/>
    <cellStyle name="Notas 8 3 5 2 4" xfId="21069" xr:uid="{F6176BC1-4DD7-4979-9142-8FE71E0EBA7C}"/>
    <cellStyle name="Notas 8 3 5 3" xfId="9706" xr:uid="{8E81CAF3-E011-4E0E-8C73-2BADF3A04E8C}"/>
    <cellStyle name="Notas 8 3 5 3 2" xfId="24814" xr:uid="{E36F198B-7A04-4363-8943-27982504D759}"/>
    <cellStyle name="Notas 8 3 5 4" xfId="7340" xr:uid="{06037C64-E08B-458F-9541-6B571E17B701}"/>
    <cellStyle name="Notas 8 3 5 4 2" xfId="22448" xr:uid="{0B99D799-2C9C-477B-B35C-36A409974B26}"/>
    <cellStyle name="Notas 8 3 5 5" xfId="18432" xr:uid="{8E24920A-FA10-4DCB-96C7-5300735A913D}"/>
    <cellStyle name="Notas 8 3 6" xfId="3630" xr:uid="{EEDDE8F0-F28F-4248-B0DA-BC84CF531C7F}"/>
    <cellStyle name="Notas 8 3 6 2" xfId="6267" xr:uid="{27C8D3AA-42D9-4AF2-B96D-DA54A5333D6C}"/>
    <cellStyle name="Notas 8 3 6 2 2" xfId="12578" xr:uid="{AF7B9B48-B9FD-4B30-8E8A-48B91B092971}"/>
    <cellStyle name="Notas 8 3 6 2 2 2" xfId="27686" xr:uid="{735995F0-2977-43CB-8F51-7FA335AE9547}"/>
    <cellStyle name="Notas 8 3 6 2 3" xfId="7298" xr:uid="{65B68F4B-9E73-4354-B6C7-BEDCC0A526B8}"/>
    <cellStyle name="Notas 8 3 6 2 3 2" xfId="22406" xr:uid="{B619A07A-7552-4EA0-9374-476BB9524D67}"/>
    <cellStyle name="Notas 8 3 6 2 4" xfId="21375" xr:uid="{B246B5F5-4DE8-40FB-BC73-C20014B04923}"/>
    <cellStyle name="Notas 8 3 6 3" xfId="10012" xr:uid="{BE136B80-7DB5-4968-8C78-8E52CC67A330}"/>
    <cellStyle name="Notas 8 3 6 3 2" xfId="25120" xr:uid="{A6D9FF6F-7B40-4B69-8138-1E31791BF452}"/>
    <cellStyle name="Notas 8 3 6 4" xfId="15036" xr:uid="{F0A4CB29-20B9-4EDD-A5C9-175334F3E254}"/>
    <cellStyle name="Notas 8 3 6 4 2" xfId="30144" xr:uid="{2546F169-6D95-4750-B0E4-8743FABF2D3C}"/>
    <cellStyle name="Notas 8 3 6 5" xfId="18738" xr:uid="{20F65969-9B95-472C-87FB-AF3F67383CD6}"/>
    <cellStyle name="Notas 8 3 7" xfId="3991" xr:uid="{FE629339-A230-49EA-81E5-00B56E8BF948}"/>
    <cellStyle name="Notas 8 3 7 2" xfId="6628" xr:uid="{3983B8BA-57C6-4CBD-A779-619B95D86885}"/>
    <cellStyle name="Notas 8 3 7 2 2" xfId="12939" xr:uid="{B5B9032C-597E-4939-B1B2-525C4D6B0153}"/>
    <cellStyle name="Notas 8 3 7 2 2 2" xfId="28047" xr:uid="{CE13478B-B409-401C-9EFF-DCDEB09CBE15}"/>
    <cellStyle name="Notas 8 3 7 2 3" xfId="16629" xr:uid="{FD381CDE-816C-486D-87D9-D92AB6D65594}"/>
    <cellStyle name="Notas 8 3 7 2 3 2" xfId="31737" xr:uid="{08B8EEC1-BC9D-460E-B206-CB8F258EB0C3}"/>
    <cellStyle name="Notas 8 3 7 2 4" xfId="21736" xr:uid="{1B83738B-C2A0-47EC-8B68-9BE1C6D7AC09}"/>
    <cellStyle name="Notas 8 3 7 3" xfId="10373" xr:uid="{DABCF953-01CC-48F5-A85C-4DFFC432F511}"/>
    <cellStyle name="Notas 8 3 7 3 2" xfId="25481" xr:uid="{BF3CE4C0-0B29-4D14-B436-457A486CA69E}"/>
    <cellStyle name="Notas 8 3 7 4" xfId="15509" xr:uid="{722279AB-3096-40C4-91AE-1FD5BD685901}"/>
    <cellStyle name="Notas 8 3 7 4 2" xfId="30617" xr:uid="{FCC63593-579F-458B-A211-BACA58E779E0}"/>
    <cellStyle name="Notas 8 3 7 5" xfId="19099" xr:uid="{F612EA32-4723-4109-B268-A6882C1F0363}"/>
    <cellStyle name="Notas 8 3 8" xfId="4311" xr:uid="{4BC8D82B-9F9C-4700-8B90-B265C3532B9A}"/>
    <cellStyle name="Notas 8 3 8 2" xfId="6948" xr:uid="{1AAC0EA9-3E6E-4E1A-890F-893BE3FD7408}"/>
    <cellStyle name="Notas 8 3 8 2 2" xfId="13259" xr:uid="{DB0EB0B6-C9CB-4D9B-9137-32A1BC4071D8}"/>
    <cellStyle name="Notas 8 3 8 2 2 2" xfId="28367" xr:uid="{3C9C22AF-AA98-46B5-95AC-29A0F320B5FB}"/>
    <cellStyle name="Notas 8 3 8 2 3" xfId="16923" xr:uid="{E5996BED-8C0A-445E-8885-A3D1C222EA2C}"/>
    <cellStyle name="Notas 8 3 8 2 3 2" xfId="32031" xr:uid="{954FBA57-D61A-4E21-8F14-9E0487E5CCC7}"/>
    <cellStyle name="Notas 8 3 8 2 4" xfId="22056" xr:uid="{E77A2E30-F5E4-4767-A2F2-A89608A2A25B}"/>
    <cellStyle name="Notas 8 3 8 3" xfId="10693" xr:uid="{E30EEBEA-2DF4-47D6-BC32-26E33B372FB7}"/>
    <cellStyle name="Notas 8 3 8 3 2" xfId="25801" xr:uid="{8A18CD8D-23C7-4AE0-9446-2ABC7E4E3A70}"/>
    <cellStyle name="Notas 8 3 8 4" xfId="8259" xr:uid="{4A48BEA5-09CB-498E-B1FE-F308668353EE}"/>
    <cellStyle name="Notas 8 3 8 4 2" xfId="23367" xr:uid="{F4CD1871-7B23-469B-868D-651802B0E058}"/>
    <cellStyle name="Notas 8 3 8 5" xfId="19419" xr:uid="{3A3B495A-A8F0-45C5-A566-F086FD609612}"/>
    <cellStyle name="Notas 8 3 9" xfId="4556" xr:uid="{020ECF6E-6F71-4BB1-8FBD-DA80AEA154E2}"/>
    <cellStyle name="Notas 8 3 9 2" xfId="10938" xr:uid="{5E9FA12E-C4D3-4F06-B4EA-038D112DBDAF}"/>
    <cellStyle name="Notas 8 3 9 2 2" xfId="26046" xr:uid="{FE7C7713-C698-45F3-AAA1-73F1CFCFDFC0}"/>
    <cellStyle name="Notas 8 3 9 3" xfId="15324" xr:uid="{83945029-F701-450B-AD31-E24012336782}"/>
    <cellStyle name="Notas 8 3 9 3 2" xfId="30432" xr:uid="{F460BE22-9E0D-485D-BCB3-BC5F85F0BDA6}"/>
    <cellStyle name="Notas 8 3 9 4" xfId="19664" xr:uid="{6B3FCECE-29AA-4A5C-8644-03FBA9BD6A25}"/>
    <cellStyle name="Notas 8 4" xfId="2117" xr:uid="{ABDC7E1C-5C16-4183-AA12-BD58FE2556A8}"/>
    <cellStyle name="Notas 8 4 10" xfId="8615" xr:uid="{8AB9ED66-64CB-4283-AA24-58208D06729B}"/>
    <cellStyle name="Notas 8 4 10 2" xfId="23723" xr:uid="{209E68B8-3CE5-4067-A05F-02AE44B23295}"/>
    <cellStyle name="Notas 8 4 11" xfId="16120" xr:uid="{43A2C779-3A11-4E05-AD80-F46C0292BFF2}"/>
    <cellStyle name="Notas 8 4 11 2" xfId="31228" xr:uid="{B24A3DC0-ED18-4D83-B89C-B46059FD76FF}"/>
    <cellStyle name="Notas 8 4 12" xfId="7793" xr:uid="{D784AB0B-C4E5-4378-BA39-EA1715320B1A}"/>
    <cellStyle name="Notas 8 4 12 2" xfId="22901" xr:uid="{18A26155-11CB-42BA-A5EB-8C83E41432EE}"/>
    <cellStyle name="Notas 8 4 13" xfId="17342" xr:uid="{D564C7CF-F562-419F-B57A-863392A21DE8}"/>
    <cellStyle name="Notas 8 4 2" xfId="2607" xr:uid="{A57CB8AE-DA44-4658-AE50-8FF8ADDEEDE4}"/>
    <cellStyle name="Notas 8 4 2 2" xfId="5244" xr:uid="{E0F1777B-CFFC-494B-AB8C-30296B06C74F}"/>
    <cellStyle name="Notas 8 4 2 2 2" xfId="11608" xr:uid="{34ACE53D-2980-4376-AB04-9298418F9DCF}"/>
    <cellStyle name="Notas 8 4 2 2 2 2" xfId="26716" xr:uid="{7C2B527D-DB3C-48F7-BFB0-C21B8EF07CAC}"/>
    <cellStyle name="Notas 8 4 2 2 3" xfId="15562" xr:uid="{70D30BFC-85BA-4355-88D9-E4EA980EF8A6}"/>
    <cellStyle name="Notas 8 4 2 2 3 2" xfId="30670" xr:uid="{00DF4B8B-2CBB-4B35-A005-D7CD27E9D187}"/>
    <cellStyle name="Notas 8 4 2 2 4" xfId="20352" xr:uid="{1D3B3BB6-AAE3-4989-932A-3DADD585D421}"/>
    <cellStyle name="Notas 8 4 2 3" xfId="9074" xr:uid="{ED21F120-B9C4-4870-877D-C810AA5B23DE}"/>
    <cellStyle name="Notas 8 4 2 3 2" xfId="24182" xr:uid="{6E6CEF84-87B9-4B8B-B190-E283571B0764}"/>
    <cellStyle name="Notas 8 4 2 4" xfId="7620" xr:uid="{5B9A2901-801C-41F5-A1E3-6F47B5C8630B}"/>
    <cellStyle name="Notas 8 4 2 4 2" xfId="22728" xr:uid="{8EF35EE8-05CC-4A34-A9E6-E0D0856AFAC8}"/>
    <cellStyle name="Notas 8 4 2 5" xfId="13563" xr:uid="{9AA9AD14-6852-45E1-9EE3-8660F0AB4546}"/>
    <cellStyle name="Notas 8 4 2 5 2" xfId="28671" xr:uid="{CB3EE1CB-F527-47AC-9F1D-2C70AF60A3A1}"/>
    <cellStyle name="Notas 8 4 2 6" xfId="17715" xr:uid="{F8137C42-4B5A-44CE-822E-3BEAB31C35CE}"/>
    <cellStyle name="Notas 8 4 3" xfId="2872" xr:uid="{4F9C5053-157F-4662-9084-CB5F91CE415D}"/>
    <cellStyle name="Notas 8 4 3 2" xfId="5509" xr:uid="{45A303C6-53D0-43EB-96B4-5734DEBC689D}"/>
    <cellStyle name="Notas 8 4 3 2 2" xfId="15833" xr:uid="{8139F338-001B-4EFC-AF87-B3BAC7846B61}"/>
    <cellStyle name="Notas 8 4 3 2 2 2" xfId="30941" xr:uid="{38C95B9E-047C-4EB9-93A0-5E8D7CE275DC}"/>
    <cellStyle name="Notas 8 4 3 2 3" xfId="20617" xr:uid="{CE07C773-C817-460C-B783-E48C531FF4EA}"/>
    <cellStyle name="Notas 8 4 3 3" xfId="13629" xr:uid="{384A4359-ECBE-4DBE-81FD-52CAE0270555}"/>
    <cellStyle name="Notas 8 4 3 3 2" xfId="28737" xr:uid="{4A6F0EF4-338F-4201-8E37-0BD90AAD31DD}"/>
    <cellStyle name="Notas 8 4 3 4" xfId="17980" xr:uid="{81396B6F-68B5-412F-AE6D-787A2B9B1113}"/>
    <cellStyle name="Notas 8 4 4" xfId="3175" xr:uid="{F82B4E1E-35F6-41B1-8BEE-3EBCBC373519}"/>
    <cellStyle name="Notas 8 4 4 2" xfId="5812" xr:uid="{D2872B9B-A8F2-42B5-BB5F-89A183653EC3}"/>
    <cellStyle name="Notas 8 4 4 2 2" xfId="12123" xr:uid="{55404F82-2234-4A65-9B0A-0A1195DA22E4}"/>
    <cellStyle name="Notas 8 4 4 2 2 2" xfId="27231" xr:uid="{EECF0B5B-178D-4362-9ACA-2AAD5A6C32A6}"/>
    <cellStyle name="Notas 8 4 4 2 3" xfId="14377" xr:uid="{F9CA70F6-6674-4F1D-88EA-3C374663D028}"/>
    <cellStyle name="Notas 8 4 4 2 3 2" xfId="29485" xr:uid="{8D4A73CA-F753-4C32-86EA-CA0FA53F70CA}"/>
    <cellStyle name="Notas 8 4 4 2 4" xfId="20920" xr:uid="{E439B4B9-2570-40C2-8DB4-0F27F936648D}"/>
    <cellStyle name="Notas 8 4 4 3" xfId="9557" xr:uid="{7C1A6A6B-4E20-4B44-8894-1C43AC948DDF}"/>
    <cellStyle name="Notas 8 4 4 3 2" xfId="24665" xr:uid="{76BE6627-B086-4031-BE9E-F05EA035150C}"/>
    <cellStyle name="Notas 8 4 4 4" xfId="7810" xr:uid="{F65FC7AD-D938-4DE7-A824-4B1122AC540F}"/>
    <cellStyle name="Notas 8 4 4 4 2" xfId="22918" xr:uid="{0D7106D0-4DAF-412A-AE97-EDFBDDDCDE62}"/>
    <cellStyle name="Notas 8 4 4 5" xfId="18283" xr:uid="{737105B8-394A-406F-96C3-A23DD8D20E7B}"/>
    <cellStyle name="Notas 8 4 5" xfId="3501" xr:uid="{FEEE413E-2F92-43D3-B379-A0A36D038B4E}"/>
    <cellStyle name="Notas 8 4 5 2" xfId="6138" xr:uid="{C760DAF8-251C-451B-BAED-A75AC023575D}"/>
    <cellStyle name="Notas 8 4 5 2 2" xfId="12449" xr:uid="{5A670EBF-5532-4420-9DDA-3D7D6257A89F}"/>
    <cellStyle name="Notas 8 4 5 2 2 2" xfId="27557" xr:uid="{2CBEC394-CFBD-41B0-BAA8-18E6A7B8CF11}"/>
    <cellStyle name="Notas 8 4 5 2 3" xfId="7647" xr:uid="{2ADC2275-A144-4DBB-BB4F-9E6006E8CCE5}"/>
    <cellStyle name="Notas 8 4 5 2 3 2" xfId="22755" xr:uid="{A688E06D-336C-4C30-81A6-1AF5060EA12E}"/>
    <cellStyle name="Notas 8 4 5 2 4" xfId="21246" xr:uid="{CFBC9153-7338-4E3F-ADFD-72BC0D150CB6}"/>
    <cellStyle name="Notas 8 4 5 3" xfId="9883" xr:uid="{687C34BC-B933-43A6-9F2B-245F89285DD4}"/>
    <cellStyle name="Notas 8 4 5 3 2" xfId="24991" xr:uid="{9440F603-DDC7-4209-9767-6E6AAA9073E5}"/>
    <cellStyle name="Notas 8 4 5 4" xfId="15594" xr:uid="{81132A22-A201-47BD-9C67-9CC28EA4F0BB}"/>
    <cellStyle name="Notas 8 4 5 4 2" xfId="30702" xr:uid="{405988A1-F2B2-4DD2-876A-296BE05CFA21}"/>
    <cellStyle name="Notas 8 4 5 5" xfId="18609" xr:uid="{CA275F7E-8E08-4F9E-BFDE-BC763D212D2F}"/>
    <cellStyle name="Notas 8 4 6" xfId="3807" xr:uid="{5134F54B-4747-4DE6-A632-82CA0498AB63}"/>
    <cellStyle name="Notas 8 4 6 2" xfId="6444" xr:uid="{31AE83AF-E11A-4260-BBC6-78687487FFEA}"/>
    <cellStyle name="Notas 8 4 6 2 2" xfId="12755" xr:uid="{E3CAD999-6801-4A25-BDE7-B80D396D5A5A}"/>
    <cellStyle name="Notas 8 4 6 2 2 2" xfId="27863" xr:uid="{71BD750C-4137-45F6-95B3-FCAE8C6B4DB3}"/>
    <cellStyle name="Notas 8 4 6 2 3" xfId="13628" xr:uid="{5EA53766-53FF-4EA8-BCC1-7AE021EA0822}"/>
    <cellStyle name="Notas 8 4 6 2 3 2" xfId="28736" xr:uid="{2A632058-DBA1-478A-A449-CD22A21C64C4}"/>
    <cellStyle name="Notas 8 4 6 2 4" xfId="21552" xr:uid="{9F945867-8798-4F58-A37C-E52A46FFB810}"/>
    <cellStyle name="Notas 8 4 6 3" xfId="10189" xr:uid="{96D6A522-1460-4E74-9F1A-3377ADC6984D}"/>
    <cellStyle name="Notas 8 4 6 3 2" xfId="25297" xr:uid="{80BD9143-A89C-4202-BFA4-46C08FBDF6FE}"/>
    <cellStyle name="Notas 8 4 6 4" xfId="7745" xr:uid="{73C43478-8268-4527-9587-05905D7B196E}"/>
    <cellStyle name="Notas 8 4 6 4 2" xfId="22853" xr:uid="{89D4540E-CAC3-41BD-B0D2-D1071F662BD0}"/>
    <cellStyle name="Notas 8 4 6 5" xfId="18915" xr:uid="{2A097D08-02EC-4391-BC22-0121BBC8C2B0}"/>
    <cellStyle name="Notas 8 4 7" xfId="4189" xr:uid="{E50418F0-0F66-47A3-AA82-23CBA79FC839}"/>
    <cellStyle name="Notas 8 4 7 2" xfId="6826" xr:uid="{888BED4E-6E2B-4808-A609-CC7E8CDD0FAB}"/>
    <cellStyle name="Notas 8 4 7 2 2" xfId="13137" xr:uid="{C17C99BA-D48C-4911-AD36-B790226DFCFA}"/>
    <cellStyle name="Notas 8 4 7 2 2 2" xfId="28245" xr:uid="{3BCC384C-8146-4523-8621-7C76B51B4697}"/>
    <cellStyle name="Notas 8 4 7 2 3" xfId="16806" xr:uid="{27DA67E1-3419-46A9-B524-EAC92849323E}"/>
    <cellStyle name="Notas 8 4 7 2 3 2" xfId="31914" xr:uid="{FF7A1772-3C02-489A-B749-67008A8BF6F4}"/>
    <cellStyle name="Notas 8 4 7 2 4" xfId="21934" xr:uid="{AF30E24E-6EAA-41CA-8D8D-5D4AF3A5A0ED}"/>
    <cellStyle name="Notas 8 4 7 3" xfId="10571" xr:uid="{2FEA45C4-6CE4-40AC-8F8D-42C38728103E}"/>
    <cellStyle name="Notas 8 4 7 3 2" xfId="25679" xr:uid="{AC07D7A8-F3FE-46C1-8A45-3291F36C631B}"/>
    <cellStyle name="Notas 8 4 7 4" xfId="14536" xr:uid="{984739F2-29E5-4BE2-8A36-300B92273D21}"/>
    <cellStyle name="Notas 8 4 7 4 2" xfId="29644" xr:uid="{5E42861A-3694-41F8-A065-CC8A82832893}"/>
    <cellStyle name="Notas 8 4 7 5" xfId="19297" xr:uid="{F0B97DAD-E320-4F41-BCC0-38C5314936B8}"/>
    <cellStyle name="Notas 8 4 8" xfId="4396" xr:uid="{95DE5674-9FB2-489A-8B32-1B52DF464F97}"/>
    <cellStyle name="Notas 8 4 8 2" xfId="7033" xr:uid="{E07FBA81-C46F-487B-AD6F-9DBD28914FC5}"/>
    <cellStyle name="Notas 8 4 8 2 2" xfId="13344" xr:uid="{850651F1-10BD-426D-BCBA-3224FD5A6825}"/>
    <cellStyle name="Notas 8 4 8 2 2 2" xfId="28452" xr:uid="{087F7195-0B81-4073-9AC6-10F2072C873C}"/>
    <cellStyle name="Notas 8 4 8 2 3" xfId="17008" xr:uid="{525C2543-6F66-440E-A0E2-977C62824737}"/>
    <cellStyle name="Notas 8 4 8 2 3 2" xfId="32116" xr:uid="{1A522594-7947-4241-9AA4-2EFB8FB7B574}"/>
    <cellStyle name="Notas 8 4 8 2 4" xfId="22141" xr:uid="{C4F405DD-93D4-43A5-BFEE-030EBA11E02E}"/>
    <cellStyle name="Notas 8 4 8 3" xfId="10778" xr:uid="{974073DC-C0A7-452F-BB39-DCD97E5F9C67}"/>
    <cellStyle name="Notas 8 4 8 3 2" xfId="25886" xr:uid="{622F08F0-B777-42E4-9F7F-388A91D0B110}"/>
    <cellStyle name="Notas 8 4 8 4" xfId="7348" xr:uid="{AAACDA81-F8F7-424C-B0F3-280684B032A9}"/>
    <cellStyle name="Notas 8 4 8 4 2" xfId="22456" xr:uid="{780B8C71-131A-47A6-92DF-633FAE1F49BE}"/>
    <cellStyle name="Notas 8 4 8 5" xfId="19504" xr:uid="{17480258-1C9B-4B91-B60F-AAFA47325770}"/>
    <cellStyle name="Notas 8 4 9" xfId="4754" xr:uid="{2C932920-FB64-4193-ADE0-7C6D80DCA69B}"/>
    <cellStyle name="Notas 8 4 9 2" xfId="11136" xr:uid="{7AB43CD2-328E-4930-AE57-5B16B483C90D}"/>
    <cellStyle name="Notas 8 4 9 2 2" xfId="26244" xr:uid="{917FCFC4-9E52-424C-AA0E-D8D84FBD5559}"/>
    <cellStyle name="Notas 8 4 9 3" xfId="7361" xr:uid="{2BCE1C81-EC2A-43D4-8CD3-41FFFA0DC325}"/>
    <cellStyle name="Notas 8 4 9 3 2" xfId="22469" xr:uid="{0497B5AF-AFDA-40AC-BD58-0EC32E15C271}"/>
    <cellStyle name="Notas 8 4 9 4" xfId="19862" xr:uid="{ECFE3259-A931-4C1F-B75C-4EAC8D71E454}"/>
    <cellStyle name="Notas 8 5" xfId="2007" xr:uid="{27708B88-C66E-4E81-831A-ADB8DB1C8C8C}"/>
    <cellStyle name="Notas 8 5 10" xfId="14534" xr:uid="{981BE4A2-A52D-4494-8318-CDF5FD8AD799}"/>
    <cellStyle name="Notas 8 5 10 2" xfId="29642" xr:uid="{DA47DF62-B634-4193-B628-0F5134D1F2E3}"/>
    <cellStyle name="Notas 8 5 11" xfId="8187" xr:uid="{822BB72A-0819-467A-9C8C-D62CE3831CCC}"/>
    <cellStyle name="Notas 8 5 11 2" xfId="23295" xr:uid="{6BEFFCEB-1B6A-4980-B593-EBEDCE5B36B2}"/>
    <cellStyle name="Notas 8 5 12" xfId="17232" xr:uid="{FA4BDDFE-9D7E-45CA-BDBF-15BCD0F6124F}"/>
    <cellStyle name="Notas 8 5 2" xfId="2769" xr:uid="{A711C781-4CFF-4E40-AF54-35B89E41BA6D}"/>
    <cellStyle name="Notas 8 5 2 2" xfId="5406" xr:uid="{899118D2-A4CF-448B-B681-1CC2EDBD961A}"/>
    <cellStyle name="Notas 8 5 2 2 2" xfId="14084" xr:uid="{4DEE9675-1530-4980-8E95-A7D6DE1AD21A}"/>
    <cellStyle name="Notas 8 5 2 2 2 2" xfId="29192" xr:uid="{D1F02B5B-09CE-44A9-ACED-2C45271ECF18}"/>
    <cellStyle name="Notas 8 5 2 2 3" xfId="20514" xr:uid="{3833A952-8157-47FD-8F90-F8C8986E8914}"/>
    <cellStyle name="Notas 8 5 2 3" xfId="15175" xr:uid="{E8A42815-E0C7-4AF0-9A79-A6E606598E20}"/>
    <cellStyle name="Notas 8 5 2 3 2" xfId="30283" xr:uid="{B2C978F2-4866-470C-B7E6-E564BD953C58}"/>
    <cellStyle name="Notas 8 5 2 4" xfId="17877" xr:uid="{3C2BBFEB-F803-47D7-B6AD-806C4D90066F}"/>
    <cellStyle name="Notas 8 5 3" xfId="3072" xr:uid="{ADA803BE-5FF1-490A-B2E1-8101D4A57A76}"/>
    <cellStyle name="Notas 8 5 3 2" xfId="5709" xr:uid="{4006DD37-48E5-450E-A16A-BF57AB52D728}"/>
    <cellStyle name="Notas 8 5 3 2 2" xfId="12020" xr:uid="{D98B9118-B7A1-45E2-A286-DD958551DF96}"/>
    <cellStyle name="Notas 8 5 3 2 2 2" xfId="27128" xr:uid="{6C352C93-C3C4-4902-A7DF-15DFA2366C0D}"/>
    <cellStyle name="Notas 8 5 3 2 3" xfId="7252" xr:uid="{9646BEFF-7879-4089-901F-5076F536D35D}"/>
    <cellStyle name="Notas 8 5 3 2 3 2" xfId="22360" xr:uid="{81425967-80E9-49EA-B206-B5D327B8F8E7}"/>
    <cellStyle name="Notas 8 5 3 2 4" xfId="20817" xr:uid="{43636F86-F2BB-4A8F-A7E9-E7AF7268C57F}"/>
    <cellStyle name="Notas 8 5 3 3" xfId="9454" xr:uid="{7A3BC628-111B-4F18-8C57-1924A82B9D56}"/>
    <cellStyle name="Notas 8 5 3 3 2" xfId="24562" xr:uid="{A0108EF8-1784-49D5-98DD-873B2457BDE1}"/>
    <cellStyle name="Notas 8 5 3 4" xfId="7272" xr:uid="{312C900E-66A8-439F-BB5A-F39C04ECD60F}"/>
    <cellStyle name="Notas 8 5 3 4 2" xfId="22380" xr:uid="{8A5D0307-F434-40C6-868C-A41412DC404F}"/>
    <cellStyle name="Notas 8 5 3 5" xfId="18180" xr:uid="{36A496A1-4C54-4C18-B8B6-D2C33F4BD780}"/>
    <cellStyle name="Notas 8 5 4" xfId="3398" xr:uid="{A8DAA389-FBEC-4187-B115-04C850AFD3D9}"/>
    <cellStyle name="Notas 8 5 4 2" xfId="6035" xr:uid="{552E70E5-9903-4587-9C58-C91AEBAD26D4}"/>
    <cellStyle name="Notas 8 5 4 2 2" xfId="12346" xr:uid="{D5E53CD9-A15C-45D4-8185-EEF3C58E8EC2}"/>
    <cellStyle name="Notas 8 5 4 2 2 2" xfId="27454" xr:uid="{8F2800F0-FF29-4CC1-B616-E0853B77ED39}"/>
    <cellStyle name="Notas 8 5 4 2 3" xfId="15296" xr:uid="{68806B76-54E6-4478-A8DF-232542B83F0D}"/>
    <cellStyle name="Notas 8 5 4 2 3 2" xfId="30404" xr:uid="{6BD42C07-B009-4A75-A827-37DBA3D83CEF}"/>
    <cellStyle name="Notas 8 5 4 2 4" xfId="21143" xr:uid="{8ACFBE2E-ACEF-4C64-8667-540AFF4FE7ED}"/>
    <cellStyle name="Notas 8 5 4 3" xfId="9780" xr:uid="{55DF6E71-29E4-45FC-A2FE-7B415AD99018}"/>
    <cellStyle name="Notas 8 5 4 3 2" xfId="24888" xr:uid="{A6DDDF25-6E10-417A-A2CC-121FCDC2972D}"/>
    <cellStyle name="Notas 8 5 4 4" xfId="13945" xr:uid="{6C662604-F71A-4343-A9E8-4B24F5AB02E8}"/>
    <cellStyle name="Notas 8 5 4 4 2" xfId="29053" xr:uid="{AD8DE129-0574-4681-92E7-4BDF9ACD7A2D}"/>
    <cellStyle name="Notas 8 5 4 5" xfId="18506" xr:uid="{569CE9DB-AC13-460C-BAF5-53A0EE40AA02}"/>
    <cellStyle name="Notas 8 5 5" xfId="3704" xr:uid="{2EF3EEF9-6C48-4FBA-975F-5F352432289E}"/>
    <cellStyle name="Notas 8 5 5 2" xfId="6341" xr:uid="{A44DC9AC-ADD8-432C-84E1-59CD32E18D1F}"/>
    <cellStyle name="Notas 8 5 5 2 2" xfId="12652" xr:uid="{20F95ED7-EC14-4BF2-9E21-9937AE818475}"/>
    <cellStyle name="Notas 8 5 5 2 2 2" xfId="27760" xr:uid="{DA55099C-06FF-47E6-9227-ACE0A6E4F99A}"/>
    <cellStyle name="Notas 8 5 5 2 3" xfId="7167" xr:uid="{13F32D2C-31B9-4FAC-A8DF-42A2A3EF2AC2}"/>
    <cellStyle name="Notas 8 5 5 2 3 2" xfId="22275" xr:uid="{8C66832B-3B44-4D1F-91DE-3017E46AD209}"/>
    <cellStyle name="Notas 8 5 5 2 4" xfId="21449" xr:uid="{C584B340-B48C-4D3F-BE43-3AD9F05EBCD6}"/>
    <cellStyle name="Notas 8 5 5 3" xfId="10086" xr:uid="{682A8B1C-7C4F-4F95-BC88-04BF2EEB41D4}"/>
    <cellStyle name="Notas 8 5 5 3 2" xfId="25194" xr:uid="{7F7CAA20-CD86-4FF7-8AF6-BD7830FBB416}"/>
    <cellStyle name="Notas 8 5 5 4" xfId="7146" xr:uid="{5B59B7D1-F2FB-440F-8D4E-DC6EE342744C}"/>
    <cellStyle name="Notas 8 5 5 4 2" xfId="22254" xr:uid="{50AC7080-8CF4-44BA-804A-EAB8B2C2380A}"/>
    <cellStyle name="Notas 8 5 5 5" xfId="18812" xr:uid="{F1F29E79-953E-47DD-94A8-1FFCD28AE03D}"/>
    <cellStyle name="Notas 8 5 6" xfId="4079" xr:uid="{51BDA42D-6F44-4EE8-993E-00AB0E517DBB}"/>
    <cellStyle name="Notas 8 5 6 2" xfId="6716" xr:uid="{2B58E404-34BD-48A3-BCAB-2CF4B2036304}"/>
    <cellStyle name="Notas 8 5 6 2 2" xfId="13027" xr:uid="{57EF5B7B-621E-4034-98D6-0EC3C057EC79}"/>
    <cellStyle name="Notas 8 5 6 2 2 2" xfId="28135" xr:uid="{718D75E3-4842-46DE-A2C4-C5D7916C5249}"/>
    <cellStyle name="Notas 8 5 6 2 3" xfId="16703" xr:uid="{2B89B0B0-8E0C-4758-B8F1-E924CE4DE61F}"/>
    <cellStyle name="Notas 8 5 6 2 3 2" xfId="31811" xr:uid="{A79C381A-99A8-4EF8-8ADF-28EACBE803D8}"/>
    <cellStyle name="Notas 8 5 6 2 4" xfId="21824" xr:uid="{0E5167F7-636F-4C53-A2A1-F57363BF0E77}"/>
    <cellStyle name="Notas 8 5 6 3" xfId="10461" xr:uid="{8D5DEDFD-21DB-4D8B-B879-3D43DD8670BD}"/>
    <cellStyle name="Notas 8 5 6 3 2" xfId="25569" xr:uid="{D8932719-21CA-4416-905C-F0B6CDF595E4}"/>
    <cellStyle name="Notas 8 5 6 4" xfId="15738" xr:uid="{4C7D3C26-BC8F-461F-BDC1-9C42AB9A1FE5}"/>
    <cellStyle name="Notas 8 5 6 4 2" xfId="30846" xr:uid="{FF79DCFC-E366-4A13-B306-8051105D70FF}"/>
    <cellStyle name="Notas 8 5 6 5" xfId="19187" xr:uid="{B727B7C3-A1D7-4D73-9014-3A3B900F4610}"/>
    <cellStyle name="Notas 8 5 7" xfId="4361" xr:uid="{F2B2F32D-135F-49B8-8DA5-E223F693FAC6}"/>
    <cellStyle name="Notas 8 5 7 2" xfId="6998" xr:uid="{E3A83D5E-EAF0-4646-B3B4-62353F650761}"/>
    <cellStyle name="Notas 8 5 7 2 2" xfId="13309" xr:uid="{2BF132D5-68A3-465A-B626-D5F88C518987}"/>
    <cellStyle name="Notas 8 5 7 2 2 2" xfId="28417" xr:uid="{E9C4D856-6475-4819-BA33-F02C0E8D1A91}"/>
    <cellStyle name="Notas 8 5 7 2 3" xfId="16973" xr:uid="{0134A763-B18A-42F9-B0D8-D01041D5886A}"/>
    <cellStyle name="Notas 8 5 7 2 3 2" xfId="32081" xr:uid="{0F1894BB-61A0-4127-9122-CE348E96272C}"/>
    <cellStyle name="Notas 8 5 7 2 4" xfId="22106" xr:uid="{2CF16002-5B24-4CB0-BC1F-E945702E96AA}"/>
    <cellStyle name="Notas 8 5 7 3" xfId="10743" xr:uid="{E063F8B6-AA6C-4F48-B534-06BE77B79657}"/>
    <cellStyle name="Notas 8 5 7 3 2" xfId="25851" xr:uid="{05601BBC-3B5E-47CB-90FD-341E175429DC}"/>
    <cellStyle name="Notas 8 5 7 4" xfId="15759" xr:uid="{E276AA28-0418-498D-A095-4258EFD457CE}"/>
    <cellStyle name="Notas 8 5 7 4 2" xfId="30867" xr:uid="{C868CE79-26F5-4DC2-A179-33A8E70F61FB}"/>
    <cellStyle name="Notas 8 5 7 5" xfId="19469" xr:uid="{DBF2E556-0F21-43DD-AD97-7C49B0E6833F}"/>
    <cellStyle name="Notas 8 5 8" xfId="4644" xr:uid="{AF913B3A-95C6-4590-9EC8-A57435549AD1}"/>
    <cellStyle name="Notas 8 5 8 2" xfId="11026" xr:uid="{EB26339E-0702-4E22-9B3D-D73ACADCE74F}"/>
    <cellStyle name="Notas 8 5 8 2 2" xfId="26134" xr:uid="{B95C5FEE-8EC5-4A7C-AC97-EA3DC8279B9C}"/>
    <cellStyle name="Notas 8 5 8 3" xfId="16540" xr:uid="{8533483B-EEC4-4662-8D30-86E95306FC71}"/>
    <cellStyle name="Notas 8 5 8 3 2" xfId="31648" xr:uid="{28367FA5-0305-4B49-9F6A-10C62DF55CD9}"/>
    <cellStyle name="Notas 8 5 8 4" xfId="19752" xr:uid="{B65E8BE8-E033-474D-B7C4-CC2DC6596DCC}"/>
    <cellStyle name="Notas 8 5 9" xfId="8505" xr:uid="{5E1A5FB8-6986-436A-B9F4-FDA1730AB7C0}"/>
    <cellStyle name="Notas 8 5 9 2" xfId="23613" xr:uid="{7548F3B2-0E69-42C0-A503-F0168E48868E}"/>
    <cellStyle name="Notas 9" xfId="1471" xr:uid="{00000000-0005-0000-0000-0000C3050000}"/>
    <cellStyle name="Notas 9 10" xfId="1472" xr:uid="{00000000-0005-0000-0000-0000C4050000}"/>
    <cellStyle name="Notas 9 11" xfId="1473" xr:uid="{00000000-0005-0000-0000-0000C5050000}"/>
    <cellStyle name="Notas 9 12" xfId="1474" xr:uid="{00000000-0005-0000-0000-0000C6050000}"/>
    <cellStyle name="Notas 9 13" xfId="1475" xr:uid="{00000000-0005-0000-0000-0000C7050000}"/>
    <cellStyle name="Notas 9 14" xfId="1476" xr:uid="{00000000-0005-0000-0000-0000C8050000}"/>
    <cellStyle name="Notas 9 15" xfId="1477" xr:uid="{00000000-0005-0000-0000-0000C9050000}"/>
    <cellStyle name="Notas 9 16" xfId="1478" xr:uid="{00000000-0005-0000-0000-0000CA050000}"/>
    <cellStyle name="Notas 9 17" xfId="1479" xr:uid="{00000000-0005-0000-0000-0000CB050000}"/>
    <cellStyle name="Notas 9 18" xfId="1480" xr:uid="{00000000-0005-0000-0000-0000CC050000}"/>
    <cellStyle name="Notas 9 19" xfId="1481" xr:uid="{00000000-0005-0000-0000-0000CD050000}"/>
    <cellStyle name="Notas 9 2" xfId="1482" xr:uid="{00000000-0005-0000-0000-0000CE050000}"/>
    <cellStyle name="Notas 9 20" xfId="1483" xr:uid="{00000000-0005-0000-0000-0000CF050000}"/>
    <cellStyle name="Notas 9 21" xfId="1484" xr:uid="{00000000-0005-0000-0000-0000D0050000}"/>
    <cellStyle name="Notas 9 22" xfId="1485" xr:uid="{00000000-0005-0000-0000-0000D1050000}"/>
    <cellStyle name="Notas 9 23" xfId="1926" xr:uid="{65291A15-2CF1-4218-AA7F-A248F45EB248}"/>
    <cellStyle name="Notas 9 23 10" xfId="14348" xr:uid="{909D9B57-ADB7-45FE-B949-E9F8F694EE15}"/>
    <cellStyle name="Notas 9 23 10 2" xfId="29456" xr:uid="{46E58087-9CD3-4276-82AC-EE63F332E009}"/>
    <cellStyle name="Notas 9 23 11" xfId="15305" xr:uid="{9AEA84E2-DA42-4161-A346-433835BED84D}"/>
    <cellStyle name="Notas 9 23 11 2" xfId="30413" xr:uid="{8E8CBADF-325B-4757-97C6-2D213C31585D}"/>
    <cellStyle name="Notas 9 23 12" xfId="17151" xr:uid="{1D6FB6B4-E653-4B6B-BB6A-BFED69CB2875}"/>
    <cellStyle name="Notas 9 23 2" xfId="2486" xr:uid="{5EC4556F-99D4-4052-8F1A-4E6946C9BA38}"/>
    <cellStyle name="Notas 9 23 2 2" xfId="5123" xr:uid="{D1CA0A79-6FB5-4210-86F5-E2E6FD5CACBE}"/>
    <cellStyle name="Notas 9 23 2 2 2" xfId="11487" xr:uid="{A7200F92-34F2-484C-A3F3-3AF6D697A12C}"/>
    <cellStyle name="Notas 9 23 2 2 2 2" xfId="26595" xr:uid="{902D6BBC-3143-4234-A533-494BAE06686B}"/>
    <cellStyle name="Notas 9 23 2 2 3" xfId="7558" xr:uid="{6AAF6F5E-2EE0-44C5-9A84-1777F9721E1C}"/>
    <cellStyle name="Notas 9 23 2 2 3 2" xfId="22666" xr:uid="{0C44DA04-AF90-4DB3-B666-C0F870AF778F}"/>
    <cellStyle name="Notas 9 23 2 2 4" xfId="20231" xr:uid="{0B033A8C-D62B-4C87-A0A7-CCB5208CBFE0}"/>
    <cellStyle name="Notas 9 23 2 3" xfId="8953" xr:uid="{2965A2BC-5E21-4E93-BC6C-927D7C6DE5AD}"/>
    <cellStyle name="Notas 9 23 2 3 2" xfId="24061" xr:uid="{70391DC2-4015-421B-9D39-233267AD6F88}"/>
    <cellStyle name="Notas 9 23 3" xfId="2702" xr:uid="{E3A9F075-9DF6-45F8-B7D7-65BBB9AA8601}"/>
    <cellStyle name="Notas 9 23 3 2" xfId="5339" xr:uid="{EF3EB095-6F66-4418-885F-53395D815BFA}"/>
    <cellStyle name="Notas 9 23 3 2 2" xfId="15219" xr:uid="{0CEDF3D3-A8E5-472A-89B3-339BA6226F66}"/>
    <cellStyle name="Notas 9 23 3 2 2 2" xfId="30327" xr:uid="{9551607A-0C78-4E00-A4EB-2C6B66ECD0E0}"/>
    <cellStyle name="Notas 9 23 3 2 3" xfId="20447" xr:uid="{BDB13FB4-2F9F-48A5-8F81-1C99BA9F83F5}"/>
    <cellStyle name="Notas 9 23 3 3" xfId="8076" xr:uid="{D1D4230D-9380-4727-BD8A-B213F39BDBB7}"/>
    <cellStyle name="Notas 9 23 3 3 2" xfId="23184" xr:uid="{B4A0B25B-D846-4008-842C-5B5F90C1C1CA}"/>
    <cellStyle name="Notas 9 23 3 4" xfId="17810" xr:uid="{1B6137E7-B183-441C-9BFD-214D8CC77C87}"/>
    <cellStyle name="Notas 9 23 4" xfId="3005" xr:uid="{4853BC1A-72D4-4D93-A497-C0B14EDCE577}"/>
    <cellStyle name="Notas 9 23 4 2" xfId="5642" xr:uid="{79DA110E-C197-44B3-BB19-C758A5D91FD8}"/>
    <cellStyle name="Notas 9 23 4 2 2" xfId="11953" xr:uid="{BF02266F-FAE8-4910-B36B-B6CE9E93DA67}"/>
    <cellStyle name="Notas 9 23 4 2 2 2" xfId="27061" xr:uid="{43C5CD39-F272-4B3E-849D-ED8437D3967F}"/>
    <cellStyle name="Notas 9 23 4 2 3" xfId="15233" xr:uid="{3FD7FCA8-65C7-4BDD-B2E8-09076CBFC922}"/>
    <cellStyle name="Notas 9 23 4 2 3 2" xfId="30341" xr:uid="{3F420BEB-9A29-4542-AB9F-8B0B57E99930}"/>
    <cellStyle name="Notas 9 23 4 2 4" xfId="20750" xr:uid="{65194A04-4BF3-4846-B1E4-4DFC77AFC33A}"/>
    <cellStyle name="Notas 9 23 4 3" xfId="9387" xr:uid="{EC4453BE-8DA1-4440-8E31-41E3A83EEB53}"/>
    <cellStyle name="Notas 9 23 4 3 2" xfId="24495" xr:uid="{BB9BDC6B-9A28-40CD-B854-CC83EB1AB474}"/>
    <cellStyle name="Notas 9 23 4 4" xfId="14572" xr:uid="{F5F0EA33-D385-4189-A97D-F0444838314E}"/>
    <cellStyle name="Notas 9 23 4 4 2" xfId="29680" xr:uid="{98017A64-49DD-4748-8599-5C094BFEAA68}"/>
    <cellStyle name="Notas 9 23 4 5" xfId="18113" xr:uid="{29A67C78-D90B-479E-B950-3A0B2FAC7531}"/>
    <cellStyle name="Notas 9 23 5" xfId="3331" xr:uid="{128C8BFE-1907-4CD0-A407-D58742F030BD}"/>
    <cellStyle name="Notas 9 23 5 2" xfId="5968" xr:uid="{853CAAB5-C13A-40B8-89B5-1AB753D6CFEE}"/>
    <cellStyle name="Notas 9 23 5 2 2" xfId="12279" xr:uid="{4908FAD6-ED76-41A2-BFA9-19312F121514}"/>
    <cellStyle name="Notas 9 23 5 2 2 2" xfId="27387" xr:uid="{F604DC3B-A800-4129-BBAF-5EAF41E0EAB9}"/>
    <cellStyle name="Notas 9 23 5 2 3" xfId="8134" xr:uid="{0E1C3420-1CE0-4552-AEDF-73DA320F820F}"/>
    <cellStyle name="Notas 9 23 5 2 3 2" xfId="23242" xr:uid="{DC62F698-6A79-4E18-97FB-441B50CA130A}"/>
    <cellStyle name="Notas 9 23 5 2 4" xfId="21076" xr:uid="{F4950D6E-22EE-491C-8888-99B21E23FECF}"/>
    <cellStyle name="Notas 9 23 5 3" xfId="9713" xr:uid="{45A3F3D5-D9B5-46F8-A334-47512F2BA523}"/>
    <cellStyle name="Notas 9 23 5 3 2" xfId="24821" xr:uid="{CEF1A974-B584-4DD1-AEA3-A4DE21162F05}"/>
    <cellStyle name="Notas 9 23 5 4" xfId="16243" xr:uid="{F8DE22FD-5FD4-4744-9FA4-66D5932FE25E}"/>
    <cellStyle name="Notas 9 23 5 4 2" xfId="31351" xr:uid="{DCC03782-7558-408A-A29E-1D01B9694EF8}"/>
    <cellStyle name="Notas 9 23 5 5" xfId="18439" xr:uid="{E2F66024-091A-456B-A467-6D9B3CFD1051}"/>
    <cellStyle name="Notas 9 23 6" xfId="3637" xr:uid="{91575397-14D2-42D1-874A-7631539F4D5E}"/>
    <cellStyle name="Notas 9 23 6 2" xfId="6274" xr:uid="{5DEE5B6E-153F-4863-B07E-FBAE33DAF84E}"/>
    <cellStyle name="Notas 9 23 6 2 2" xfId="12585" xr:uid="{83C57D19-9F4F-42FE-99AA-3315C3194B69}"/>
    <cellStyle name="Notas 9 23 6 2 2 2" xfId="27693" xr:uid="{F7209797-955C-4492-815A-4E15FF8DD946}"/>
    <cellStyle name="Notas 9 23 6 2 3" xfId="16435" xr:uid="{6066E711-A67F-4927-BA8F-F647FDE3FFF5}"/>
    <cellStyle name="Notas 9 23 6 2 3 2" xfId="31543" xr:uid="{F93C46CB-E4AF-42A8-8AC5-CDE9651CFFB4}"/>
    <cellStyle name="Notas 9 23 6 2 4" xfId="21382" xr:uid="{B2863065-02C7-4D4E-8882-93807A2C3338}"/>
    <cellStyle name="Notas 9 23 6 3" xfId="10019" xr:uid="{E88DB073-A36E-435D-959F-7C2A0F9A6AA0}"/>
    <cellStyle name="Notas 9 23 6 3 2" xfId="25127" xr:uid="{BC61C9AC-EBFF-4341-A74C-29B7822B99DC}"/>
    <cellStyle name="Notas 9 23 6 4" xfId="16310" xr:uid="{F3FD76AE-DEF4-4B71-B8F3-AA739A707BC2}"/>
    <cellStyle name="Notas 9 23 6 4 2" xfId="31418" xr:uid="{B761481A-472B-45C7-9629-E584E776115C}"/>
    <cellStyle name="Notas 9 23 6 5" xfId="18745" xr:uid="{29776F33-B017-4AC0-9A71-E6DCC8BC23CA}"/>
    <cellStyle name="Notas 9 23 7" xfId="3998" xr:uid="{07D80A83-465C-4E2A-8FE2-340B5F05BE7B}"/>
    <cellStyle name="Notas 9 23 7 2" xfId="6635" xr:uid="{F3010DAE-DF29-4109-BC17-8895414A0C72}"/>
    <cellStyle name="Notas 9 23 7 2 2" xfId="12946" xr:uid="{3F6E65EC-0CAA-4946-9FB5-9B9916CB8FC4}"/>
    <cellStyle name="Notas 9 23 7 2 2 2" xfId="28054" xr:uid="{B003B5D6-C041-4572-86B8-A009226FCE21}"/>
    <cellStyle name="Notas 9 23 7 2 3" xfId="16636" xr:uid="{52F10505-C3B9-4E14-94BA-ED740CB7C5E2}"/>
    <cellStyle name="Notas 9 23 7 2 3 2" xfId="31744" xr:uid="{25AADA2D-0807-4217-9DE5-B18588107225}"/>
    <cellStyle name="Notas 9 23 7 2 4" xfId="21743" xr:uid="{4B6C3CB6-FDDF-46BE-9C4F-04C6A1782242}"/>
    <cellStyle name="Notas 9 23 7 3" xfId="10380" xr:uid="{1EA68266-AF71-4E03-BEF9-54E668E94B1F}"/>
    <cellStyle name="Notas 9 23 7 3 2" xfId="25488" xr:uid="{C14ACBBF-953D-4B83-B6B3-96B7A56D13F3}"/>
    <cellStyle name="Notas 9 23 7 4" xfId="7257" xr:uid="{70AF26A9-3C6E-4A6F-9DFD-AE2DE9DE2EB7}"/>
    <cellStyle name="Notas 9 23 7 4 2" xfId="22365" xr:uid="{D9E48454-956E-48F6-B0C3-C49ABF891305}"/>
    <cellStyle name="Notas 9 23 7 5" xfId="19106" xr:uid="{89FE4312-9877-4E4E-8A23-D60B3785D261}"/>
    <cellStyle name="Notas 9 23 8" xfId="4563" xr:uid="{3E5E5604-F8EC-4242-85F2-B1E1B274534E}"/>
    <cellStyle name="Notas 9 23 8 2" xfId="10945" xr:uid="{05D62E25-38C2-4395-AC18-67E5FD70BF69}"/>
    <cellStyle name="Notas 9 23 8 2 2" xfId="26053" xr:uid="{B5639DB3-9C09-47F1-A7EC-E797B8B72242}"/>
    <cellStyle name="Notas 9 23 8 3" xfId="16266" xr:uid="{B676902C-248B-4D27-BDC5-DD4BE4CA2D7A}"/>
    <cellStyle name="Notas 9 23 8 3 2" xfId="31374" xr:uid="{0781ECE4-C6FE-4F0F-9672-130D76AA4877}"/>
    <cellStyle name="Notas 9 23 8 4" xfId="19671" xr:uid="{5247598C-4FCA-4D62-A7A8-57FC4BE8BD13}"/>
    <cellStyle name="Notas 9 23 9" xfId="8427" xr:uid="{406A069A-590A-4D6D-8A94-EFF421B352DA}"/>
    <cellStyle name="Notas 9 23 9 2" xfId="23535" xr:uid="{6984EE9B-5051-4529-B645-E58766F19CCC}"/>
    <cellStyle name="Notas 9 24" xfId="1927" xr:uid="{0E2BFD8C-DDDC-4B9F-9FB6-AEEB66ACE9B4}"/>
    <cellStyle name="Notas 9 24 10" xfId="8428" xr:uid="{BD224B83-78D8-4674-9949-7500F6E36926}"/>
    <cellStyle name="Notas 9 24 10 2" xfId="23536" xr:uid="{4F2A4648-8167-4732-9FF0-93CF21E1ADA3}"/>
    <cellStyle name="Notas 9 24 11" xfId="14641" xr:uid="{1DDCFD90-3B3E-49F6-BDCB-52DF1965AD80}"/>
    <cellStyle name="Notas 9 24 11 2" xfId="29749" xr:uid="{764D5058-D528-416F-912B-523FBE7B512C}"/>
    <cellStyle name="Notas 9 24 12" xfId="16471" xr:uid="{1FA560BA-35B5-4F36-A185-1267E1F569D8}"/>
    <cellStyle name="Notas 9 24 12 2" xfId="31579" xr:uid="{66A5C661-DC85-4430-BADA-09CBA1F948BC}"/>
    <cellStyle name="Notas 9 24 13" xfId="17152" xr:uid="{CE764E42-85BB-403C-8118-AD6344CCB369}"/>
    <cellStyle name="Notas 9 24 2" xfId="2487" xr:uid="{F786F560-53F0-43C9-A589-CF4CE56BB49B}"/>
    <cellStyle name="Notas 9 24 2 2" xfId="5124" xr:uid="{2E029541-0B7C-4DAA-AFF3-B5289E3DA1B2}"/>
    <cellStyle name="Notas 9 24 2 2 2" xfId="11488" xr:uid="{5179A7D0-F081-44EE-B7E6-D0187A1AAD13}"/>
    <cellStyle name="Notas 9 24 2 2 2 2" xfId="26596" xr:uid="{BA727549-19F6-47C8-AE98-D766A0D00AA4}"/>
    <cellStyle name="Notas 9 24 2 2 3" xfId="7150" xr:uid="{56A533EA-6638-4741-829B-F7D89D65CFF1}"/>
    <cellStyle name="Notas 9 24 2 2 3 2" xfId="22258" xr:uid="{6ED69FDE-5594-4067-90D1-9C37FC7FBF2D}"/>
    <cellStyle name="Notas 9 24 2 2 4" xfId="20232" xr:uid="{0131F61B-1838-419D-ACD9-10F36A183268}"/>
    <cellStyle name="Notas 9 24 2 3" xfId="8954" xr:uid="{36595F70-E2CA-49D6-B36F-FF38BC9B34D3}"/>
    <cellStyle name="Notas 9 24 2 3 2" xfId="24062" xr:uid="{D5EEAFBF-D35C-4B68-AB99-522569B804EB}"/>
    <cellStyle name="Notas 9 24 2 4" xfId="15949" xr:uid="{E6E2C7F5-AB61-4ABE-B917-2C6EC2CFDC80}"/>
    <cellStyle name="Notas 9 24 2 4 2" xfId="31057" xr:uid="{C169F8C2-D87C-4BDD-BEFE-326C2E5C44F7}"/>
    <cellStyle name="Notas 9 24 2 5" xfId="15416" xr:uid="{ED92EC35-E871-4141-8723-E686ECADFF09}"/>
    <cellStyle name="Notas 9 24 2 5 2" xfId="30524" xr:uid="{243C0428-C416-4F43-87BE-88102A48B4BD}"/>
    <cellStyle name="Notas 9 24 2 6" xfId="17642" xr:uid="{44BB0AE4-C663-402C-B67F-FC4F9E3CB5EE}"/>
    <cellStyle name="Notas 9 24 3" xfId="2703" xr:uid="{1F86A9D4-1529-4083-B8D7-E695C22DEBDA}"/>
    <cellStyle name="Notas 9 24 3 2" xfId="5340" xr:uid="{D6808A68-71D7-4088-9770-EDCC390D0349}"/>
    <cellStyle name="Notas 9 24 3 2 2" xfId="7126" xr:uid="{E111FD90-A1A5-412C-9918-98AB794009A1}"/>
    <cellStyle name="Notas 9 24 3 2 2 2" xfId="22234" xr:uid="{B0B2E76D-39BE-4D55-B03F-B0E99C083631}"/>
    <cellStyle name="Notas 9 24 3 2 3" xfId="20448" xr:uid="{F3B1EEB7-C707-42B3-80B7-49E79FE20194}"/>
    <cellStyle name="Notas 9 24 3 3" xfId="14191" xr:uid="{E10EF9D8-F7E2-4FBA-A950-59DB331F07D4}"/>
    <cellStyle name="Notas 9 24 3 3 2" xfId="29299" xr:uid="{8E54DF43-0BBE-4053-ADA1-8A717BB2FF4C}"/>
    <cellStyle name="Notas 9 24 3 4" xfId="17811" xr:uid="{7AF3D0EA-AB1D-40A8-B683-F7A35A7C7B1F}"/>
    <cellStyle name="Notas 9 24 4" xfId="3006" xr:uid="{E655530B-B90F-456B-BD43-04BDBFD272A6}"/>
    <cellStyle name="Notas 9 24 4 2" xfId="5643" xr:uid="{B7A4A6BE-8494-4917-978F-7D72A887C38C}"/>
    <cellStyle name="Notas 9 24 4 2 2" xfId="11954" xr:uid="{7FE49882-EF93-4AEF-A6B8-195DA2FCD0DD}"/>
    <cellStyle name="Notas 9 24 4 2 2 2" xfId="27062" xr:uid="{CA27F682-B449-44D7-9C4D-516BE19E1611}"/>
    <cellStyle name="Notas 9 24 4 2 3" xfId="7639" xr:uid="{B26DD923-8AA3-4EA5-9E3C-AFE8A8BE3DD7}"/>
    <cellStyle name="Notas 9 24 4 2 3 2" xfId="22747" xr:uid="{507C9433-237A-491F-9D2D-F253784B641C}"/>
    <cellStyle name="Notas 9 24 4 2 4" xfId="20751" xr:uid="{33EC7CEA-F92E-49CD-8EE4-70CD3841067E}"/>
    <cellStyle name="Notas 9 24 4 3" xfId="9388" xr:uid="{C49E5B42-E1D1-433B-9688-7CB4F82F9575}"/>
    <cellStyle name="Notas 9 24 4 3 2" xfId="24496" xr:uid="{0CF3D365-BFDC-44B9-98F7-E11734579805}"/>
    <cellStyle name="Notas 9 24 4 4" xfId="14207" xr:uid="{B9BE18D3-733B-4753-A6D3-22430EDD6B96}"/>
    <cellStyle name="Notas 9 24 4 4 2" xfId="29315" xr:uid="{7C894C8B-98A7-49FB-A43E-82724942FB59}"/>
    <cellStyle name="Notas 9 24 4 5" xfId="18114" xr:uid="{CAC8629F-1A2A-4AA8-B23F-1619E8B61D58}"/>
    <cellStyle name="Notas 9 24 5" xfId="3332" xr:uid="{1D460D9E-48C3-4791-BACA-2782EBD66362}"/>
    <cellStyle name="Notas 9 24 5 2" xfId="5969" xr:uid="{919C194B-85FC-4D59-B200-AFFD41B28443}"/>
    <cellStyle name="Notas 9 24 5 2 2" xfId="12280" xr:uid="{89CF044C-DA02-4CDC-9053-E31714D6EAFA}"/>
    <cellStyle name="Notas 9 24 5 2 2 2" xfId="27388" xr:uid="{15A8F93D-2D69-4348-A677-98042ACB89A8}"/>
    <cellStyle name="Notas 9 24 5 2 3" xfId="15797" xr:uid="{3963D364-4B69-4163-8BCE-2E8E4C0C36FC}"/>
    <cellStyle name="Notas 9 24 5 2 3 2" xfId="30905" xr:uid="{BAFDF90E-F38D-4066-9FDB-FDAF952846A9}"/>
    <cellStyle name="Notas 9 24 5 2 4" xfId="21077" xr:uid="{8ED346BD-6D7A-4791-BC4B-660515B9303E}"/>
    <cellStyle name="Notas 9 24 5 3" xfId="9714" xr:uid="{919EF9A5-4C2D-422E-B1E0-90C44B6AA2E9}"/>
    <cellStyle name="Notas 9 24 5 3 2" xfId="24822" xr:uid="{CF3A60FB-C75F-46C8-88BF-ACD8C0C3C56C}"/>
    <cellStyle name="Notas 9 24 5 4" xfId="7543" xr:uid="{50ABE78C-8357-425C-AC84-93EDF06E5A16}"/>
    <cellStyle name="Notas 9 24 5 4 2" xfId="22651" xr:uid="{9BDD3C7B-F375-4CFA-ABB5-6FBB2EB71331}"/>
    <cellStyle name="Notas 9 24 5 5" xfId="18440" xr:uid="{DE9FDC1F-6070-4C67-A86D-E40DA5BE752B}"/>
    <cellStyle name="Notas 9 24 6" xfId="3638" xr:uid="{A92FD3C7-2B6E-44C6-84DC-46F101D7796D}"/>
    <cellStyle name="Notas 9 24 6 2" xfId="6275" xr:uid="{3B687A54-21C7-479C-AA51-419687A2F0C7}"/>
    <cellStyle name="Notas 9 24 6 2 2" xfId="12586" xr:uid="{F5A0E42F-9DED-464E-B121-B9E8743C9640}"/>
    <cellStyle name="Notas 9 24 6 2 2 2" xfId="27694" xr:uid="{3ED07B76-EDAC-402E-82FE-9764C280E226}"/>
    <cellStyle name="Notas 9 24 6 2 3" xfId="7148" xr:uid="{FA5ACD07-46B4-415C-AFF5-D46A0A06B932}"/>
    <cellStyle name="Notas 9 24 6 2 3 2" xfId="22256" xr:uid="{D89C5368-2755-4826-8592-0E47C7102CB6}"/>
    <cellStyle name="Notas 9 24 6 2 4" xfId="21383" xr:uid="{91CE347F-6D08-458F-931B-D74E5420D002}"/>
    <cellStyle name="Notas 9 24 6 3" xfId="10020" xr:uid="{C40FB8D8-287E-4A32-A757-F62F3ADA83FF}"/>
    <cellStyle name="Notas 9 24 6 3 2" xfId="25128" xr:uid="{EA905D52-C068-47D3-8804-EEE2222C681E}"/>
    <cellStyle name="Notas 9 24 6 4" xfId="13452" xr:uid="{AB0927D3-25B2-45B2-95D3-BECDB9E0AC46}"/>
    <cellStyle name="Notas 9 24 6 4 2" xfId="28560" xr:uid="{3EF558DD-0806-4E79-B36A-382C1558FFB0}"/>
    <cellStyle name="Notas 9 24 6 5" xfId="18746" xr:uid="{64951E45-EE1A-4807-A59B-91B5D2D6FE61}"/>
    <cellStyle name="Notas 9 24 7" xfId="3999" xr:uid="{3244A388-65D5-4493-BC4E-94DFD6C06F84}"/>
    <cellStyle name="Notas 9 24 7 2" xfId="6636" xr:uid="{3C0D50C4-25CB-47C9-A49B-9A1DCA13033C}"/>
    <cellStyle name="Notas 9 24 7 2 2" xfId="12947" xr:uid="{82CB88B0-25AD-4718-A6D7-F603266C8988}"/>
    <cellStyle name="Notas 9 24 7 2 2 2" xfId="28055" xr:uid="{06B62F4B-1BAB-4668-9249-6DC096C75EDA}"/>
    <cellStyle name="Notas 9 24 7 2 3" xfId="16637" xr:uid="{96773F01-C8B7-4738-8563-9B265BEA26DD}"/>
    <cellStyle name="Notas 9 24 7 2 3 2" xfId="31745" xr:uid="{AD107E66-F85C-4DF1-8BAA-10FBCDED798B}"/>
    <cellStyle name="Notas 9 24 7 2 4" xfId="21744" xr:uid="{40C4D39F-925B-43C0-9AEF-FA352E959015}"/>
    <cellStyle name="Notas 9 24 7 3" xfId="10381" xr:uid="{B568EB55-AF22-4DA3-802C-12E2B0E99247}"/>
    <cellStyle name="Notas 9 24 7 3 2" xfId="25489" xr:uid="{7E0388BF-15B3-4111-8CB9-28DAA95BDEE0}"/>
    <cellStyle name="Notas 9 24 7 4" xfId="15334" xr:uid="{5ED1E180-F239-4C2E-83BA-18113A615873}"/>
    <cellStyle name="Notas 9 24 7 4 2" xfId="30442" xr:uid="{2C07B28E-352A-408A-A068-C83F9DCA2446}"/>
    <cellStyle name="Notas 9 24 7 5" xfId="19107" xr:uid="{A419E7BD-F88D-4565-9236-02B9D1048151}"/>
    <cellStyle name="Notas 9 24 8" xfId="4312" xr:uid="{F8121870-32AD-4471-8BA8-72ADC6A12307}"/>
    <cellStyle name="Notas 9 24 8 2" xfId="6949" xr:uid="{8B54C9AC-83D5-4E3F-877B-7522978CF7B1}"/>
    <cellStyle name="Notas 9 24 8 2 2" xfId="13260" xr:uid="{1A0AF2F1-6E56-4A6F-8B39-41C59824D383}"/>
    <cellStyle name="Notas 9 24 8 2 2 2" xfId="28368" xr:uid="{A17A4957-CB6D-4854-B394-0719BA121A0F}"/>
    <cellStyle name="Notas 9 24 8 2 3" xfId="16924" xr:uid="{54909AA5-F23A-42B9-ACB7-F7670B916EE1}"/>
    <cellStyle name="Notas 9 24 8 2 3 2" xfId="32032" xr:uid="{418FE356-EDF3-4612-92F6-DE951A066D2A}"/>
    <cellStyle name="Notas 9 24 8 2 4" xfId="22057" xr:uid="{0079FB73-4FCF-4599-BC62-5175D7759076}"/>
    <cellStyle name="Notas 9 24 8 3" xfId="10694" xr:uid="{E4E35ADB-8DB5-494F-AA47-5FC515542D2D}"/>
    <cellStyle name="Notas 9 24 8 3 2" xfId="25802" xr:uid="{570D0F0F-55BD-4243-9540-752813FB6CE8}"/>
    <cellStyle name="Notas 9 24 8 4" xfId="15747" xr:uid="{FFFA4C03-65B1-4CEA-AEFD-406EFEF52D18}"/>
    <cellStyle name="Notas 9 24 8 4 2" xfId="30855" xr:uid="{E076CFC9-5F71-4278-940C-FC751FD7B186}"/>
    <cellStyle name="Notas 9 24 8 5" xfId="19420" xr:uid="{2212E45C-92B1-43C4-8B10-6D7D7773D11B}"/>
    <cellStyle name="Notas 9 24 9" xfId="4564" xr:uid="{49F6A7C6-1760-4508-82E7-A26B26037FDB}"/>
    <cellStyle name="Notas 9 24 9 2" xfId="10946" xr:uid="{6919728B-24F5-4E80-A101-B1A45FFF1513}"/>
    <cellStyle name="Notas 9 24 9 2 2" xfId="26054" xr:uid="{23351B7C-EBBC-46D3-A920-3C22937ED9EA}"/>
    <cellStyle name="Notas 9 24 9 3" xfId="14378" xr:uid="{A753B8F5-DE1B-4FD7-897C-026FC41CB249}"/>
    <cellStyle name="Notas 9 24 9 3 2" xfId="29486" xr:uid="{576B11F6-A00E-4A73-A16D-807F356C644E}"/>
    <cellStyle name="Notas 9 24 9 4" xfId="19672" xr:uid="{3F72AADF-EBAA-46B3-9CDC-A72ACD3ECE4C}"/>
    <cellStyle name="Notas 9 25" xfId="2118" xr:uid="{7CDDA0BB-A716-479B-843B-AD2A19EB7AF7}"/>
    <cellStyle name="Notas 9 25 10" xfId="8616" xr:uid="{87289BF2-829D-42D1-94E3-1D21B6C04643}"/>
    <cellStyle name="Notas 9 25 10 2" xfId="23724" xr:uid="{F80AB5D7-FD7A-454D-9485-1AB6AF0094B3}"/>
    <cellStyle name="Notas 9 25 11" xfId="15645" xr:uid="{7D46060E-C500-4AF3-9DE0-533814C618D3}"/>
    <cellStyle name="Notas 9 25 11 2" xfId="30753" xr:uid="{30E5764B-93E3-401D-BB81-10FB33718D64}"/>
    <cellStyle name="Notas 9 25 12" xfId="14893" xr:uid="{ABE7A303-E5C8-4387-813D-6E4EFC1E4845}"/>
    <cellStyle name="Notas 9 25 12 2" xfId="30001" xr:uid="{22920922-0F71-4C1A-8853-5FE609FAA8E4}"/>
    <cellStyle name="Notas 9 25 13" xfId="17343" xr:uid="{2CA4A4B5-5175-4BAA-979B-6D8A71429DBD}"/>
    <cellStyle name="Notas 9 25 2" xfId="2608" xr:uid="{16F13C74-3BEE-4E23-A43E-1C9D40BE124A}"/>
    <cellStyle name="Notas 9 25 2 2" xfId="5245" xr:uid="{A388F29F-DCB3-46A5-B832-9DD320EF80DC}"/>
    <cellStyle name="Notas 9 25 2 2 2" xfId="11609" xr:uid="{99B412A7-A9B7-470E-8428-6D78A0CD8C64}"/>
    <cellStyle name="Notas 9 25 2 2 2 2" xfId="26717" xr:uid="{0EF71CCD-C265-43AD-8B98-1764AE1CA2E4}"/>
    <cellStyle name="Notas 9 25 2 2 3" xfId="15773" xr:uid="{053AC709-B9F0-43D9-A8E5-CEE47606A85B}"/>
    <cellStyle name="Notas 9 25 2 2 3 2" xfId="30881" xr:uid="{78C628F5-1D29-4D7F-A1CD-4FE5A46EBFEC}"/>
    <cellStyle name="Notas 9 25 2 2 4" xfId="20353" xr:uid="{888AC6C0-4B4C-47FD-9B37-7AEF82B97D51}"/>
    <cellStyle name="Notas 9 25 2 3" xfId="9075" xr:uid="{4FFFDB30-ED85-4082-A266-DD9860C3F202}"/>
    <cellStyle name="Notas 9 25 2 3 2" xfId="24183" xr:uid="{CE0E2942-86F8-4207-AB5F-F3147F91DD30}"/>
    <cellStyle name="Notas 9 25 2 4" xfId="14108" xr:uid="{B256316F-ED8D-43B0-9E8D-32A122B0C549}"/>
    <cellStyle name="Notas 9 25 2 4 2" xfId="29216" xr:uid="{1A9A8E38-E6B1-4310-AEC6-CDE32FA08D79}"/>
    <cellStyle name="Notas 9 25 2 5" xfId="7577" xr:uid="{7C224EA2-9975-44E2-B95E-1427C9DF7F48}"/>
    <cellStyle name="Notas 9 25 2 5 2" xfId="22685" xr:uid="{B5C0AF56-682D-4B4D-91B9-EBB83EEC8B72}"/>
    <cellStyle name="Notas 9 25 2 6" xfId="17716" xr:uid="{D2F1BF29-6E7D-4FF7-A081-83440F8A3AA3}"/>
    <cellStyle name="Notas 9 25 3" xfId="2873" xr:uid="{13949C1E-7F3B-4A52-99EE-B766C62CF3E8}"/>
    <cellStyle name="Notas 9 25 3 2" xfId="5510" xr:uid="{42A85673-B07C-4BD1-86DB-1C658E3ED4E4}"/>
    <cellStyle name="Notas 9 25 3 2 2" xfId="16392" xr:uid="{E6D59A7F-50BB-474E-90F6-54A60A3DBCA5}"/>
    <cellStyle name="Notas 9 25 3 2 2 2" xfId="31500" xr:uid="{A35ABF1E-9753-4ED0-A2CC-7CFE41EB88CF}"/>
    <cellStyle name="Notas 9 25 3 2 3" xfId="20618" xr:uid="{FF2122A9-3383-4348-B9CE-21338BB0A34E}"/>
    <cellStyle name="Notas 9 25 3 3" xfId="7623" xr:uid="{9A843ECA-5C00-4F72-91B4-5EAFAC434A13}"/>
    <cellStyle name="Notas 9 25 3 3 2" xfId="22731" xr:uid="{06BAAD2F-60F6-4821-BBDC-EC3D1014CF07}"/>
    <cellStyle name="Notas 9 25 3 4" xfId="17981" xr:uid="{EF9923CC-8611-4B78-BD5E-0021DE94EF4E}"/>
    <cellStyle name="Notas 9 25 4" xfId="3176" xr:uid="{FFCC9E16-4D81-4D8E-8B66-AC5A9DE1129C}"/>
    <cellStyle name="Notas 9 25 4 2" xfId="5813" xr:uid="{EF05EA46-3895-4F56-9F0C-A4D739858CBC}"/>
    <cellStyle name="Notas 9 25 4 2 2" xfId="12124" xr:uid="{7339CA61-3358-4E24-A55E-188D4FECC992}"/>
    <cellStyle name="Notas 9 25 4 2 2 2" xfId="27232" xr:uid="{65010E34-8261-491D-B4B8-9F89C42C2119}"/>
    <cellStyle name="Notas 9 25 4 2 3" xfId="14993" xr:uid="{519A01FB-1D9C-4928-BE38-6D0BB1FAAFC7}"/>
    <cellStyle name="Notas 9 25 4 2 3 2" xfId="30101" xr:uid="{22BB7E6C-2A39-48B9-95EC-B7CDFE302418}"/>
    <cellStyle name="Notas 9 25 4 2 4" xfId="20921" xr:uid="{619FB980-0339-452F-8A0F-124EA9822225}"/>
    <cellStyle name="Notas 9 25 4 3" xfId="9558" xr:uid="{38CB1528-326A-4E1F-B46D-7F03EE56B108}"/>
    <cellStyle name="Notas 9 25 4 3 2" xfId="24666" xr:uid="{E7EB3101-28DA-4B1D-8667-F27DBCE1CB8D}"/>
    <cellStyle name="Notas 9 25 4 4" xfId="15820" xr:uid="{40639123-BEDD-4A87-9BF8-51CA312FC8A4}"/>
    <cellStyle name="Notas 9 25 4 4 2" xfId="30928" xr:uid="{431B3921-104A-4A1A-A9BC-0C4FC5B603A7}"/>
    <cellStyle name="Notas 9 25 4 5" xfId="18284" xr:uid="{F5731576-59F6-473F-8EC5-72F8838A2E9B}"/>
    <cellStyle name="Notas 9 25 5" xfId="3502" xr:uid="{CFF19879-C2B1-40D4-A6F0-E932FEDF2F13}"/>
    <cellStyle name="Notas 9 25 5 2" xfId="6139" xr:uid="{53211498-712A-4F29-B8A9-A94913BC78B7}"/>
    <cellStyle name="Notas 9 25 5 2 2" xfId="12450" xr:uid="{4359B786-5678-4772-B2E3-2E307C29306C}"/>
    <cellStyle name="Notas 9 25 5 2 2 2" xfId="27558" xr:uid="{659B1905-955C-4E23-83AA-9A3AA3ACC8BF}"/>
    <cellStyle name="Notas 9 25 5 2 3" xfId="8166" xr:uid="{84788744-8FD6-4C75-A950-7BC640A0E468}"/>
    <cellStyle name="Notas 9 25 5 2 3 2" xfId="23274" xr:uid="{FE9A0CDC-345A-482E-8855-ED6842F8AE0B}"/>
    <cellStyle name="Notas 9 25 5 2 4" xfId="21247" xr:uid="{5A9E4D44-70BA-4DC6-BED3-76F0BE121649}"/>
    <cellStyle name="Notas 9 25 5 3" xfId="9884" xr:uid="{AE6AE9EB-596A-4078-86BA-1735C15475FE}"/>
    <cellStyle name="Notas 9 25 5 3 2" xfId="24992" xr:uid="{F166225C-57EB-400C-B7D0-7568F7A7B740}"/>
    <cellStyle name="Notas 9 25 5 4" xfId="8247" xr:uid="{72B653E7-CEF8-4CC7-9F45-A58434CF60B2}"/>
    <cellStyle name="Notas 9 25 5 4 2" xfId="23355" xr:uid="{2AEDDB5D-5549-496F-8254-F808C999D843}"/>
    <cellStyle name="Notas 9 25 5 5" xfId="18610" xr:uid="{3E28E6BE-E26A-4F8F-BE83-0067FE0DE88E}"/>
    <cellStyle name="Notas 9 25 6" xfId="3808" xr:uid="{F11760C0-A3F4-44B9-BE67-C600424245A9}"/>
    <cellStyle name="Notas 9 25 6 2" xfId="6445" xr:uid="{725233D6-4429-4B8C-94C8-E3DA98C5B4B3}"/>
    <cellStyle name="Notas 9 25 6 2 2" xfId="12756" xr:uid="{F8051D03-5B6E-48B8-81F3-1F7FB5A69F94}"/>
    <cellStyle name="Notas 9 25 6 2 2 2" xfId="27864" xr:uid="{E83B1C25-980B-4598-8DE5-386D3A09CCF7}"/>
    <cellStyle name="Notas 9 25 6 2 3" xfId="7364" xr:uid="{438B7C2E-9DED-4314-B24F-497C325230DD}"/>
    <cellStyle name="Notas 9 25 6 2 3 2" xfId="22472" xr:uid="{0E1AF30B-C74D-4BE9-9CCF-47CCE8D726EA}"/>
    <cellStyle name="Notas 9 25 6 2 4" xfId="21553" xr:uid="{19756466-EA3F-4B19-8B11-AC3A82A377E0}"/>
    <cellStyle name="Notas 9 25 6 3" xfId="10190" xr:uid="{491BC3DA-2CE2-4E1E-B0A1-3954CF8382EB}"/>
    <cellStyle name="Notas 9 25 6 3 2" xfId="25298" xr:uid="{19C2E73C-88B9-4F25-A062-43051E3910AC}"/>
    <cellStyle name="Notas 9 25 6 4" xfId="16313" xr:uid="{77D62A15-75E7-4767-A568-BED60DC80F38}"/>
    <cellStyle name="Notas 9 25 6 4 2" xfId="31421" xr:uid="{F76C2B9D-3DCF-4FC1-9130-6592B7F737FB}"/>
    <cellStyle name="Notas 9 25 6 5" xfId="18916" xr:uid="{96E0EDFB-03AA-4F38-A133-19ECB2B535AB}"/>
    <cellStyle name="Notas 9 25 7" xfId="4190" xr:uid="{6D58BC71-49E8-4222-AFA6-3F0EF764677E}"/>
    <cellStyle name="Notas 9 25 7 2" xfId="6827" xr:uid="{E2B22939-84D3-4A95-8108-007B116E617D}"/>
    <cellStyle name="Notas 9 25 7 2 2" xfId="13138" xr:uid="{42E5B1A6-AEFB-4F77-A324-714011688AF6}"/>
    <cellStyle name="Notas 9 25 7 2 2 2" xfId="28246" xr:uid="{0059A128-50CB-42C4-AB1C-E61D25CB8862}"/>
    <cellStyle name="Notas 9 25 7 2 3" xfId="16807" xr:uid="{5E58E54A-3F76-45BF-B0F2-592C2A8551EF}"/>
    <cellStyle name="Notas 9 25 7 2 3 2" xfId="31915" xr:uid="{66F3463F-B94F-451A-8384-937B0EBE02E5}"/>
    <cellStyle name="Notas 9 25 7 2 4" xfId="21935" xr:uid="{7A2A34C5-AE0F-456F-86A5-4688587E152B}"/>
    <cellStyle name="Notas 9 25 7 3" xfId="10572" xr:uid="{B28A2AA5-62C8-4403-AA47-B76ED79CAA6F}"/>
    <cellStyle name="Notas 9 25 7 3 2" xfId="25680" xr:uid="{3A39E9F6-58D4-41EB-8DF5-43FCDC45A453}"/>
    <cellStyle name="Notas 9 25 7 4" xfId="13856" xr:uid="{88E8124C-74A3-455C-860D-67A16599F666}"/>
    <cellStyle name="Notas 9 25 7 4 2" xfId="28964" xr:uid="{43C6EAB4-3378-49A1-B17A-772D072CE544}"/>
    <cellStyle name="Notas 9 25 7 5" xfId="19298" xr:uid="{AB0F6746-D8E5-4A2C-8757-1DE9D47775A4}"/>
    <cellStyle name="Notas 9 25 8" xfId="4397" xr:uid="{8142A672-8AE1-47C4-8EF5-5AB0B7FF3556}"/>
    <cellStyle name="Notas 9 25 8 2" xfId="7034" xr:uid="{7C88EAAD-5800-44BB-BA44-3BC43EBEEEC2}"/>
    <cellStyle name="Notas 9 25 8 2 2" xfId="13345" xr:uid="{C80717EE-4AAA-4129-BBBE-ABCD9E47B3A1}"/>
    <cellStyle name="Notas 9 25 8 2 2 2" xfId="28453" xr:uid="{B3C4E2A9-B662-46FD-8587-891731A3D62A}"/>
    <cellStyle name="Notas 9 25 8 2 3" xfId="17009" xr:uid="{7EEAD80B-FB5B-4266-81CB-F87C99152127}"/>
    <cellStyle name="Notas 9 25 8 2 3 2" xfId="32117" xr:uid="{F16A72B2-1126-4525-BEFF-4B190DE34E29}"/>
    <cellStyle name="Notas 9 25 8 2 4" xfId="22142" xr:uid="{E42D2705-D736-489A-BD66-0064EBA7AC5C}"/>
    <cellStyle name="Notas 9 25 8 3" xfId="10779" xr:uid="{DDC59DDC-CDD5-4523-9696-EAF51A542615}"/>
    <cellStyle name="Notas 9 25 8 3 2" xfId="25887" xr:uid="{77450005-9510-43FA-B44D-974AA480A432}"/>
    <cellStyle name="Notas 9 25 8 4" xfId="13693" xr:uid="{9F6A5619-F80F-43BD-87DB-F2BE2A758289}"/>
    <cellStyle name="Notas 9 25 8 4 2" xfId="28801" xr:uid="{ED1EDB55-F10E-4746-B42B-60D949157184}"/>
    <cellStyle name="Notas 9 25 8 5" xfId="19505" xr:uid="{8A006EA1-F7E0-4FB2-B752-D39965DEEC78}"/>
    <cellStyle name="Notas 9 25 9" xfId="4755" xr:uid="{3C2E0615-E44B-45B2-BC9B-562C3986E3F2}"/>
    <cellStyle name="Notas 9 25 9 2" xfId="11137" xr:uid="{AD64EA8F-E90B-4E7F-BD7C-3723952EAC21}"/>
    <cellStyle name="Notas 9 25 9 2 2" xfId="26245" xr:uid="{5800BED8-BDC1-42A3-BC20-6BC2EC75FF81}"/>
    <cellStyle name="Notas 9 25 9 3" xfId="9148" xr:uid="{3F87AAD1-C7B6-4FB0-949C-499A6EE79AE0}"/>
    <cellStyle name="Notas 9 25 9 3 2" xfId="24256" xr:uid="{05D6BA9F-55DB-4920-8ABB-DBB09CE6FCD5}"/>
    <cellStyle name="Notas 9 25 9 4" xfId="19863" xr:uid="{59ED0E3E-61DA-484D-8656-F248537C2919}"/>
    <cellStyle name="Notas 9 26" xfId="2006" xr:uid="{7FB32A28-B7F7-4222-85E6-5DFB0438EAD1}"/>
    <cellStyle name="Notas 9 26 10" xfId="14243" xr:uid="{53AD073E-072C-4771-B9C5-D2D7482C48ED}"/>
    <cellStyle name="Notas 9 26 10 2" xfId="29351" xr:uid="{CB170557-70B4-43CC-8F92-7FDA7FAE1DD2}"/>
    <cellStyle name="Notas 9 26 11" xfId="15816" xr:uid="{4D763197-84E1-4745-B16B-40C109E961E7}"/>
    <cellStyle name="Notas 9 26 11 2" xfId="30924" xr:uid="{D7914940-7DA2-4EA6-A834-5E1EDE7F5054}"/>
    <cellStyle name="Notas 9 26 12" xfId="17231" xr:uid="{7821BAC4-AD5E-448C-B503-248AAF153CDD}"/>
    <cellStyle name="Notas 9 26 2" xfId="2768" xr:uid="{F5037DF6-814F-4C8A-AD78-17FE797BE15D}"/>
    <cellStyle name="Notas 9 26 2 2" xfId="5405" xr:uid="{4A65B186-F8F9-4528-BD12-958C39801780}"/>
    <cellStyle name="Notas 9 26 2 2 2" xfId="13794" xr:uid="{F34FF4AF-89D1-44E7-8AD9-8E53A8269703}"/>
    <cellStyle name="Notas 9 26 2 2 2 2" xfId="28902" xr:uid="{58093381-EDF9-48D7-8C38-60267ED1D2F3}"/>
    <cellStyle name="Notas 9 26 2 2 3" xfId="20513" xr:uid="{AF8F9B1D-EA71-408C-85B1-7A17445B0B11}"/>
    <cellStyle name="Notas 9 26 2 3" xfId="13578" xr:uid="{ECD1EDBB-97CD-475A-92A6-38F5E5898BC8}"/>
    <cellStyle name="Notas 9 26 2 3 2" xfId="28686" xr:uid="{34B0E342-AF6D-40BA-AF9D-895902E3F414}"/>
    <cellStyle name="Notas 9 26 2 4" xfId="17876" xr:uid="{8D658DE8-A417-4E12-B20F-744F717EEDB9}"/>
    <cellStyle name="Notas 9 26 3" xfId="3071" xr:uid="{DBF89D54-7404-444A-A17E-7F7298D195AC}"/>
    <cellStyle name="Notas 9 26 3 2" xfId="5708" xr:uid="{7A00B8BA-D300-4BD9-8384-717D774C5C05}"/>
    <cellStyle name="Notas 9 26 3 2 2" xfId="12019" xr:uid="{43472AA4-D180-4ABC-A698-F288CD815AF2}"/>
    <cellStyle name="Notas 9 26 3 2 2 2" xfId="27127" xr:uid="{F7C00E83-A783-4760-9AB6-3AA1ECA49CF1}"/>
    <cellStyle name="Notas 9 26 3 2 3" xfId="9271" xr:uid="{DF42F6AA-946B-4650-A6D0-B246C64363EF}"/>
    <cellStyle name="Notas 9 26 3 2 3 2" xfId="24379" xr:uid="{C384F8DA-D1D8-478C-B646-FB8F9EC4D6F4}"/>
    <cellStyle name="Notas 9 26 3 2 4" xfId="20816" xr:uid="{7DA2C429-D6FC-4FCB-9583-4F358360727A}"/>
    <cellStyle name="Notas 9 26 3 3" xfId="9453" xr:uid="{5EBD6442-9A06-4CB1-BB7A-8B0DD26443B8}"/>
    <cellStyle name="Notas 9 26 3 3 2" xfId="24561" xr:uid="{636118E1-A157-4EAA-B82E-0BD6B335139A}"/>
    <cellStyle name="Notas 9 26 3 4" xfId="13867" xr:uid="{3008C4AE-CDC3-4A0E-A296-40129E1C635A}"/>
    <cellStyle name="Notas 9 26 3 4 2" xfId="28975" xr:uid="{14BBEB1D-4551-4F88-99C1-40A2E9FF364B}"/>
    <cellStyle name="Notas 9 26 3 5" xfId="18179" xr:uid="{BB4EA3C0-CC7D-407B-A75C-CDA070016640}"/>
    <cellStyle name="Notas 9 26 4" xfId="3397" xr:uid="{7ECFC4BD-0AE1-401C-8F63-16A5FB696BB6}"/>
    <cellStyle name="Notas 9 26 4 2" xfId="6034" xr:uid="{64BE90AE-03DE-420B-8D8D-5C591C763C16}"/>
    <cellStyle name="Notas 9 26 4 2 2" xfId="12345" xr:uid="{553C9CDC-E18A-44A7-99C9-81ED9362DA3D}"/>
    <cellStyle name="Notas 9 26 4 2 2 2" xfId="27453" xr:uid="{B2C73F98-C51B-421D-B132-220FCD28ACE6}"/>
    <cellStyle name="Notas 9 26 4 2 3" xfId="7980" xr:uid="{14D7E59B-BD86-4750-AA46-EFC7CBE4B229}"/>
    <cellStyle name="Notas 9 26 4 2 3 2" xfId="23088" xr:uid="{7697FA67-0B45-4DB6-B5B7-E03FF92BBD87}"/>
    <cellStyle name="Notas 9 26 4 2 4" xfId="21142" xr:uid="{44F81356-8A59-46D2-804F-EE655356B19A}"/>
    <cellStyle name="Notas 9 26 4 3" xfId="9779" xr:uid="{907C6E8B-EAA8-44AB-A5B0-BBA79ED111BA}"/>
    <cellStyle name="Notas 9 26 4 3 2" xfId="24887" xr:uid="{F2AAEA5E-821F-4D31-A208-7E07CC8C1B2A}"/>
    <cellStyle name="Notas 9 26 4 4" xfId="14596" xr:uid="{D96F1971-96A3-495F-AE08-2C91EF71A1BE}"/>
    <cellStyle name="Notas 9 26 4 4 2" xfId="29704" xr:uid="{0E01E6BB-6EF9-46BD-A8A3-FD60AE5A9DF7}"/>
    <cellStyle name="Notas 9 26 4 5" xfId="18505" xr:uid="{0F41682D-A0C8-472C-88A2-C5F53A797A5F}"/>
    <cellStyle name="Notas 9 26 5" xfId="3703" xr:uid="{83661D05-4646-4EBE-A20F-CF14517A7742}"/>
    <cellStyle name="Notas 9 26 5 2" xfId="6340" xr:uid="{FFBE3CA1-A9AB-472E-A489-347DC4E19522}"/>
    <cellStyle name="Notas 9 26 5 2 2" xfId="12651" xr:uid="{DB3B51E1-CF9D-4E30-AB73-4870827A8D37}"/>
    <cellStyle name="Notas 9 26 5 2 2 2" xfId="27759" xr:uid="{EFCA502E-C69E-4A6F-96D1-EF46B600E8F8}"/>
    <cellStyle name="Notas 9 26 5 2 3" xfId="14876" xr:uid="{6CA2DD13-1884-48B4-90F8-38BA1BCB457B}"/>
    <cellStyle name="Notas 9 26 5 2 3 2" xfId="29984" xr:uid="{73634CA6-8AAA-4B83-BDB5-086A0B1A3C3F}"/>
    <cellStyle name="Notas 9 26 5 2 4" xfId="21448" xr:uid="{CD081227-C74E-4397-9AC7-288E085D58F2}"/>
    <cellStyle name="Notas 9 26 5 3" xfId="10085" xr:uid="{7A728447-03CC-47F6-A2EB-5978E30C4AA3}"/>
    <cellStyle name="Notas 9 26 5 3 2" xfId="25193" xr:uid="{A17A8193-7D63-45EA-AC3C-E4EE59A29BB9}"/>
    <cellStyle name="Notas 9 26 5 4" xfId="11758" xr:uid="{8E13A64E-4241-4CE1-AF3E-805477C11690}"/>
    <cellStyle name="Notas 9 26 5 4 2" xfId="26866" xr:uid="{59DA5567-FD10-4EA5-96D2-D370938E54B4}"/>
    <cellStyle name="Notas 9 26 5 5" xfId="18811" xr:uid="{5E4187B5-E3D0-4B3B-A5F6-1B648B40ED6F}"/>
    <cellStyle name="Notas 9 26 6" xfId="4078" xr:uid="{9CE6B392-0F01-42CE-8160-AE34C111EA1E}"/>
    <cellStyle name="Notas 9 26 6 2" xfId="6715" xr:uid="{DF0F9329-131E-40C3-9B3C-149A114F652F}"/>
    <cellStyle name="Notas 9 26 6 2 2" xfId="13026" xr:uid="{6E1FA605-9672-4A6B-8012-61FAA7EE49F0}"/>
    <cellStyle name="Notas 9 26 6 2 2 2" xfId="28134" xr:uid="{D04BF2FD-3700-4113-9DFD-22728EC046D6}"/>
    <cellStyle name="Notas 9 26 6 2 3" xfId="16702" xr:uid="{4BCCDE2B-276C-44FD-AF4A-F84736F449EF}"/>
    <cellStyle name="Notas 9 26 6 2 3 2" xfId="31810" xr:uid="{804C7FD9-9F43-42AC-B229-C91476716569}"/>
    <cellStyle name="Notas 9 26 6 2 4" xfId="21823" xr:uid="{C357332E-6E28-45D7-A845-5C9557949FBD}"/>
    <cellStyle name="Notas 9 26 6 3" xfId="10460" xr:uid="{3EF636F4-6864-4DEE-B872-90D03C350FB6}"/>
    <cellStyle name="Notas 9 26 6 3 2" xfId="25568" xr:uid="{62345E62-90CE-4453-ADB0-FA445043C676}"/>
    <cellStyle name="Notas 9 26 6 4" xfId="16351" xr:uid="{D072A6A9-73B3-4220-AE67-90EE1F26B36B}"/>
    <cellStyle name="Notas 9 26 6 4 2" xfId="31459" xr:uid="{BFED4DB2-6F1D-43EC-904A-1D66E098C07D}"/>
    <cellStyle name="Notas 9 26 6 5" xfId="19186" xr:uid="{406BBA9F-9E1D-4708-8C0D-1A211B2ED365}"/>
    <cellStyle name="Notas 9 26 7" xfId="4360" xr:uid="{D1575471-9D66-4C6B-91D9-E7747152398F}"/>
    <cellStyle name="Notas 9 26 7 2" xfId="6997" xr:uid="{BF70D086-4290-461A-BF78-25EADD3548A3}"/>
    <cellStyle name="Notas 9 26 7 2 2" xfId="13308" xr:uid="{27682595-7FDF-47B8-8B0F-AFE03CD929EE}"/>
    <cellStyle name="Notas 9 26 7 2 2 2" xfId="28416" xr:uid="{A5A74A94-EBE6-4163-B58E-9E700369ABEC}"/>
    <cellStyle name="Notas 9 26 7 2 3" xfId="16972" xr:uid="{50FB19D4-638A-4550-BC10-12C1E4ACCB80}"/>
    <cellStyle name="Notas 9 26 7 2 3 2" xfId="32080" xr:uid="{223FD89D-B1AA-4467-8B4F-21489DBF9C7E}"/>
    <cellStyle name="Notas 9 26 7 2 4" xfId="22105" xr:uid="{7CB28689-99FC-4DEC-9111-1DD5076265E9}"/>
    <cellStyle name="Notas 9 26 7 3" xfId="10742" xr:uid="{BC20FEE4-24A9-4A5F-9F37-42D867CE5EAD}"/>
    <cellStyle name="Notas 9 26 7 3 2" xfId="25850" xr:uid="{49403C87-D99D-4660-BB99-B115F438BCFD}"/>
    <cellStyle name="Notas 9 26 7 4" xfId="9146" xr:uid="{D807D161-9771-4791-8281-E78A8A3F48A0}"/>
    <cellStyle name="Notas 9 26 7 4 2" xfId="24254" xr:uid="{6A05C7F4-30F5-42CF-82D5-14F6C6AAB5F2}"/>
    <cellStyle name="Notas 9 26 7 5" xfId="19468" xr:uid="{BE13EA4D-8690-4EAB-A2C6-F99BA98A971D}"/>
    <cellStyle name="Notas 9 26 8" xfId="4643" xr:uid="{C23A3B01-569B-424C-B02C-DBF427622B45}"/>
    <cellStyle name="Notas 9 26 8 2" xfId="11025" xr:uid="{F0B90B34-FFC7-48C0-9E6F-96A0DDED2084}"/>
    <cellStyle name="Notas 9 26 8 2 2" xfId="26133" xr:uid="{B9CD0FDD-5047-49BB-B537-D97D5773DF42}"/>
    <cellStyle name="Notas 9 26 8 3" xfId="7803" xr:uid="{AA34CC58-51A6-4CF0-9949-39CB8D3A0D19}"/>
    <cellStyle name="Notas 9 26 8 3 2" xfId="22911" xr:uid="{3C9877CB-52B0-41A0-9829-3C2DC8716B93}"/>
    <cellStyle name="Notas 9 26 8 4" xfId="19751" xr:uid="{6EE55511-1D1D-443E-B3CB-8C02B53FE8AF}"/>
    <cellStyle name="Notas 9 26 9" xfId="8504" xr:uid="{49A29A29-7F3D-4549-AD69-9547BC99722E}"/>
    <cellStyle name="Notas 9 26 9 2" xfId="23612" xr:uid="{53CA7B9C-419D-4BF3-900B-8E5E71151206}"/>
    <cellStyle name="Notas 9 3" xfId="1486" xr:uid="{00000000-0005-0000-0000-0000D2050000}"/>
    <cellStyle name="Notas 9 4" xfId="1487" xr:uid="{00000000-0005-0000-0000-0000D3050000}"/>
    <cellStyle name="Notas 9 5" xfId="1488" xr:uid="{00000000-0005-0000-0000-0000D4050000}"/>
    <cellStyle name="Notas 9 6" xfId="1489" xr:uid="{00000000-0005-0000-0000-0000D5050000}"/>
    <cellStyle name="Notas 9 7" xfId="1490" xr:uid="{00000000-0005-0000-0000-0000D6050000}"/>
    <cellStyle name="Notas 9 8" xfId="1491" xr:uid="{00000000-0005-0000-0000-0000D7050000}"/>
    <cellStyle name="Notas 9 9" xfId="1492" xr:uid="{00000000-0005-0000-0000-0000D8050000}"/>
    <cellStyle name="Porcentaje" xfId="1495" builtinId="5"/>
    <cellStyle name="Porcentaje 2" xfId="1493" xr:uid="{00000000-0005-0000-0000-0000D9050000}"/>
    <cellStyle name="Porcentaje 3" xfId="1494" xr:uid="{00000000-0005-0000-0000-0000DA050000}"/>
    <cellStyle name="Porcentual 2" xfId="1496" xr:uid="{00000000-0005-0000-0000-0000DC050000}"/>
    <cellStyle name="Porcentual 2 2" xfId="1497" xr:uid="{00000000-0005-0000-0000-0000DD050000}"/>
    <cellStyle name="Porcentual 2 3" xfId="1498" xr:uid="{00000000-0005-0000-0000-0000DE050000}"/>
    <cellStyle name="Porcentual 2 4" xfId="1499" xr:uid="{00000000-0005-0000-0000-0000DF050000}"/>
    <cellStyle name="Porcentual 3" xfId="1500" xr:uid="{00000000-0005-0000-0000-0000E0050000}"/>
    <cellStyle name="Salida" xfId="1501" builtinId="21" customBuiltin="1"/>
    <cellStyle name="Salida 10" xfId="1502" xr:uid="{00000000-0005-0000-0000-0000E2050000}"/>
    <cellStyle name="Salida 10 2" xfId="1928" xr:uid="{721F4DAD-5194-412B-BBD8-BFFB0F4F83BE}"/>
    <cellStyle name="Salida 10 2 10" xfId="8429" xr:uid="{15B05062-5082-413B-A294-B8AA33CE6F23}"/>
    <cellStyle name="Salida 10 2 10 2" xfId="23537" xr:uid="{872ACA28-B58F-44C2-90DF-1FBF17C60549}"/>
    <cellStyle name="Salida 10 2 11" xfId="15671" xr:uid="{B9233517-1B06-490A-A87C-BE8E65105F80}"/>
    <cellStyle name="Salida 10 2 11 2" xfId="30779" xr:uid="{F98D849B-5F6C-44CE-BA44-3D52DA6F73A0}"/>
    <cellStyle name="Salida 10 2 12" xfId="7685" xr:uid="{EEFD734A-D211-4FA9-8FE0-7DE105369C43}"/>
    <cellStyle name="Salida 10 2 12 2" xfId="22793" xr:uid="{9CE9E59E-0801-4D28-A629-C7558953227F}"/>
    <cellStyle name="Salida 10 2 13" xfId="17153" xr:uid="{84861B4B-05DF-47BB-A373-CDB0B0CE6E02}"/>
    <cellStyle name="Salida 10 2 2" xfId="2488" xr:uid="{6F259311-64EB-43AA-B89A-F7E7EB847E67}"/>
    <cellStyle name="Salida 10 2 2 2" xfId="5125" xr:uid="{EB8FA038-2126-493C-A3B5-96CE574CA1B7}"/>
    <cellStyle name="Salida 10 2 2 2 2" xfId="11489" xr:uid="{14352C26-131A-42AE-ADCC-33AAFE873B3E}"/>
    <cellStyle name="Salida 10 2 2 2 2 2" xfId="26597" xr:uid="{8B6E9834-1952-4A26-B072-305F2E1FBA7F}"/>
    <cellStyle name="Salida 10 2 2 2 3" xfId="15095" xr:uid="{2CDC8900-C943-4255-A9A3-F5C312C36A0F}"/>
    <cellStyle name="Salida 10 2 2 2 3 2" xfId="30203" xr:uid="{2B0C65D5-DB91-4F6B-A5A9-E8D2E2D254A4}"/>
    <cellStyle name="Salida 10 2 2 2 4" xfId="20233" xr:uid="{E26DF9F3-DBF2-4D0A-9EC3-17DC0F531EA7}"/>
    <cellStyle name="Salida 10 2 2 3" xfId="8955" xr:uid="{98729516-F1CF-484E-8965-EFAEEA8F6265}"/>
    <cellStyle name="Salida 10 2 2 3 2" xfId="24063" xr:uid="{58095707-2DE6-4060-9D33-A36EE8E72007}"/>
    <cellStyle name="Salida 10 2 3" xfId="2704" xr:uid="{E887D7D7-7221-4429-8697-4DA9828C5576}"/>
    <cellStyle name="Salida 10 2 3 2" xfId="5341" xr:uid="{8061E695-ACBE-4EDA-8315-852A65CB9694}"/>
    <cellStyle name="Salida 10 2 3 2 2" xfId="11690" xr:uid="{7F3ACE4C-9EB5-4803-9DC0-8D32AC705A97}"/>
    <cellStyle name="Salida 10 2 3 2 2 2" xfId="26798" xr:uid="{BD76A409-9233-40E7-BD85-5F8252DDE2C0}"/>
    <cellStyle name="Salida 10 2 3 2 3" xfId="15198" xr:uid="{21C58AD7-0C15-47E4-BBB4-CE1C90046032}"/>
    <cellStyle name="Salida 10 2 3 2 3 2" xfId="30306" xr:uid="{6BF50019-FB6E-4F84-8D9A-21B7B19E081E}"/>
    <cellStyle name="Salida 10 2 3 2 4" xfId="20449" xr:uid="{B8CF8FC2-C055-4E00-8162-F0FC14EDAEA2}"/>
    <cellStyle name="Salida 10 2 3 3" xfId="16305" xr:uid="{941432C2-E21E-403B-8B69-1639C2CFFBE5}"/>
    <cellStyle name="Salida 10 2 3 3 2" xfId="31413" xr:uid="{53C0745A-D903-4077-9853-ECBCC638A915}"/>
    <cellStyle name="Salida 10 2 3 4" xfId="17812" xr:uid="{1D4B0AF5-57A4-4493-821E-9382510D7B8D}"/>
    <cellStyle name="Salida 10 2 4" xfId="3007" xr:uid="{8D59D587-4D1F-4B73-8BD4-1438E686B742}"/>
    <cellStyle name="Salida 10 2 4 2" xfId="5644" xr:uid="{62592CC1-DC88-459C-B6EE-453035BBB917}"/>
    <cellStyle name="Salida 10 2 4 2 2" xfId="11955" xr:uid="{E2216CC6-9968-4B24-B1CE-D32CCA30C9E0}"/>
    <cellStyle name="Salida 10 2 4 2 2 2" xfId="27063" xr:uid="{D24CF95A-8D11-488B-895C-3A51DE7AF789}"/>
    <cellStyle name="Salida 10 2 4 2 3" xfId="15536" xr:uid="{FF43640B-A4C6-4F39-9370-DB0843D153C4}"/>
    <cellStyle name="Salida 10 2 4 2 3 2" xfId="30644" xr:uid="{A6D07D1E-C296-4028-A950-34F5AEB3F73A}"/>
    <cellStyle name="Salida 10 2 4 2 4" xfId="20752" xr:uid="{C0B45C4E-F26E-4CFA-A5FC-5DAC2B2855FE}"/>
    <cellStyle name="Salida 10 2 4 3" xfId="9389" xr:uid="{75D55A12-B0C9-46CE-90EF-03E0202B910D}"/>
    <cellStyle name="Salida 10 2 4 3 2" xfId="24497" xr:uid="{55C4E74F-B2E2-4928-8AFF-820F29011EDF}"/>
    <cellStyle name="Salida 10 2 4 4" xfId="14148" xr:uid="{84592C2A-6D04-46B6-A035-2E70B84C58D4}"/>
    <cellStyle name="Salida 10 2 4 4 2" xfId="29256" xr:uid="{6CEA9DD8-87AD-4B93-9D91-E11F37573B70}"/>
    <cellStyle name="Salida 10 2 4 5" xfId="18115" xr:uid="{348FCEB1-9934-4FBC-BD3D-EF23C6236FD4}"/>
    <cellStyle name="Salida 10 2 5" xfId="3333" xr:uid="{7A7C1E8E-353C-4123-B3CA-09FEDC9EB427}"/>
    <cellStyle name="Salida 10 2 5 2" xfId="5970" xr:uid="{84A18C71-28E7-4A00-A979-2EEC44C5EE67}"/>
    <cellStyle name="Salida 10 2 5 2 2" xfId="12281" xr:uid="{9A98E74A-48C0-4EEF-B0A1-08F410430EF0}"/>
    <cellStyle name="Salida 10 2 5 2 2 2" xfId="27389" xr:uid="{6E5232EE-C2A3-400D-8BA8-9E51BE992650}"/>
    <cellStyle name="Salida 10 2 5 2 3" xfId="16074" xr:uid="{8EDF411B-7744-4037-B916-4E3A86B584E6}"/>
    <cellStyle name="Salida 10 2 5 2 3 2" xfId="31182" xr:uid="{07418000-4EB5-4A98-991F-8BCBE99BDBEF}"/>
    <cellStyle name="Salida 10 2 5 2 4" xfId="21078" xr:uid="{B6397090-DE86-4927-8575-0D6AE439B916}"/>
    <cellStyle name="Salida 10 2 5 3" xfId="9715" xr:uid="{7CF57547-60F8-418B-8CBE-F07DFCE5E966}"/>
    <cellStyle name="Salida 10 2 5 3 2" xfId="24823" xr:uid="{DA7E7983-7198-4C53-9F0B-438CF5D21635}"/>
    <cellStyle name="Salida 10 2 5 4" xfId="7700" xr:uid="{F49EDB50-F156-4E4A-91EF-2DC30CE5ACEF}"/>
    <cellStyle name="Salida 10 2 5 4 2" xfId="22808" xr:uid="{FB21B9F9-EF08-496E-96DE-53EDDC68879D}"/>
    <cellStyle name="Salida 10 2 5 5" xfId="18441" xr:uid="{705385A5-A5C5-48D5-A251-947977F47C14}"/>
    <cellStyle name="Salida 10 2 6" xfId="3639" xr:uid="{0D89AB20-BBBC-4C71-A17F-9B865E856EDD}"/>
    <cellStyle name="Salida 10 2 6 2" xfId="6276" xr:uid="{19E79625-00BF-40FE-ACD4-58AADA0CDD04}"/>
    <cellStyle name="Salida 10 2 6 2 2" xfId="12587" xr:uid="{B7D5CA97-6CCC-43EE-9B77-8708A2B1AE65}"/>
    <cellStyle name="Salida 10 2 6 2 2 2" xfId="27695" xr:uid="{A5C93902-BDB8-432E-8332-C6F80442986D}"/>
    <cellStyle name="Salida 10 2 6 2 3" xfId="15170" xr:uid="{D0BDD37E-B5E3-462A-8C01-FE3D122A0DFE}"/>
    <cellStyle name="Salida 10 2 6 2 3 2" xfId="30278" xr:uid="{B9214745-0C46-49D1-9041-2434B6D771F0}"/>
    <cellStyle name="Salida 10 2 6 2 4" xfId="21384" xr:uid="{9C60E078-BD09-4EAB-8C86-AF41F477EEC9}"/>
    <cellStyle name="Salida 10 2 6 3" xfId="10021" xr:uid="{B0AAFE80-D42E-4723-A610-2B3112725650}"/>
    <cellStyle name="Salida 10 2 6 3 2" xfId="25129" xr:uid="{921D9E67-0F92-45F1-9188-4ECB009FA7B1}"/>
    <cellStyle name="Salida 10 2 6 4" xfId="14279" xr:uid="{DCE12415-8AA8-40F6-A635-95DA709DE8F4}"/>
    <cellStyle name="Salida 10 2 6 4 2" xfId="29387" xr:uid="{74065936-A0C4-4D3E-A6FD-C4442688BE89}"/>
    <cellStyle name="Salida 10 2 6 5" xfId="18747" xr:uid="{D4C67608-5D9A-4083-B641-7405EA4CAEF1}"/>
    <cellStyle name="Salida 10 2 7" xfId="4000" xr:uid="{84DA774F-AEEF-4D1B-A888-DD63ABF52C3F}"/>
    <cellStyle name="Salida 10 2 7 2" xfId="6637" xr:uid="{87045196-2E65-4A37-ADD5-6A2D0A3A306E}"/>
    <cellStyle name="Salida 10 2 7 2 2" xfId="12948" xr:uid="{23A15402-621A-4B36-97B3-9AB85AD61EE9}"/>
    <cellStyle name="Salida 10 2 7 2 2 2" xfId="28056" xr:uid="{69823225-E219-4A9C-A0EB-B6CEE5513045}"/>
    <cellStyle name="Salida 10 2 7 2 3" xfId="16638" xr:uid="{01B13166-BBB2-4DD4-BA69-2A08FAB46635}"/>
    <cellStyle name="Salida 10 2 7 2 3 2" xfId="31746" xr:uid="{AFF2DB4A-5A95-4E6F-953D-3BA77C3B24D0}"/>
    <cellStyle name="Salida 10 2 7 2 4" xfId="21745" xr:uid="{BB129FBC-1D3F-4F62-BCC3-3A584C77EE5D}"/>
    <cellStyle name="Salida 10 2 7 3" xfId="10382" xr:uid="{8A1A6751-2569-45A3-918F-74D359FD59F9}"/>
    <cellStyle name="Salida 10 2 7 3 2" xfId="25490" xr:uid="{16612853-DE54-4156-924C-58D64DD56105}"/>
    <cellStyle name="Salida 10 2 7 4" xfId="14106" xr:uid="{1E194684-0AC2-4179-B2D4-61DA83D27DD8}"/>
    <cellStyle name="Salida 10 2 7 4 2" xfId="29214" xr:uid="{36D9A70C-F0D9-4F63-AFF8-DDA489DD208F}"/>
    <cellStyle name="Salida 10 2 7 5" xfId="19108" xr:uid="{4279AF52-A73B-4793-AEC4-9BD622611705}"/>
    <cellStyle name="Salida 10 2 8" xfId="4313" xr:uid="{F057A48D-C164-414E-AF05-1F5B8617014B}"/>
    <cellStyle name="Salida 10 2 8 2" xfId="6950" xr:uid="{7ECD27AE-8BD1-4EBD-8FFA-C606CA9A9724}"/>
    <cellStyle name="Salida 10 2 8 2 2" xfId="13261" xr:uid="{EB5B7704-92A6-4AFB-83AF-C5C2B8C3A4DA}"/>
    <cellStyle name="Salida 10 2 8 2 2 2" xfId="28369" xr:uid="{F955FB81-F9D7-4B37-8128-9541090C1796}"/>
    <cellStyle name="Salida 10 2 8 2 3" xfId="16925" xr:uid="{8F39929F-1D11-4C91-97F0-E2EE0F92345C}"/>
    <cellStyle name="Salida 10 2 8 2 3 2" xfId="32033" xr:uid="{467C883A-7207-4F60-B974-74421C1FC5F2}"/>
    <cellStyle name="Salida 10 2 8 2 4" xfId="22058" xr:uid="{167599C1-4B4E-4E04-8A6F-A85CBAACBE30}"/>
    <cellStyle name="Salida 10 2 8 3" xfId="10695" xr:uid="{0A81DF76-C739-4EAD-A181-AB8289216AEB}"/>
    <cellStyle name="Salida 10 2 8 3 2" xfId="25803" xr:uid="{A182D0CC-D417-4447-B1C7-720AFA78F2EB}"/>
    <cellStyle name="Salida 10 2 8 4" xfId="14440" xr:uid="{395C11D5-0F41-4D9D-B670-6B1CCDC861EF}"/>
    <cellStyle name="Salida 10 2 8 4 2" xfId="29548" xr:uid="{FF6E7C87-B75B-43B4-96F1-728D322E9A9B}"/>
    <cellStyle name="Salida 10 2 8 5" xfId="19421" xr:uid="{D53C4FBE-70E4-4F7A-957C-A71131FBB693}"/>
    <cellStyle name="Salida 10 2 9" xfId="4565" xr:uid="{9D91CC6A-36EF-4CE5-A234-BB946EB660D0}"/>
    <cellStyle name="Salida 10 2 9 2" xfId="10947" xr:uid="{2E45AFAF-6293-49FB-B28A-484FE81DAB0C}"/>
    <cellStyle name="Salida 10 2 9 2 2" xfId="26055" xr:uid="{DF7BDA84-127F-428A-A097-6FCCB5D42191}"/>
    <cellStyle name="Salida 10 2 9 3" xfId="16469" xr:uid="{76EB75C3-F87B-44C3-9377-69DAECD600FD}"/>
    <cellStyle name="Salida 10 2 9 3 2" xfId="31577" xr:uid="{B41B9E80-174C-4007-B063-05320EA4B41B}"/>
    <cellStyle name="Salida 10 2 9 4" xfId="19673" xr:uid="{808F28F5-D6C2-4D33-A885-5367D7531568}"/>
    <cellStyle name="Salida 10 3" xfId="1805" xr:uid="{F2B7211E-5739-44FD-8706-1E5E2B61D45D}"/>
    <cellStyle name="Salida 10 3 10" xfId="8306" xr:uid="{36852255-BB40-44C6-A641-69263790EDFD}"/>
    <cellStyle name="Salida 10 3 10 2" xfId="23414" xr:uid="{C8B259D6-067A-4802-B664-DB82CD079138}"/>
    <cellStyle name="Salida 10 3 11" xfId="14623" xr:uid="{FE401592-454D-4AA2-BC6B-8AD3F989CB75}"/>
    <cellStyle name="Salida 10 3 11 2" xfId="29731" xr:uid="{1202071E-A208-45AF-8E8D-11814C6537CF}"/>
    <cellStyle name="Salida 10 3 12" xfId="15744" xr:uid="{29EFFDD8-6C87-4B0C-855E-6ED8BFD8F747}"/>
    <cellStyle name="Salida 10 3 12 2" xfId="30852" xr:uid="{5DCBEF72-AF10-40F7-A25E-01E504257AE3}"/>
    <cellStyle name="Salida 10 3 13" xfId="17030" xr:uid="{3F0AACA5-0504-40EE-B3F8-5D61EDA4853D}"/>
    <cellStyle name="Salida 10 3 2" xfId="2365" xr:uid="{580BD190-465B-4DD4-895C-BC2C82F11C82}"/>
    <cellStyle name="Salida 10 3 2 2" xfId="5002" xr:uid="{57A4105C-D27F-4399-824B-7DD4118028DE}"/>
    <cellStyle name="Salida 10 3 2 2 2" xfId="11366" xr:uid="{B0342780-0114-40DD-B281-441D9543BF7D}"/>
    <cellStyle name="Salida 10 3 2 2 2 2" xfId="26474" xr:uid="{755D7F10-94E6-4F14-A6DF-6E4EDD5F4954}"/>
    <cellStyle name="Salida 10 3 2 2 3" xfId="8151" xr:uid="{ED9A8229-411D-43A7-A423-405C5672DDF2}"/>
    <cellStyle name="Salida 10 3 2 2 3 2" xfId="23259" xr:uid="{DE56DE36-2ADF-4EC8-800E-1AB8261717FE}"/>
    <cellStyle name="Salida 10 3 2 2 4" xfId="20110" xr:uid="{E31688A6-0DFC-4FA7-9E5C-F25B4516F92E}"/>
    <cellStyle name="Salida 10 3 2 3" xfId="8832" xr:uid="{3701E24A-6CC0-4AFB-A871-E05C72CFE0EC}"/>
    <cellStyle name="Salida 10 3 2 3 2" xfId="23940" xr:uid="{1958B189-98FE-44B2-9D1A-807A89872338}"/>
    <cellStyle name="Salida 10 3 3" xfId="2254" xr:uid="{3445B211-C10C-4597-AE7A-9BF5E4B26A53}"/>
    <cellStyle name="Salida 10 3 3 2" xfId="4891" xr:uid="{70AA08BB-785D-49E3-A62F-3CD9498CE80B}"/>
    <cellStyle name="Salida 10 3 3 2 2" xfId="11255" xr:uid="{E56F2E54-8AA7-4B73-A428-10FAB38E28CA}"/>
    <cellStyle name="Salida 10 3 3 2 2 2" xfId="26363" xr:uid="{B2321400-F5C8-4FB8-9021-E11D910C1BC2}"/>
    <cellStyle name="Salida 10 3 3 2 3" xfId="7490" xr:uid="{EF4222D7-B084-492E-8471-5BAF58AE7ABC}"/>
    <cellStyle name="Salida 10 3 3 2 3 2" xfId="22598" xr:uid="{E31E2D86-D38C-4447-9F42-9EEE3DC79E81}"/>
    <cellStyle name="Salida 10 3 3 2 4" xfId="19999" xr:uid="{24B16F42-4178-442B-9A31-7B18F6A8577A}"/>
    <cellStyle name="Salida 10 3 3 3" xfId="13439" xr:uid="{21168654-FF55-4895-AB52-13136C106D38}"/>
    <cellStyle name="Salida 10 3 3 3 2" xfId="28547" xr:uid="{0946D3D2-0F3D-40BE-BE88-9C41BDB83372}"/>
    <cellStyle name="Salida 10 3 3 4" xfId="17479" xr:uid="{D110AA13-B0D4-4710-AC92-F539A655BD4C}"/>
    <cellStyle name="Salida 10 3 4" xfId="2644" xr:uid="{755CF020-8263-4F33-80A2-B4D957218BD9}"/>
    <cellStyle name="Salida 10 3 4 2" xfId="5281" xr:uid="{00A8997E-9823-4866-9A34-4AA8829B6721}"/>
    <cellStyle name="Salida 10 3 4 2 2" xfId="11645" xr:uid="{52CF9557-BCB3-437A-8317-E8FB2D62E3BB}"/>
    <cellStyle name="Salida 10 3 4 2 2 2" xfId="26753" xr:uid="{A2EA182E-EE22-463F-9772-7C9631CBAA2D}"/>
    <cellStyle name="Salida 10 3 4 2 3" xfId="15491" xr:uid="{B902BD04-1C4A-4499-AF87-F9047EE7BF48}"/>
    <cellStyle name="Salida 10 3 4 2 3 2" xfId="30599" xr:uid="{2E160F11-CFD2-4978-9104-AEF8EC4EEE1C}"/>
    <cellStyle name="Salida 10 3 4 2 4" xfId="20389" xr:uid="{D9BDE58E-D529-4F2D-B6FD-77BE9E1A5A5F}"/>
    <cellStyle name="Salida 10 3 4 3" xfId="9111" xr:uid="{7A7BC165-8566-45B1-8F26-6FE0735EA043}"/>
    <cellStyle name="Salida 10 3 4 3 2" xfId="24219" xr:uid="{5CA91F86-DE83-419A-8896-B41CA589846F}"/>
    <cellStyle name="Salida 10 3 4 4" xfId="16296" xr:uid="{92ED1850-335E-403D-9B7E-F69A9F3B8099}"/>
    <cellStyle name="Salida 10 3 4 4 2" xfId="31404" xr:uid="{020CAD94-6C22-4CEC-B1EA-FD1F50B6C82C}"/>
    <cellStyle name="Salida 10 3 4 5" xfId="17752" xr:uid="{66300CC3-63DE-4618-A629-E3696B03C9C6}"/>
    <cellStyle name="Salida 10 3 5" xfId="3226" xr:uid="{77D07990-F6CD-4BBF-9AD9-DE78E0389F3E}"/>
    <cellStyle name="Salida 10 3 5 2" xfId="5863" xr:uid="{914FEF0D-4236-4516-8348-D2109127AFC9}"/>
    <cellStyle name="Salida 10 3 5 2 2" xfId="12174" xr:uid="{9296B121-7BE5-4006-9C5E-876EB069FBB2}"/>
    <cellStyle name="Salida 10 3 5 2 2 2" xfId="27282" xr:uid="{78C78429-E83C-43C5-A2CE-F275B67689A2}"/>
    <cellStyle name="Salida 10 3 5 2 3" xfId="7770" xr:uid="{15015A5C-6157-473D-9B5C-777BC6C71434}"/>
    <cellStyle name="Salida 10 3 5 2 3 2" xfId="22878" xr:uid="{5E3CFE9E-B4A2-4F63-B10F-ED862A666A3C}"/>
    <cellStyle name="Salida 10 3 5 2 4" xfId="20971" xr:uid="{02053A82-1B1E-4F74-A3CC-A300613FED5C}"/>
    <cellStyle name="Salida 10 3 5 3" xfId="9608" xr:uid="{672C5949-C6ED-46E9-AC7B-523FC0A2DFDD}"/>
    <cellStyle name="Salida 10 3 5 3 2" xfId="24716" xr:uid="{3DBC5011-6D1F-4812-A889-51EEF0272DD9}"/>
    <cellStyle name="Salida 10 3 5 4" xfId="15214" xr:uid="{41F47339-98C3-4D94-9C21-8546D15E984E}"/>
    <cellStyle name="Salida 10 3 5 4 2" xfId="30322" xr:uid="{64560808-734C-4947-85E1-6241A239FF2A}"/>
    <cellStyle name="Salida 10 3 5 5" xfId="18334" xr:uid="{303F1706-DE89-4DFE-A7B7-5D322D75A4DB}"/>
    <cellStyle name="Salida 10 3 6" xfId="2308" xr:uid="{64E58F00-615F-486E-8BFA-F5AF196EAF0D}"/>
    <cellStyle name="Salida 10 3 6 2" xfId="4945" xr:uid="{AF8D1CD7-8A01-4985-A309-02961EB985D8}"/>
    <cellStyle name="Salida 10 3 6 2 2" xfId="11309" xr:uid="{90217D2A-8E32-4DC8-92E9-11787CA248B7}"/>
    <cellStyle name="Salida 10 3 6 2 2 2" xfId="26417" xr:uid="{54EBFDCD-7EDB-4913-8646-F43A669CEC5C}"/>
    <cellStyle name="Salida 10 3 6 2 3" xfId="15140" xr:uid="{B4CCB990-8E5F-48A5-AABB-F062CBC76983}"/>
    <cellStyle name="Salida 10 3 6 2 3 2" xfId="30248" xr:uid="{BA48C262-986D-4E7D-B79E-0EFAE9BC999A}"/>
    <cellStyle name="Salida 10 3 6 2 4" xfId="20053" xr:uid="{F7E29D0A-AED5-48A6-8CEA-60D95BA991AD}"/>
    <cellStyle name="Salida 10 3 6 3" xfId="8775" xr:uid="{B373138F-704D-4BDA-B898-EA71595ADD9C}"/>
    <cellStyle name="Salida 10 3 6 3 2" xfId="23883" xr:uid="{788E6335-C4E9-4E78-84BA-8F2ECB86D0ED}"/>
    <cellStyle name="Salida 10 3 6 4" xfId="9280" xr:uid="{1597B6DB-9DA6-49CE-9A60-658A446B7506}"/>
    <cellStyle name="Salida 10 3 6 4 2" xfId="24388" xr:uid="{5AB74B0C-5519-45CC-89A1-FB5B598B0CF8}"/>
    <cellStyle name="Salida 10 3 6 5" xfId="17533" xr:uid="{AA49603D-D955-47DB-B4C0-40CE8C7CEB33}"/>
    <cellStyle name="Salida 10 3 7" xfId="3877" xr:uid="{B99EA5A2-F028-4A23-A71A-41ABE0588D1C}"/>
    <cellStyle name="Salida 10 3 7 2" xfId="6514" xr:uid="{32117259-FF76-4048-9CBB-127914689483}"/>
    <cellStyle name="Salida 10 3 7 2 2" xfId="12825" xr:uid="{464F1E6D-956F-490F-A91A-3A6316552A68}"/>
    <cellStyle name="Salida 10 3 7 2 2 2" xfId="27933" xr:uid="{3B1B3192-BB3A-4F84-A462-52A47B7F4200}"/>
    <cellStyle name="Salida 10 3 7 2 3" xfId="15244" xr:uid="{DCE7FCBA-FFAC-4AE7-A327-63BEA8CC4C30}"/>
    <cellStyle name="Salida 10 3 7 2 3 2" xfId="30352" xr:uid="{2D3EC7C5-8805-4F48-8A95-4DEFFF8139C0}"/>
    <cellStyle name="Salida 10 3 7 2 4" xfId="21622" xr:uid="{774F6EE1-B0D3-4B32-986B-CBBA158371F2}"/>
    <cellStyle name="Salida 10 3 7 3" xfId="10259" xr:uid="{1CFA5B79-705C-46CB-A4FE-E1464ADF32B2}"/>
    <cellStyle name="Salida 10 3 7 3 2" xfId="25367" xr:uid="{A37CC392-3EB1-4559-A7D7-F7A392B39E72}"/>
    <cellStyle name="Salida 10 3 7 4" xfId="8045" xr:uid="{1B4E222D-230F-4D05-812C-DE3E26AAC8E9}"/>
    <cellStyle name="Salida 10 3 7 4 2" xfId="23153" xr:uid="{C8A56981-FDA8-43CA-9F21-79DDA6279943}"/>
    <cellStyle name="Salida 10 3 7 5" xfId="18985" xr:uid="{2BED0833-9A60-4E0A-9384-F5E36E7746EA}"/>
    <cellStyle name="Salida 10 3 8" xfId="4259" xr:uid="{BEF7CD20-3D22-4E7F-9EA7-0F9721F7B49A}"/>
    <cellStyle name="Salida 10 3 8 2" xfId="6896" xr:uid="{74AF50E7-9C26-4206-8526-93B09DA8262B}"/>
    <cellStyle name="Salida 10 3 8 2 2" xfId="13207" xr:uid="{FF2C5F6D-F6EE-40BD-931F-F25D9850CD10}"/>
    <cellStyle name="Salida 10 3 8 2 2 2" xfId="28315" xr:uid="{F44474FC-8EEF-4F69-836D-68BFB5B961E3}"/>
    <cellStyle name="Salida 10 3 8 2 3" xfId="16871" xr:uid="{5B8028B7-66FE-48E0-9C9C-578757285CC2}"/>
    <cellStyle name="Salida 10 3 8 2 3 2" xfId="31979" xr:uid="{1400C8A0-F045-47D0-9818-323236ACAAF4}"/>
    <cellStyle name="Salida 10 3 8 2 4" xfId="22004" xr:uid="{DFDFF04B-FCFB-4CA8-AB6F-93B717275CFB}"/>
    <cellStyle name="Salida 10 3 8 3" xfId="10641" xr:uid="{7F8A03AD-ACE9-4FB1-BFB9-CB186B343C9B}"/>
    <cellStyle name="Salida 10 3 8 3 2" xfId="25749" xr:uid="{24E2E725-BA32-4BAD-BD25-24B2F6744DD5}"/>
    <cellStyle name="Salida 10 3 8 4" xfId="14230" xr:uid="{AEC008DD-5CE8-4A0C-B795-E2A5F4B3A2C1}"/>
    <cellStyle name="Salida 10 3 8 4 2" xfId="29338" xr:uid="{715F49DD-F34D-4ECA-9B9A-0033ACB7342F}"/>
    <cellStyle name="Salida 10 3 8 5" xfId="19367" xr:uid="{20B0C36F-0A30-4A2C-A5EE-DEC715F6370B}"/>
    <cellStyle name="Salida 10 3 9" xfId="4442" xr:uid="{CFB91273-E9D2-4D01-A8F1-B629026522BC}"/>
    <cellStyle name="Salida 10 3 9 2" xfId="10824" xr:uid="{FF582FD6-DC64-444C-9968-4EEC97F4AB64}"/>
    <cellStyle name="Salida 10 3 9 2 2" xfId="25932" xr:uid="{9A5D5C45-A935-4757-AE13-149EF05CDF56}"/>
    <cellStyle name="Salida 10 3 9 3" xfId="14831" xr:uid="{33E687FE-0B9A-4EB2-9C0B-1F6B1729A2E6}"/>
    <cellStyle name="Salida 10 3 9 3 2" xfId="29939" xr:uid="{0C1AB190-9531-4C31-9408-9DBC613CDCDF}"/>
    <cellStyle name="Salida 10 3 9 4" xfId="19550" xr:uid="{D108B2DF-0973-48ED-9B58-477C249D32E4}"/>
    <cellStyle name="Salida 10 4" xfId="2119" xr:uid="{4CC1B549-B9AE-4E83-881C-B67818CE6A1B}"/>
    <cellStyle name="Salida 10 4 10" xfId="13603" xr:uid="{0E151F70-20FA-4A3A-9E9B-228DC5992CB2}"/>
    <cellStyle name="Salida 10 4 10 2" xfId="28711" xr:uid="{B81CD3BF-8807-452A-81B9-E3291CC45D9C}"/>
    <cellStyle name="Salida 10 4 11" xfId="8030" xr:uid="{0A960606-2F49-43C7-81FC-3F5348A917FB}"/>
    <cellStyle name="Salida 10 4 11 2" xfId="23138" xr:uid="{75F9675C-4AAD-4CB5-9A69-A5145A60B8CA}"/>
    <cellStyle name="Salida 10 4 12" xfId="17344" xr:uid="{C3F46F90-0505-441D-B163-DDFB1C08B5A2}"/>
    <cellStyle name="Salida 10 4 2" xfId="2609" xr:uid="{3CDE618F-CBE7-45C2-BAAF-0DCE963FAED4}"/>
    <cellStyle name="Salida 10 4 2 2" xfId="5246" xr:uid="{5D08C2D1-90CF-4AD1-845C-C43E43760E90}"/>
    <cellStyle name="Salida 10 4 2 2 2" xfId="11610" xr:uid="{B4302F6F-7CF7-4A47-85D0-BB937C095AB8}"/>
    <cellStyle name="Salida 10 4 2 2 2 2" xfId="26718" xr:uid="{A86F63C0-18CC-4BF2-A3E4-F27C702E8BE4}"/>
    <cellStyle name="Salida 10 4 2 2 3" xfId="14602" xr:uid="{90B150E8-44F2-45F3-AAC9-F5B658B94982}"/>
    <cellStyle name="Salida 10 4 2 2 3 2" xfId="29710" xr:uid="{471F519B-6691-425B-AE36-A5BA0320F0A6}"/>
    <cellStyle name="Salida 10 4 2 2 4" xfId="20354" xr:uid="{105B0A60-C194-4016-82C4-C4FDC93F71DE}"/>
    <cellStyle name="Salida 10 4 2 3" xfId="9076" xr:uid="{86F39C4F-4739-40FF-BB78-4DC7475B97B8}"/>
    <cellStyle name="Salida 10 4 2 3 2" xfId="24184" xr:uid="{271150A5-FA5E-494B-9C1B-94AD6BAF223A}"/>
    <cellStyle name="Salida 10 4 2 4" xfId="15975" xr:uid="{42B26C6D-0530-405D-94E1-4D6D9C0A7367}"/>
    <cellStyle name="Salida 10 4 2 4 2" xfId="31083" xr:uid="{615774CB-0682-4ABA-A3C2-19370707CA65}"/>
    <cellStyle name="Salida 10 4 2 5" xfId="13972" xr:uid="{A33837A6-417E-4670-BF7B-5FA7A0292636}"/>
    <cellStyle name="Salida 10 4 2 5 2" xfId="29080" xr:uid="{E4155FB7-9A15-4219-BA0E-F2375BB1ADD9}"/>
    <cellStyle name="Salida 10 4 2 6" xfId="17717" xr:uid="{88658E5A-0977-401D-AAA5-A44FB0800A2D}"/>
    <cellStyle name="Salida 10 4 3" xfId="2874" xr:uid="{AD3A1559-9666-4D3C-996A-F01141BF711D}"/>
    <cellStyle name="Salida 10 4 3 2" xfId="5511" xr:uid="{65EF2DDD-1729-4CE9-97AD-F008912C8A22}"/>
    <cellStyle name="Salida 10 4 3 2 2" xfId="11822" xr:uid="{74C27128-AE23-43EB-937F-FBAC352B4D27}"/>
    <cellStyle name="Salida 10 4 3 2 2 2" xfId="26930" xr:uid="{1CCA1168-2FD0-4927-8ADE-3FAC6A080C7B}"/>
    <cellStyle name="Salida 10 4 3 2 3" xfId="7937" xr:uid="{9CE51A23-F00D-4392-BD52-4ACCCC9E66A2}"/>
    <cellStyle name="Salida 10 4 3 2 3 2" xfId="23045" xr:uid="{47F5BC54-A512-4B23-928D-41C5487B16E6}"/>
    <cellStyle name="Salida 10 4 3 2 4" xfId="20619" xr:uid="{1B579ABE-B414-46E9-B9C8-4B84AC9F129E}"/>
    <cellStyle name="Salida 10 4 3 3" xfId="7223" xr:uid="{3CAECC5E-74BE-47B2-8090-9D21AB31A77E}"/>
    <cellStyle name="Salida 10 4 3 3 2" xfId="22331" xr:uid="{9BA8B820-3639-4913-A8FA-8FFAFE728D84}"/>
    <cellStyle name="Salida 10 4 3 4" xfId="17982" xr:uid="{86B7E689-374C-46E1-AC9C-DAC9230C877E}"/>
    <cellStyle name="Salida 10 4 4" xfId="3177" xr:uid="{897A0385-E287-4A28-8E6B-5F097C1ED489}"/>
    <cellStyle name="Salida 10 4 4 2" xfId="5814" xr:uid="{9CF35438-3F70-4E40-A82B-3B1EBEC3DFE0}"/>
    <cellStyle name="Salida 10 4 4 2 2" xfId="12125" xr:uid="{2C6D1D13-EF5B-40EE-B4BD-74FF7B6C33E8}"/>
    <cellStyle name="Salida 10 4 4 2 2 2" xfId="27233" xr:uid="{44453F1F-B5A6-479B-BB3A-EB2FE5362CEB}"/>
    <cellStyle name="Salida 10 4 4 2 3" xfId="16107" xr:uid="{605EAB22-618C-4691-8396-27949F9D6A6D}"/>
    <cellStyle name="Salida 10 4 4 2 3 2" xfId="31215" xr:uid="{A32A2FC9-DCB6-424F-9334-2BE71E183CA9}"/>
    <cellStyle name="Salida 10 4 4 2 4" xfId="20922" xr:uid="{1EC897DD-F8B1-4290-A8A0-BF1D95F66FF2}"/>
    <cellStyle name="Salida 10 4 4 3" xfId="9559" xr:uid="{4D2DE783-5C76-4DBA-8A52-1F116B90FD81}"/>
    <cellStyle name="Salida 10 4 4 3 2" xfId="24667" xr:uid="{F8AF9521-7BF7-457C-90AE-A3DE8B5739CD}"/>
    <cellStyle name="Salida 10 4 4 4" xfId="16486" xr:uid="{99867818-7FBF-4F14-B9B9-6B4EF324763E}"/>
    <cellStyle name="Salida 10 4 4 4 2" xfId="31594" xr:uid="{995903BB-A685-422D-8E48-2844483BADBC}"/>
    <cellStyle name="Salida 10 4 4 5" xfId="18285" xr:uid="{BF9A951A-1BA0-4E4C-8330-E8C90D2F38A0}"/>
    <cellStyle name="Salida 10 4 5" xfId="3503" xr:uid="{5BA3A5D8-A301-44EB-9693-3FBAEAA4DF02}"/>
    <cellStyle name="Salida 10 4 5 2" xfId="6140" xr:uid="{F9682D9F-EB9C-4F8F-B51E-3B0191904A90}"/>
    <cellStyle name="Salida 10 4 5 2 2" xfId="12451" xr:uid="{87A9E090-86F0-43A3-BBC5-6A7A3771FC28}"/>
    <cellStyle name="Salida 10 4 5 2 2 2" xfId="27559" xr:uid="{5D6057B5-2251-4D07-9A1E-F0968B08BF76}"/>
    <cellStyle name="Salida 10 4 5 2 3" xfId="14316" xr:uid="{6B343A30-7B57-487A-BD44-2EF78B6BF0DB}"/>
    <cellStyle name="Salida 10 4 5 2 3 2" xfId="29424" xr:uid="{101F5E15-8519-447A-85EA-7D72288CAB66}"/>
    <cellStyle name="Salida 10 4 5 2 4" xfId="21248" xr:uid="{E661A482-4EF8-4845-9B35-D3D06A824368}"/>
    <cellStyle name="Salida 10 4 5 3" xfId="9885" xr:uid="{9ACF5D98-059F-45F9-A442-186035204201}"/>
    <cellStyle name="Salida 10 4 5 3 2" xfId="24993" xr:uid="{5D64CEBD-F9E7-4D3C-B029-1C907D61CADF}"/>
    <cellStyle name="Salida 10 4 5 4" xfId="14974" xr:uid="{A15FC139-BA2D-47AB-B29A-AA99C86FDBDC}"/>
    <cellStyle name="Salida 10 4 5 4 2" xfId="30082" xr:uid="{FDA7381C-DEC7-4C2B-A0E5-6C318F58C367}"/>
    <cellStyle name="Salida 10 4 5 5" xfId="18611" xr:uid="{6E70F6F0-181A-4B59-A0DA-62138E057063}"/>
    <cellStyle name="Salida 10 4 6" xfId="3809" xr:uid="{CE39293F-D812-46C5-A371-EB4C7B0E99F3}"/>
    <cellStyle name="Salida 10 4 6 2" xfId="6446" xr:uid="{24F58EFD-C0A9-41AC-8182-EDB4EA1E5164}"/>
    <cellStyle name="Salida 10 4 6 2 2" xfId="12757" xr:uid="{044503FD-AF86-47EF-BF6C-7D5F1C59D75C}"/>
    <cellStyle name="Salida 10 4 6 2 2 2" xfId="27865" xr:uid="{46B1F48C-1296-4D58-807A-FC4F47CABCCE}"/>
    <cellStyle name="Salida 10 4 6 2 3" xfId="15616" xr:uid="{790C753E-F1EB-4D3C-AA0B-0FD6584AFAA2}"/>
    <cellStyle name="Salida 10 4 6 2 3 2" xfId="30724" xr:uid="{5AB4BD42-B96F-4585-92E8-CC910D466F7F}"/>
    <cellStyle name="Salida 10 4 6 2 4" xfId="21554" xr:uid="{053AE1AC-DB46-4488-A1F5-4EF48B45E0BC}"/>
    <cellStyle name="Salida 10 4 6 3" xfId="10191" xr:uid="{E5039247-1FA9-4992-9BC5-4ACEFCE36AA6}"/>
    <cellStyle name="Salida 10 4 6 3 2" xfId="25299" xr:uid="{B1B45258-F56B-4144-BAD5-4964FB393CC6}"/>
    <cellStyle name="Salida 10 4 6 4" xfId="15343" xr:uid="{6F356C37-B785-41F6-A1C3-85E6EA2F5BAE}"/>
    <cellStyle name="Salida 10 4 6 4 2" xfId="30451" xr:uid="{B86039D3-ECE5-403D-9EFA-78430F90E1A9}"/>
    <cellStyle name="Salida 10 4 6 5" xfId="18917" xr:uid="{6FF643E0-D841-452F-BDD4-D183CE9B4E10}"/>
    <cellStyle name="Salida 10 4 7" xfId="4191" xr:uid="{A336E33F-5431-4179-BBEB-E9A23D4508A9}"/>
    <cellStyle name="Salida 10 4 7 2" xfId="6828" xr:uid="{F31D0375-1297-48C5-9896-E09271178D7F}"/>
    <cellStyle name="Salida 10 4 7 2 2" xfId="13139" xr:uid="{BFEBBB1E-3B2E-4481-A0FA-62F07CF5F86C}"/>
    <cellStyle name="Salida 10 4 7 2 2 2" xfId="28247" xr:uid="{0B03DD50-3913-41BC-BF83-41AD4DB2D360}"/>
    <cellStyle name="Salida 10 4 7 2 3" xfId="16808" xr:uid="{994B8755-9FB4-44BE-96AE-C021C8D66C7F}"/>
    <cellStyle name="Salida 10 4 7 2 3 2" xfId="31916" xr:uid="{0D36AD44-E592-4CDC-BC72-B3F9317D4150}"/>
    <cellStyle name="Salida 10 4 7 2 4" xfId="21936" xr:uid="{97E7CDE6-A398-4A21-84A0-7731AD9116CE}"/>
    <cellStyle name="Salida 10 4 7 3" xfId="10573" xr:uid="{A48C09AC-4A26-4155-8516-5EB970BFA196}"/>
    <cellStyle name="Salida 10 4 7 3 2" xfId="25681" xr:uid="{6AE73224-5E2A-44AB-AD63-47C24783EC44}"/>
    <cellStyle name="Salida 10 4 7 4" xfId="14840" xr:uid="{E498B47E-E41C-43EC-99BF-01B2DDF25B40}"/>
    <cellStyle name="Salida 10 4 7 4 2" xfId="29948" xr:uid="{C355B191-E476-4DDD-B3B0-6B6A7B8A4C5B}"/>
    <cellStyle name="Salida 10 4 7 5" xfId="19299" xr:uid="{0C1B9605-CDBB-413D-9104-AE056543C375}"/>
    <cellStyle name="Salida 10 4 8" xfId="4756" xr:uid="{99EFD9C3-D7A1-4E4D-8FD3-7251E5AC60EE}"/>
    <cellStyle name="Salida 10 4 8 2" xfId="11138" xr:uid="{25BC6DED-85C5-4E71-8A1B-D101628057EC}"/>
    <cellStyle name="Salida 10 4 8 2 2" xfId="26246" xr:uid="{E7655061-80D3-4A37-90AB-0E9B54D66FDC}"/>
    <cellStyle name="Salida 10 4 8 3" xfId="15032" xr:uid="{98177E07-917D-4433-B424-429DBCAF501B}"/>
    <cellStyle name="Salida 10 4 8 3 2" xfId="30140" xr:uid="{85879D31-6ACA-43E9-85BF-3CD891D82079}"/>
    <cellStyle name="Salida 10 4 8 4" xfId="19864" xr:uid="{191DBE63-4DB7-4951-A380-93D23F294AFF}"/>
    <cellStyle name="Salida 10 4 9" xfId="8617" xr:uid="{E7BB9238-7B0C-49FE-9C5D-6B49905DF78A}"/>
    <cellStyle name="Salida 10 4 9 2" xfId="23725" xr:uid="{9FDF241A-DD08-4449-B05B-BB8E6E6A07E7}"/>
    <cellStyle name="Salida 10 5" xfId="2005" xr:uid="{C81FF48F-7EEA-4801-89CF-6719E81ED804}"/>
    <cellStyle name="Salida 10 5 10" xfId="14162" xr:uid="{FAE369F7-9012-4BC9-A345-D587996CCD96}"/>
    <cellStyle name="Salida 10 5 10 2" xfId="29270" xr:uid="{F77DD5FA-2B5F-4BC0-AF4B-9E1747E4DDAE}"/>
    <cellStyle name="Salida 10 5 11" xfId="17230" xr:uid="{6C85A150-77E6-4055-BF02-24326BAA23D9}"/>
    <cellStyle name="Salida 10 5 2" xfId="2767" xr:uid="{8F1684FA-2CFB-469E-ABD7-2997811800F2}"/>
    <cellStyle name="Salida 10 5 2 2" xfId="5404" xr:uid="{E66B2958-18DB-4948-AE74-A33E1B6496B6}"/>
    <cellStyle name="Salida 10 5 2 2 2" xfId="11753" xr:uid="{90F0332D-9191-48A1-8B9C-899D8C55CF08}"/>
    <cellStyle name="Salida 10 5 2 2 2 2" xfId="26861" xr:uid="{744081FA-F852-4A38-8A81-E3924A1BD686}"/>
    <cellStyle name="Salida 10 5 2 2 3" xfId="13704" xr:uid="{50962399-686F-4B23-AB8A-50DFC9D3E5BA}"/>
    <cellStyle name="Salida 10 5 2 2 3 2" xfId="28812" xr:uid="{88884029-25BA-44EF-9BEE-9F4D12AEB7BE}"/>
    <cellStyle name="Salida 10 5 2 2 4" xfId="20512" xr:uid="{511BB0EA-F0B3-4A1E-A258-18CC13CBAB93}"/>
    <cellStyle name="Salida 10 5 2 3" xfId="15853" xr:uid="{AFB216B5-0BF0-4B37-84C6-2F9346370D25}"/>
    <cellStyle name="Salida 10 5 2 3 2" xfId="30961" xr:uid="{CBA9AC5D-45C2-4AFA-96E7-EDCB58CF1269}"/>
    <cellStyle name="Salida 10 5 2 4" xfId="17875" xr:uid="{7DB290E7-1E48-4F31-A265-5D4058079CB3}"/>
    <cellStyle name="Salida 10 5 3" xfId="3070" xr:uid="{82A46835-BE35-43E2-9AC6-25E5246EAC79}"/>
    <cellStyle name="Salida 10 5 3 2" xfId="5707" xr:uid="{11DD39CD-A37A-4007-882F-C8726473C819}"/>
    <cellStyle name="Salida 10 5 3 2 2" xfId="12018" xr:uid="{FE8D8DED-A11B-406E-ABF4-55DE211F5CE5}"/>
    <cellStyle name="Salida 10 5 3 2 2 2" xfId="27126" xr:uid="{D5D6A071-66A0-40FE-AEEF-D8CB0862EBFE}"/>
    <cellStyle name="Salida 10 5 3 2 3" xfId="7333" xr:uid="{5D68F674-4634-4289-9434-0B2F69A87327}"/>
    <cellStyle name="Salida 10 5 3 2 3 2" xfId="22441" xr:uid="{6A0BDFF9-4FB9-4275-94F2-3C20AF8360F0}"/>
    <cellStyle name="Salida 10 5 3 2 4" xfId="20815" xr:uid="{708B9763-3911-42F3-BE91-8FDB4F93AF22}"/>
    <cellStyle name="Salida 10 5 3 3" xfId="9452" xr:uid="{7EA25E67-335B-40A1-A88D-0251CAA131D4}"/>
    <cellStyle name="Salida 10 5 3 3 2" xfId="24560" xr:uid="{C57D5F2E-5475-4295-BF26-4E009F956669}"/>
    <cellStyle name="Salida 10 5 3 4" xfId="7268" xr:uid="{EF6EC951-3052-4A44-A192-1FA4D8928471}"/>
    <cellStyle name="Salida 10 5 3 4 2" xfId="22376" xr:uid="{DB6B32B9-21DE-442F-BFF7-57791CD5592D}"/>
    <cellStyle name="Salida 10 5 3 5" xfId="18178" xr:uid="{38CA124E-9D0E-475B-BDF1-152611DE44F6}"/>
    <cellStyle name="Salida 10 5 4" xfId="3396" xr:uid="{F9804647-8D47-45CA-92CA-FA43A02CB676}"/>
    <cellStyle name="Salida 10 5 4 2" xfId="6033" xr:uid="{EAC2A3D1-E18F-4024-BD83-7D242BAC9581}"/>
    <cellStyle name="Salida 10 5 4 2 2" xfId="12344" xr:uid="{B67628FB-5143-4535-BF48-833659571037}"/>
    <cellStyle name="Salida 10 5 4 2 2 2" xfId="27452" xr:uid="{FDAE93FA-A4C4-4565-A86C-6CA802303B51}"/>
    <cellStyle name="Salida 10 5 4 2 3" xfId="7585" xr:uid="{C02D6CA8-409B-4731-883D-D20ACDBE7F14}"/>
    <cellStyle name="Salida 10 5 4 2 3 2" xfId="22693" xr:uid="{3DA05E16-767E-4361-B6C1-8BB2193B69F8}"/>
    <cellStyle name="Salida 10 5 4 2 4" xfId="21141" xr:uid="{F8B7CEF6-BFED-4111-AB77-E0CDFD570432}"/>
    <cellStyle name="Salida 10 5 4 3" xfId="9778" xr:uid="{B2A3ADCD-B6DE-4B4F-9880-30077B79BF2F}"/>
    <cellStyle name="Salida 10 5 4 3 2" xfId="24886" xr:uid="{80E03679-9858-4E41-BA26-669C2D4484EC}"/>
    <cellStyle name="Salida 10 5 4 4" xfId="15711" xr:uid="{EF44C705-0746-4054-8531-3C22BAD23C63}"/>
    <cellStyle name="Salida 10 5 4 4 2" xfId="30819" xr:uid="{AE2FAD50-A739-43FE-B4CD-19560A8C1F89}"/>
    <cellStyle name="Salida 10 5 4 5" xfId="18504" xr:uid="{6E836322-589B-446E-95F5-528DE191AD7A}"/>
    <cellStyle name="Salida 10 5 5" xfId="3702" xr:uid="{61979DFC-4DC1-4DFC-9445-03D3570F8573}"/>
    <cellStyle name="Salida 10 5 5 2" xfId="6339" xr:uid="{472D7243-48C8-4CC0-94AF-FCA2CB6669FF}"/>
    <cellStyle name="Salida 10 5 5 2 2" xfId="12650" xr:uid="{85CC8F12-45DB-4D03-B3BB-269DB79EB87E}"/>
    <cellStyle name="Salida 10 5 5 2 2 2" xfId="27758" xr:uid="{81FFA247-5BAA-49D8-A42D-0B53D86FADCE}"/>
    <cellStyle name="Salida 10 5 5 2 3" xfId="14265" xr:uid="{452FB234-EB46-4F38-98FE-F8A5F114DEC1}"/>
    <cellStyle name="Salida 10 5 5 2 3 2" xfId="29373" xr:uid="{25ADF138-1C9C-439B-9CA7-3E06DEBBF97C}"/>
    <cellStyle name="Salida 10 5 5 2 4" xfId="21447" xr:uid="{48C5F49A-CD29-4FB9-A7BB-7537CCC4DE1F}"/>
    <cellStyle name="Salida 10 5 5 3" xfId="10084" xr:uid="{7BDE8969-3AE5-4DC2-8A86-979A83E6E543}"/>
    <cellStyle name="Salida 10 5 5 3 2" xfId="25192" xr:uid="{812827ED-545B-4ED1-8DC5-D37713426144}"/>
    <cellStyle name="Salida 10 5 5 4" xfId="13886" xr:uid="{A5A0DA85-5ED6-4D75-BE10-B2E24F90CEFA}"/>
    <cellStyle name="Salida 10 5 5 4 2" xfId="28994" xr:uid="{461D85F8-ACDD-45FC-9ECF-2DEBA775FA26}"/>
    <cellStyle name="Salida 10 5 5 5" xfId="18810" xr:uid="{0AA6C375-F6E9-4097-BBCE-C2CF15C44A99}"/>
    <cellStyle name="Salida 10 5 6" xfId="4077" xr:uid="{D8547655-43FD-4B5F-9657-050F7691BE8A}"/>
    <cellStyle name="Salida 10 5 6 2" xfId="6714" xr:uid="{1C5EF4C1-FC07-4576-8632-8891027B9E58}"/>
    <cellStyle name="Salida 10 5 6 2 2" xfId="13025" xr:uid="{4013B261-04C2-4041-B955-5966C71DD1F7}"/>
    <cellStyle name="Salida 10 5 6 2 2 2" xfId="28133" xr:uid="{05460F0E-761E-4704-BE66-2506FD40C19F}"/>
    <cellStyle name="Salida 10 5 6 2 3" xfId="16701" xr:uid="{A0876128-016A-4959-983D-15DA9288419A}"/>
    <cellStyle name="Salida 10 5 6 2 3 2" xfId="31809" xr:uid="{D668EA0E-0DAE-470F-9EE1-4AF37BD5C60D}"/>
    <cellStyle name="Salida 10 5 6 2 4" xfId="21822" xr:uid="{B318110B-C3DD-43BF-BCAE-A2D766DC5207}"/>
    <cellStyle name="Salida 10 5 6 3" xfId="10459" xr:uid="{ADDAAF47-DB2F-4B06-8088-8D31FFB95361}"/>
    <cellStyle name="Salida 10 5 6 3 2" xfId="25567" xr:uid="{07A2F3DB-5D80-467C-B7F6-7DBB475EFA5B}"/>
    <cellStyle name="Salida 10 5 6 4" xfId="16254" xr:uid="{34C8C109-8641-40E7-B347-B89A45C39383}"/>
    <cellStyle name="Salida 10 5 6 4 2" xfId="31362" xr:uid="{94D7288A-B142-4C98-B95F-1959719648A6}"/>
    <cellStyle name="Salida 10 5 6 5" xfId="19185" xr:uid="{FDC17924-81B9-4512-B542-BC86FE0DF831}"/>
    <cellStyle name="Salida 10 5 7" xfId="4642" xr:uid="{1A553C25-53F4-41E4-96F3-4770D04489E7}"/>
    <cellStyle name="Salida 10 5 7 2" xfId="11024" xr:uid="{08DF85CD-CDA4-490C-80D3-B5920B824562}"/>
    <cellStyle name="Salida 10 5 7 2 2" xfId="26132" xr:uid="{EBFD1B12-CD93-43A6-B2BD-2DD8EFDB944C}"/>
    <cellStyle name="Salida 10 5 7 3" xfId="14287" xr:uid="{5674A6CD-59DB-4F0C-B8E3-702C94472511}"/>
    <cellStyle name="Salida 10 5 7 3 2" xfId="29395" xr:uid="{A786CBB0-544F-4805-81CA-56FF76BF561D}"/>
    <cellStyle name="Salida 10 5 7 4" xfId="19750" xr:uid="{72F025C5-D6EB-4C74-942C-1AE6FC6A7997}"/>
    <cellStyle name="Salida 10 5 8" xfId="8503" xr:uid="{02AD95D0-FF47-4A90-AEDB-7CDBB9C2A6DA}"/>
    <cellStyle name="Salida 10 5 8 2" xfId="23611" xr:uid="{22DBCCDD-F047-497C-B8FA-B5CB36355FD1}"/>
    <cellStyle name="Salida 10 5 9" xfId="16485" xr:uid="{C7340EAC-591C-450D-B3FD-226DEA38A36E}"/>
    <cellStyle name="Salida 10 5 9 2" xfId="31593" xr:uid="{3E2EE305-1DBB-41BA-8958-B3E553C9EF9F}"/>
    <cellStyle name="Salida 11" xfId="1503" xr:uid="{00000000-0005-0000-0000-0000E3050000}"/>
    <cellStyle name="Salida 11 2" xfId="1929" xr:uid="{C37944F5-D7DE-4CA9-9790-74221E126A95}"/>
    <cellStyle name="Salida 11 2 10" xfId="8430" xr:uid="{83D4335B-56EE-45AD-B72F-7F562725BB30}"/>
    <cellStyle name="Salida 11 2 10 2" xfId="23538" xr:uid="{06F5B4C5-0C61-48FD-B764-C515518FDF2C}"/>
    <cellStyle name="Salida 11 2 11" xfId="15518" xr:uid="{8E6B12E5-9ADE-41E0-944E-C3896FD3754F}"/>
    <cellStyle name="Salida 11 2 11 2" xfId="30626" xr:uid="{254DCB4F-1A3C-4D34-80E6-76CC5A0B2D1B}"/>
    <cellStyle name="Salida 11 2 12" xfId="7973" xr:uid="{774AF7C6-1D55-4DEE-93EB-1EB15ED3ABDE}"/>
    <cellStyle name="Salida 11 2 12 2" xfId="23081" xr:uid="{A79F6EDF-5A02-4405-8F54-3132493ABF8B}"/>
    <cellStyle name="Salida 11 2 13" xfId="17154" xr:uid="{F6A021EF-5152-4A74-9495-6D10E1F99ABE}"/>
    <cellStyle name="Salida 11 2 2" xfId="2489" xr:uid="{3859CEBC-10D6-4D59-80D1-7303724B4131}"/>
    <cellStyle name="Salida 11 2 2 2" xfId="5126" xr:uid="{B4D83673-6ABC-407E-8DAE-2916603C164A}"/>
    <cellStyle name="Salida 11 2 2 2 2" xfId="11490" xr:uid="{A92FA000-060D-48E2-901E-A8D634B349DA}"/>
    <cellStyle name="Salida 11 2 2 2 2 2" xfId="26598" xr:uid="{7F225999-8482-4853-B4E0-F33964D101C9}"/>
    <cellStyle name="Salida 11 2 2 2 3" xfId="14474" xr:uid="{337241D4-356A-4DD3-B99B-02577694D2E2}"/>
    <cellStyle name="Salida 11 2 2 2 3 2" xfId="29582" xr:uid="{520C92BA-1EFC-4A7B-BAF0-C0F0991029B3}"/>
    <cellStyle name="Salida 11 2 2 2 4" xfId="20234" xr:uid="{2DD3A855-D21B-4E2C-8555-2E945828ED3A}"/>
    <cellStyle name="Salida 11 2 2 3" xfId="8956" xr:uid="{FC35B55E-AF8C-4A23-9AF1-606BB4684368}"/>
    <cellStyle name="Salida 11 2 2 3 2" xfId="24064" xr:uid="{3A597CBF-F2E8-4D15-8758-46E29DEA8FD0}"/>
    <cellStyle name="Salida 11 2 3" xfId="2705" xr:uid="{184CA3DB-9FA2-4CC5-8995-160B92ABAAB5}"/>
    <cellStyle name="Salida 11 2 3 2" xfId="5342" xr:uid="{A1429045-12D9-471B-B564-A1F6364B6239}"/>
    <cellStyle name="Salida 11 2 3 2 2" xfId="11691" xr:uid="{19AF1A58-7C80-4806-AB0C-0755640E1A69}"/>
    <cellStyle name="Salida 11 2 3 2 2 2" xfId="26799" xr:uid="{7E5F116B-DF55-4351-A906-47717D9D99D8}"/>
    <cellStyle name="Salida 11 2 3 2 3" xfId="9270" xr:uid="{D854DBEF-5FA4-45EC-92A8-45A6645C1E0D}"/>
    <cellStyle name="Salida 11 2 3 2 3 2" xfId="24378" xr:uid="{94F46C76-F188-48A2-BDE1-CB9D1C8C0209}"/>
    <cellStyle name="Salida 11 2 3 2 4" xfId="20450" xr:uid="{87DCF7B6-CEA3-42D7-90D9-3F4AF2F9B384}"/>
    <cellStyle name="Salida 11 2 3 3" xfId="7371" xr:uid="{DA087F61-7938-442C-A6FF-11F56710DD59}"/>
    <cellStyle name="Salida 11 2 3 3 2" xfId="22479" xr:uid="{08C3AAB0-3FAC-4CD1-A226-2F6A245E0C6D}"/>
    <cellStyle name="Salida 11 2 3 4" xfId="17813" xr:uid="{7916EED9-3444-40E8-8D9F-8030EAC8FE7C}"/>
    <cellStyle name="Salida 11 2 4" xfId="3008" xr:uid="{8EA37EA6-6AC3-4F0C-ADC7-D1BBB45A8063}"/>
    <cellStyle name="Salida 11 2 4 2" xfId="5645" xr:uid="{CE96CC4F-685E-4F9E-BEF4-0E5961BE9A2C}"/>
    <cellStyle name="Salida 11 2 4 2 2" xfId="11956" xr:uid="{3897D842-4765-4A9F-9638-4E892F3E300C}"/>
    <cellStyle name="Salida 11 2 4 2 2 2" xfId="27064" xr:uid="{2EC0E787-236A-459D-832D-28F548F14989}"/>
    <cellStyle name="Salida 11 2 4 2 3" xfId="14065" xr:uid="{0FDD4209-A35E-431B-B6B7-4B8532324FB1}"/>
    <cellStyle name="Salida 11 2 4 2 3 2" xfId="29173" xr:uid="{72338C35-B76B-468F-9926-1D9431E1AD62}"/>
    <cellStyle name="Salida 11 2 4 2 4" xfId="20753" xr:uid="{375287C1-5385-4D8D-873B-9D5DC92E9D49}"/>
    <cellStyle name="Salida 11 2 4 3" xfId="9390" xr:uid="{5C7B4ADD-E59C-4210-998D-5A8FFA2C5906}"/>
    <cellStyle name="Salida 11 2 4 3 2" xfId="24498" xr:uid="{13834F62-A859-41B1-8C44-6495CA507C7C}"/>
    <cellStyle name="Salida 11 2 4 4" xfId="7133" xr:uid="{D5D78622-23C8-488A-AAA8-05E237F4E89E}"/>
    <cellStyle name="Salida 11 2 4 4 2" xfId="22241" xr:uid="{7D032681-F55E-4E94-ACCE-53D50E7CE51A}"/>
    <cellStyle name="Salida 11 2 4 5" xfId="18116" xr:uid="{2FC72FDB-BF28-49F8-AA8F-999D31B04E09}"/>
    <cellStyle name="Salida 11 2 5" xfId="3334" xr:uid="{64B59FC0-4554-4051-A5C6-1D76A1BB8F88}"/>
    <cellStyle name="Salida 11 2 5 2" xfId="5971" xr:uid="{8DAAA764-7EF4-44F9-8DE0-E8C8D5A3C2D8}"/>
    <cellStyle name="Salida 11 2 5 2 2" xfId="12282" xr:uid="{58D9CEFC-E147-4A6A-9B8E-44ACB9E50A60}"/>
    <cellStyle name="Salida 11 2 5 2 2 2" xfId="27390" xr:uid="{35F6473D-37E7-4B22-BAA1-50869285BFDA}"/>
    <cellStyle name="Salida 11 2 5 2 3" xfId="7878" xr:uid="{27EFCF3C-05E0-46A5-9620-4DB492614059}"/>
    <cellStyle name="Salida 11 2 5 2 3 2" xfId="22986" xr:uid="{1EA7D0DC-BAF8-4CFF-828E-AC55AEE58AAD}"/>
    <cellStyle name="Salida 11 2 5 2 4" xfId="21079" xr:uid="{6B45BF09-D1E9-4FFD-8C79-85840DA1AA27}"/>
    <cellStyle name="Salida 11 2 5 3" xfId="9716" xr:uid="{CD409B0C-5AF3-4827-8478-47DEAD40500B}"/>
    <cellStyle name="Salida 11 2 5 3 2" xfId="24824" xr:uid="{302D8A6A-0CBE-4A2E-B3C5-4C2CC6606BA6}"/>
    <cellStyle name="Salida 11 2 5 4" xfId="8183" xr:uid="{1983EF56-1D94-434D-9526-CD79E2FBF6DD}"/>
    <cellStyle name="Salida 11 2 5 4 2" xfId="23291" xr:uid="{55DAB6CE-99E7-438C-B33A-A2FE3065984F}"/>
    <cellStyle name="Salida 11 2 5 5" xfId="18442" xr:uid="{2FE0F678-A2AB-4CD3-B4D8-3AC68CB25370}"/>
    <cellStyle name="Salida 11 2 6" xfId="3640" xr:uid="{2B81E1E8-40C4-43ED-B178-46ED8D1ED9B3}"/>
    <cellStyle name="Salida 11 2 6 2" xfId="6277" xr:uid="{87E005C3-5419-4FE1-91D4-64A3778DC103}"/>
    <cellStyle name="Salida 11 2 6 2 2" xfId="12588" xr:uid="{52201970-66A9-4F06-B5F0-1F276A82B604}"/>
    <cellStyle name="Salida 11 2 6 2 2 2" xfId="27696" xr:uid="{32D22AA7-BC2A-4D33-86D5-F51D6182F87A}"/>
    <cellStyle name="Salida 11 2 6 2 3" xfId="7041" xr:uid="{B8DB93EC-ED41-4F34-ABDB-A38C4BB5152F}"/>
    <cellStyle name="Salida 11 2 6 2 3 2" xfId="22149" xr:uid="{0E4AC700-8A12-44D2-8259-114E2E46FBAC}"/>
    <cellStyle name="Salida 11 2 6 2 4" xfId="21385" xr:uid="{2751D4B3-921A-4178-95BE-AA38B8294379}"/>
    <cellStyle name="Salida 11 2 6 3" xfId="10022" xr:uid="{97EE2DE1-621E-4612-AD25-E9BB4FB8B274}"/>
    <cellStyle name="Salida 11 2 6 3 2" xfId="25130" xr:uid="{346C3159-1110-44BF-B73A-06C973C78AE7}"/>
    <cellStyle name="Salida 11 2 6 4" xfId="15687" xr:uid="{246C6E9A-ED67-4465-BFD6-0736B71D6105}"/>
    <cellStyle name="Salida 11 2 6 4 2" xfId="30795" xr:uid="{6983AB05-8B4D-4569-986E-9201513DBA25}"/>
    <cellStyle name="Salida 11 2 6 5" xfId="18748" xr:uid="{112FF66C-6760-4786-AC5D-96B04A1AF36F}"/>
    <cellStyle name="Salida 11 2 7" xfId="4001" xr:uid="{C057B897-FE1E-403D-9FBD-FEB8279DF9F0}"/>
    <cellStyle name="Salida 11 2 7 2" xfId="6638" xr:uid="{34B47DC8-1C05-4884-B186-0C0E623B09AD}"/>
    <cellStyle name="Salida 11 2 7 2 2" xfId="12949" xr:uid="{A5ABE559-9A3A-48B6-8C47-7367D07E80FE}"/>
    <cellStyle name="Salida 11 2 7 2 2 2" xfId="28057" xr:uid="{C59DDB07-BEB0-4372-BC82-2B0883C6C1B7}"/>
    <cellStyle name="Salida 11 2 7 2 3" xfId="16639" xr:uid="{7510278F-F0CD-4D92-88AF-116B5082214E}"/>
    <cellStyle name="Salida 11 2 7 2 3 2" xfId="31747" xr:uid="{468501AE-D200-4A77-BD5C-5C0E579DBB37}"/>
    <cellStyle name="Salida 11 2 7 2 4" xfId="21746" xr:uid="{5AB738D1-F5F0-43F6-AF32-F44820307C52}"/>
    <cellStyle name="Salida 11 2 7 3" xfId="10383" xr:uid="{BC57B3CD-F933-43B1-A455-E8964BA44190}"/>
    <cellStyle name="Salida 11 2 7 3 2" xfId="25491" xr:uid="{9D8C6001-E6BF-4686-8695-46D07F10B6EC}"/>
    <cellStyle name="Salida 11 2 7 4" xfId="15780" xr:uid="{804BCAB2-616C-4BDE-A23C-A4CF52E6E395}"/>
    <cellStyle name="Salida 11 2 7 4 2" xfId="30888" xr:uid="{F78FB2E2-8BDC-49C6-865B-66B7BC1AA9E3}"/>
    <cellStyle name="Salida 11 2 7 5" xfId="19109" xr:uid="{63720C6F-B9BF-4AE0-BD90-1E53E2D332C2}"/>
    <cellStyle name="Salida 11 2 8" xfId="4314" xr:uid="{9373BF74-78B5-4D06-9648-5F803C8F3E72}"/>
    <cellStyle name="Salida 11 2 8 2" xfId="6951" xr:uid="{BD43051D-74C5-4231-AAB5-A67B94E586F9}"/>
    <cellStyle name="Salida 11 2 8 2 2" xfId="13262" xr:uid="{8AA3AB9D-39F8-44CC-9F61-3CF77CA90EFB}"/>
    <cellStyle name="Salida 11 2 8 2 2 2" xfId="28370" xr:uid="{176C9B21-214F-47F6-8430-B9CC017C5632}"/>
    <cellStyle name="Salida 11 2 8 2 3" xfId="16926" xr:uid="{5E9810BB-BA1C-4FEF-9317-FF1E847EBC1F}"/>
    <cellStyle name="Salida 11 2 8 2 3 2" xfId="32034" xr:uid="{06D34329-3ABB-4E11-9B66-1A33896A9928}"/>
    <cellStyle name="Salida 11 2 8 2 4" xfId="22059" xr:uid="{A36F73C9-6A77-420F-AF34-F0C1554F5252}"/>
    <cellStyle name="Salida 11 2 8 3" xfId="10696" xr:uid="{06422296-7335-4856-9283-09D05D5FFAC9}"/>
    <cellStyle name="Salida 11 2 8 3 2" xfId="25804" xr:uid="{8E955AEE-A41E-4DCF-A6F4-A5E153E009E5}"/>
    <cellStyle name="Salida 11 2 8 4" xfId="14888" xr:uid="{3A4B474F-F18E-469C-A9C2-198DD29996D2}"/>
    <cellStyle name="Salida 11 2 8 4 2" xfId="29996" xr:uid="{8C8727D3-207B-4E4E-94E6-41D0632CD638}"/>
    <cellStyle name="Salida 11 2 8 5" xfId="19422" xr:uid="{0B4BC7BB-5803-4273-8C59-317C527591E4}"/>
    <cellStyle name="Salida 11 2 9" xfId="4566" xr:uid="{05A643A7-42F7-40AE-9811-75B3A4671CC7}"/>
    <cellStyle name="Salida 11 2 9 2" xfId="10948" xr:uid="{2D2C11DD-C028-470C-ACC5-FBACE377A772}"/>
    <cellStyle name="Salida 11 2 9 2 2" xfId="26056" xr:uid="{941955E3-18A5-436E-B161-69D29621170C}"/>
    <cellStyle name="Salida 11 2 9 3" xfId="14861" xr:uid="{2D4E496D-997E-46E2-94C3-80CB4BBE832F}"/>
    <cellStyle name="Salida 11 2 9 3 2" xfId="29969" xr:uid="{F1E95C25-B90F-46A0-B012-F542E980983C}"/>
    <cellStyle name="Salida 11 2 9 4" xfId="19674" xr:uid="{093BFCD0-A6A2-4291-8B2D-4EFE20F12D05}"/>
    <cellStyle name="Salida 11 3" xfId="1804" xr:uid="{483C2E77-D2C9-4993-B6F5-761110C067FF}"/>
    <cellStyle name="Salida 11 3 10" xfId="8305" xr:uid="{9A37F37B-6881-4AE5-860F-6960911FD558}"/>
    <cellStyle name="Salida 11 3 10 2" xfId="23413" xr:uid="{C81248A8-1545-4421-8B55-6B624473B8DB}"/>
    <cellStyle name="Salida 11 3 11" xfId="15614" xr:uid="{EA37849D-37FD-4A0F-A66F-4DE0F81EF861}"/>
    <cellStyle name="Salida 11 3 11 2" xfId="30722" xr:uid="{15842A61-D8BF-451E-AA30-30B50C5BDE9A}"/>
    <cellStyle name="Salida 11 3 12" xfId="15248" xr:uid="{B4E51D04-8BDF-4BED-BC88-99B7CA009EF5}"/>
    <cellStyle name="Salida 11 3 12 2" xfId="30356" xr:uid="{B659A855-3BDA-41E2-8758-1BADB74353B8}"/>
    <cellStyle name="Salida 11 3 13" xfId="17029" xr:uid="{3C527BE7-4007-4C38-B765-20C61A966091}"/>
    <cellStyle name="Salida 11 3 2" xfId="2364" xr:uid="{6422C681-6013-40A9-872C-52352D44FF5A}"/>
    <cellStyle name="Salida 11 3 2 2" xfId="5001" xr:uid="{8BED5D2F-D76B-45B2-9C69-27C4DCBB241F}"/>
    <cellStyle name="Salida 11 3 2 2 2" xfId="11365" xr:uid="{0862FEE9-D796-4C44-9C69-8A0B34AB8A80}"/>
    <cellStyle name="Salida 11 3 2 2 2 2" xfId="26473" xr:uid="{581C546F-B9AC-4DC5-AB4E-B47E3037BC0E}"/>
    <cellStyle name="Salida 11 3 2 2 3" xfId="9178" xr:uid="{7FA3C2A2-4F61-4364-9DA1-CEA5543ACF69}"/>
    <cellStyle name="Salida 11 3 2 2 3 2" xfId="24286" xr:uid="{5715EE7E-1B62-44D2-A4B8-86DA918B36EF}"/>
    <cellStyle name="Salida 11 3 2 2 4" xfId="20109" xr:uid="{9E290892-14AB-4546-A95E-2BBA4661D917}"/>
    <cellStyle name="Salida 11 3 2 3" xfId="8831" xr:uid="{E4B3208A-EBE6-4E5E-B4F9-85205FAD3FCF}"/>
    <cellStyle name="Salida 11 3 2 3 2" xfId="23939" xr:uid="{ECEB2024-EF0D-40F3-B6FB-7097C06C072F}"/>
    <cellStyle name="Salida 11 3 3" xfId="2255" xr:uid="{50CF2AD1-42CE-4958-B002-3D1B78F38AE6}"/>
    <cellStyle name="Salida 11 3 3 2" xfId="4892" xr:uid="{9870D9CF-FF4E-4ACD-BC7B-F71A2D12A17E}"/>
    <cellStyle name="Salida 11 3 3 2 2" xfId="11256" xr:uid="{C5EB6B6F-028F-4851-8DB7-F3CDA6C06481}"/>
    <cellStyle name="Salida 11 3 3 2 2 2" xfId="26364" xr:uid="{6BEB1360-94C8-45F7-96BA-4D455D5A5841}"/>
    <cellStyle name="Salida 11 3 3 2 3" xfId="8265" xr:uid="{6E766549-ACB1-4FEC-AD87-0CCB2FCE4DF9}"/>
    <cellStyle name="Salida 11 3 3 2 3 2" xfId="23373" xr:uid="{9E325651-B3C1-4827-88E4-FE3B2FD2A2B7}"/>
    <cellStyle name="Salida 11 3 3 2 4" xfId="20000" xr:uid="{84135FF5-A893-4B53-84AA-5FD593D4EFCB}"/>
    <cellStyle name="Salida 11 3 3 3" xfId="8258" xr:uid="{475169EE-8950-46ED-9B9F-5998C4F7718A}"/>
    <cellStyle name="Salida 11 3 3 3 2" xfId="23366" xr:uid="{7840F039-32A2-4032-A7BF-1EE07947A1A7}"/>
    <cellStyle name="Salida 11 3 3 4" xfId="17480" xr:uid="{9A633F2B-2629-4577-B410-41B60A6C0096}"/>
    <cellStyle name="Salida 11 3 4" xfId="2338" xr:uid="{6E668DBB-6F61-414B-A9F2-9C5AC48D7F9A}"/>
    <cellStyle name="Salida 11 3 4 2" xfId="4975" xr:uid="{F9041BD4-18CC-4A98-8259-0036AA16ED57}"/>
    <cellStyle name="Salida 11 3 4 2 2" xfId="11339" xr:uid="{DF0D534E-8546-45B6-B736-8795BA7DA7DE}"/>
    <cellStyle name="Salida 11 3 4 2 2 2" xfId="26447" xr:uid="{BC5789E1-E327-456A-8FE8-E62036D3EBDB}"/>
    <cellStyle name="Salida 11 3 4 2 3" xfId="14488" xr:uid="{DD7978BD-2303-41F7-8F74-19A48722FC5D}"/>
    <cellStyle name="Salida 11 3 4 2 3 2" xfId="29596" xr:uid="{F8994A39-818F-4126-B74F-2003E68254C4}"/>
    <cellStyle name="Salida 11 3 4 2 4" xfId="20083" xr:uid="{F89DAFEC-4E64-4FAC-BCFC-E6564D1BFEF2}"/>
    <cellStyle name="Salida 11 3 4 3" xfId="8805" xr:uid="{C71782B7-0418-4843-B302-B9217C01B33C}"/>
    <cellStyle name="Salida 11 3 4 3 2" xfId="23913" xr:uid="{3FB57DA8-B120-425C-8FE9-FEC2D1B4DA39}"/>
    <cellStyle name="Salida 11 3 4 4" xfId="15575" xr:uid="{EAB7080D-B35F-49DB-81B2-087C32F43DCD}"/>
    <cellStyle name="Salida 11 3 4 4 2" xfId="30683" xr:uid="{F45F9CAE-285B-48B6-9946-A6FE2ADF7831}"/>
    <cellStyle name="Salida 11 3 4 5" xfId="17563" xr:uid="{485996D7-6593-4331-A0DF-0246A348CD85}"/>
    <cellStyle name="Salida 11 3 5" xfId="3225" xr:uid="{B0B5194D-9911-4AF7-BECC-4C2C8AD570D9}"/>
    <cellStyle name="Salida 11 3 5 2" xfId="5862" xr:uid="{666DBA10-F399-417E-BF64-EB6F78F53B23}"/>
    <cellStyle name="Salida 11 3 5 2 2" xfId="12173" xr:uid="{28DDF7A0-9D55-4CC5-A20F-67478793497B}"/>
    <cellStyle name="Salida 11 3 5 2 2 2" xfId="27281" xr:uid="{0FD80195-5767-4E72-A757-420A73DD2189}"/>
    <cellStyle name="Salida 11 3 5 2 3" xfId="15728" xr:uid="{AAE28A6A-70E7-4D6D-8559-4C70540A8308}"/>
    <cellStyle name="Salida 11 3 5 2 3 2" xfId="30836" xr:uid="{26986629-D7B1-47ED-8365-FF6F7C134956}"/>
    <cellStyle name="Salida 11 3 5 2 4" xfId="20970" xr:uid="{6A6EDA40-1FFC-4A77-A8AF-5D4397F60D29}"/>
    <cellStyle name="Salida 11 3 5 3" xfId="9607" xr:uid="{D9F6C471-C361-4594-956C-8AAFA8B0FA8D}"/>
    <cellStyle name="Salida 11 3 5 3 2" xfId="24715" xr:uid="{FF72193F-4758-4B0E-9340-5305B951BEA7}"/>
    <cellStyle name="Salida 11 3 5 4" xfId="15253" xr:uid="{7CA6F256-E48D-4005-A470-FDE585EA1E0C}"/>
    <cellStyle name="Salida 11 3 5 4 2" xfId="30361" xr:uid="{082B864D-02B8-4379-B8A1-16A84F0A38F1}"/>
    <cellStyle name="Salida 11 3 5 5" xfId="18333" xr:uid="{47E67FFC-AA81-4C14-9A98-226BD945C3C7}"/>
    <cellStyle name="Salida 11 3 6" xfId="2307" xr:uid="{3A5BB5C7-B0A3-42E0-BD0F-6D463884F15E}"/>
    <cellStyle name="Salida 11 3 6 2" xfId="4944" xr:uid="{7177669C-B491-41C3-8933-B1AC55FF43B4}"/>
    <cellStyle name="Salida 11 3 6 2 2" xfId="11308" xr:uid="{C97DAFB9-E47C-443B-8DC7-EB443DEBEAEF}"/>
    <cellStyle name="Salida 11 3 6 2 2 2" xfId="26416" xr:uid="{62E5EE40-277C-403D-8455-8B416779C203}"/>
    <cellStyle name="Salida 11 3 6 2 3" xfId="16238" xr:uid="{6C7483A8-73BF-460F-BC66-6F7E89A66056}"/>
    <cellStyle name="Salida 11 3 6 2 3 2" xfId="31346" xr:uid="{62163FF0-35FD-4047-B6EE-E014D485BBB2}"/>
    <cellStyle name="Salida 11 3 6 2 4" xfId="20052" xr:uid="{7E8A9522-0A56-4F3B-A491-F65550F822A6}"/>
    <cellStyle name="Salida 11 3 6 3" xfId="8774" xr:uid="{1592F9CC-E6CF-4050-8651-CAFCAF061306}"/>
    <cellStyle name="Salida 11 3 6 3 2" xfId="23882" xr:uid="{41ED741C-EE7A-4A8F-B136-D60EB9C30003}"/>
    <cellStyle name="Salida 11 3 6 4" xfId="15455" xr:uid="{0C3B8679-225D-4300-AD39-35B466621AE4}"/>
    <cellStyle name="Salida 11 3 6 4 2" xfId="30563" xr:uid="{F54C8215-94AF-40FD-9788-6CF3D0EDFA72}"/>
    <cellStyle name="Salida 11 3 6 5" xfId="17532" xr:uid="{F96D2D4B-48DA-4FC6-BC76-3CC1BA006A9A}"/>
    <cellStyle name="Salida 11 3 7" xfId="3876" xr:uid="{47A34A94-E9FE-45EA-A601-C468A88E380E}"/>
    <cellStyle name="Salida 11 3 7 2" xfId="6513" xr:uid="{8929D3E0-1DFD-4E7F-922E-373CFCD4B5DA}"/>
    <cellStyle name="Salida 11 3 7 2 2" xfId="12824" xr:uid="{983BAD7D-E0EC-4279-ABB9-70C1C067C1D4}"/>
    <cellStyle name="Salida 11 3 7 2 2 2" xfId="27932" xr:uid="{B4269637-C63B-44DD-B3DD-79F644C35C8F}"/>
    <cellStyle name="Salida 11 3 7 2 3" xfId="7065" xr:uid="{EBFAD8B3-49EB-49AD-8F68-C022AD1E4C8D}"/>
    <cellStyle name="Salida 11 3 7 2 3 2" xfId="22173" xr:uid="{C337A979-6A3D-404E-8AD3-A62A86CD0229}"/>
    <cellStyle name="Salida 11 3 7 2 4" xfId="21621" xr:uid="{D93FFC51-DE85-4B96-B1CE-2614D825B7E7}"/>
    <cellStyle name="Salida 11 3 7 3" xfId="10258" xr:uid="{5D14CC59-6788-480F-AA12-DAE2A292BF86}"/>
    <cellStyle name="Salida 11 3 7 3 2" xfId="25366" xr:uid="{E6CA9C56-4D85-4E80-B905-B24637CBE971}"/>
    <cellStyle name="Salida 11 3 7 4" xfId="15010" xr:uid="{7D8CB905-6B74-4603-977A-DCE7D072EF2D}"/>
    <cellStyle name="Salida 11 3 7 4 2" xfId="30118" xr:uid="{28F553D8-6469-487C-9F20-593A51FABB67}"/>
    <cellStyle name="Salida 11 3 7 5" xfId="18984" xr:uid="{32162EA5-C39B-48E1-B58E-F80178D0FAC8}"/>
    <cellStyle name="Salida 11 3 8" xfId="4258" xr:uid="{3EBD4146-CCDB-4B05-B3E3-5EB4D0C2F6E7}"/>
    <cellStyle name="Salida 11 3 8 2" xfId="6895" xr:uid="{D4AF3FC6-E6A9-4044-B5B2-33993E978511}"/>
    <cellStyle name="Salida 11 3 8 2 2" xfId="13206" xr:uid="{67B7C73F-1BAA-41B8-B917-08B41568BF40}"/>
    <cellStyle name="Salida 11 3 8 2 2 2" xfId="28314" xr:uid="{8437D725-6BCB-4396-9067-EB7198B14DD4}"/>
    <cellStyle name="Salida 11 3 8 2 3" xfId="16870" xr:uid="{9E6E59B3-C6F1-40CC-A213-34CE3DF7D0AB}"/>
    <cellStyle name="Salida 11 3 8 2 3 2" xfId="31978" xr:uid="{CEBCE27C-00A9-4DA7-869A-3B788440ABD0}"/>
    <cellStyle name="Salida 11 3 8 2 4" xfId="22003" xr:uid="{40B7D77C-9781-40A9-875A-FFC687E759EC}"/>
    <cellStyle name="Salida 11 3 8 3" xfId="10640" xr:uid="{FBE28EA4-E181-4759-ABF7-9B89422FD315}"/>
    <cellStyle name="Salida 11 3 8 3 2" xfId="25748" xr:uid="{616FE089-37EA-42B0-8A90-C707067672C1}"/>
    <cellStyle name="Salida 11 3 8 4" xfId="16374" xr:uid="{03945964-1D0C-4D73-AE8D-A08C2D2498CA}"/>
    <cellStyle name="Salida 11 3 8 4 2" xfId="31482" xr:uid="{9E334A37-155B-4DAB-A830-F5DF07DEE6E7}"/>
    <cellStyle name="Salida 11 3 8 5" xfId="19366" xr:uid="{52E31F29-9D86-495F-AA37-F7F303F44873}"/>
    <cellStyle name="Salida 11 3 9" xfId="4441" xr:uid="{3A7F14EB-E94B-41C6-88AD-64B99F2AA20D}"/>
    <cellStyle name="Salida 11 3 9 2" xfId="10823" xr:uid="{C94E6AF0-A809-43D8-9606-114898954B41}"/>
    <cellStyle name="Salida 11 3 9 2 2" xfId="25931" xr:uid="{76879C03-ED2B-40B5-825B-F22C73A65E7D}"/>
    <cellStyle name="Salida 11 3 9 3" xfId="16371" xr:uid="{A775B26E-90DD-41DB-A2D0-0A56190180C4}"/>
    <cellStyle name="Salida 11 3 9 3 2" xfId="31479" xr:uid="{5C5F74C1-C910-4BA4-87AD-CDC277D0F17B}"/>
    <cellStyle name="Salida 11 3 9 4" xfId="19549" xr:uid="{90DD55DC-5CC3-427F-ADEF-B6FE17F01684}"/>
    <cellStyle name="Salida 11 4" xfId="2120" xr:uid="{1494E9D6-224E-491C-B365-A7790C2F55BE}"/>
    <cellStyle name="Salida 11 4 10" xfId="15413" xr:uid="{CAAEDB12-868C-4CD6-9B69-CBE2361711C5}"/>
    <cellStyle name="Salida 11 4 10 2" xfId="30521" xr:uid="{8B122482-B680-425F-BE36-638C6456C6CB}"/>
    <cellStyle name="Salida 11 4 11" xfId="7049" xr:uid="{EF479E8E-88C5-4CAB-8E10-BE952493692D}"/>
    <cellStyle name="Salida 11 4 11 2" xfId="22157" xr:uid="{29ADA53C-410B-495F-93BF-6E8169E91E80}"/>
    <cellStyle name="Salida 11 4 12" xfId="17345" xr:uid="{EC96AF4D-050D-4CF4-BE00-9262D8AF427E}"/>
    <cellStyle name="Salida 11 4 2" xfId="2610" xr:uid="{E882E389-5B12-4C6D-A473-48298D07DAFE}"/>
    <cellStyle name="Salida 11 4 2 2" xfId="5247" xr:uid="{53E981FB-39A6-4A22-9BE2-FA1DBC60E8B1}"/>
    <cellStyle name="Salida 11 4 2 2 2" xfId="11611" xr:uid="{A772438D-7D8C-46A8-9390-8AF6CCDA9B8E}"/>
    <cellStyle name="Salida 11 4 2 2 2 2" xfId="26719" xr:uid="{1F9E34DA-7172-49AD-9883-5053B4821F52}"/>
    <cellStyle name="Salida 11 4 2 2 3" xfId="13611" xr:uid="{449D6B4C-CDB5-4ECA-848E-F64CE933F71D}"/>
    <cellStyle name="Salida 11 4 2 2 3 2" xfId="28719" xr:uid="{26291912-ABB9-408D-B73A-4541878AE5BA}"/>
    <cellStyle name="Salida 11 4 2 2 4" xfId="20355" xr:uid="{5ADBBE7A-9EFF-4292-954A-3739B9A03597}"/>
    <cellStyle name="Salida 11 4 2 3" xfId="9077" xr:uid="{F13816FA-6C50-41D9-A847-FA4F8DB09743}"/>
    <cellStyle name="Salida 11 4 2 3 2" xfId="24185" xr:uid="{EAE80698-F1A5-4E67-A535-349E761856BB}"/>
    <cellStyle name="Salida 11 4 2 4" xfId="9261" xr:uid="{61731C69-3316-46DE-A002-9715E1FAED4B}"/>
    <cellStyle name="Salida 11 4 2 4 2" xfId="24369" xr:uid="{847EFE34-3A11-4FA0-85CA-19FC6E380205}"/>
    <cellStyle name="Salida 11 4 2 5" xfId="14715" xr:uid="{5823A6A7-23F3-4BE8-A5D3-61918A9FFAD8}"/>
    <cellStyle name="Salida 11 4 2 5 2" xfId="29823" xr:uid="{9A7C99D2-C7FD-493A-8F6C-E941E8C3B0B2}"/>
    <cellStyle name="Salida 11 4 2 6" xfId="17718" xr:uid="{C71A59D2-68E7-4380-BCE1-3C7275B25F54}"/>
    <cellStyle name="Salida 11 4 3" xfId="2875" xr:uid="{635E6CFB-7A14-4783-AA65-D83E9A6D64C9}"/>
    <cellStyle name="Salida 11 4 3 2" xfId="5512" xr:uid="{375CCCEB-9A42-4924-A618-173FB5CB1244}"/>
    <cellStyle name="Salida 11 4 3 2 2" xfId="11823" xr:uid="{F55AE878-9099-4286-B092-4C4843873317}"/>
    <cellStyle name="Salida 11 4 3 2 2 2" xfId="26931" xr:uid="{793E9E2A-0DAE-4A4D-AD87-79E4F265E45D}"/>
    <cellStyle name="Salida 11 4 3 2 3" xfId="15910" xr:uid="{CF99772C-8499-41F4-BFF6-5CE99FDDF7E9}"/>
    <cellStyle name="Salida 11 4 3 2 3 2" xfId="31018" xr:uid="{C0860D5E-4360-4DD1-B108-B5B6E5BDFCA9}"/>
    <cellStyle name="Salida 11 4 3 2 4" xfId="20620" xr:uid="{CAE03762-2CE7-4CE5-B3D0-AE3FEB8A2F0E}"/>
    <cellStyle name="Salida 11 4 3 3" xfId="14296" xr:uid="{67E1FAC1-DFDC-472F-AB92-D38BAE18C005}"/>
    <cellStyle name="Salida 11 4 3 3 2" xfId="29404" xr:uid="{5CB0297E-FE1A-4B5D-A444-87A69CF040A1}"/>
    <cellStyle name="Salida 11 4 3 4" xfId="17983" xr:uid="{6258F134-AB01-4724-AE0C-9DCB968924AB}"/>
    <cellStyle name="Salida 11 4 4" xfId="3178" xr:uid="{A841024D-19D9-4E91-8C51-506CFFE042CB}"/>
    <cellStyle name="Salida 11 4 4 2" xfId="5815" xr:uid="{169922A7-907C-4609-B583-9C709EBD754B}"/>
    <cellStyle name="Salida 11 4 4 2 2" xfId="12126" xr:uid="{4AFA26E9-9FAF-4288-BF8D-FE5F5EE971EB}"/>
    <cellStyle name="Salida 11 4 4 2 2 2" xfId="27234" xr:uid="{F82DF22C-1F4E-4898-ADF7-4370A96492EA}"/>
    <cellStyle name="Salida 11 4 4 2 3" xfId="9294" xr:uid="{7FA618CF-E9FB-4E75-9208-6ACBEA2497C8}"/>
    <cellStyle name="Salida 11 4 4 2 3 2" xfId="24402" xr:uid="{B7F08CAA-17E4-493F-949A-D39920FC19EA}"/>
    <cellStyle name="Salida 11 4 4 2 4" xfId="20923" xr:uid="{2396691C-68E8-47CA-B67D-0A1928F3152C}"/>
    <cellStyle name="Salida 11 4 4 3" xfId="9560" xr:uid="{ACCF1FB7-7142-46CA-A237-032C0F47F761}"/>
    <cellStyle name="Salida 11 4 4 3 2" xfId="24668" xr:uid="{EA3A9422-3241-4D75-BB33-7E63AC0CAE09}"/>
    <cellStyle name="Salida 11 4 4 4" xfId="15394" xr:uid="{B138C2A0-7C1C-490C-956B-4D5B9BAC7B83}"/>
    <cellStyle name="Salida 11 4 4 4 2" xfId="30502" xr:uid="{CCA64A93-AEF9-48C7-8DC1-BB00EDF2D7A9}"/>
    <cellStyle name="Salida 11 4 4 5" xfId="18286" xr:uid="{13B6D9A5-397E-4E7A-9057-2F34BF9EC6F6}"/>
    <cellStyle name="Salida 11 4 5" xfId="3504" xr:uid="{7C60C8A3-7E49-45AB-9FCD-47EF727116D4}"/>
    <cellStyle name="Salida 11 4 5 2" xfId="6141" xr:uid="{3228A48E-68A5-4A4D-B7D2-792CDBC93898}"/>
    <cellStyle name="Salida 11 4 5 2 2" xfId="12452" xr:uid="{29E51D77-86EC-4D6F-AC0C-D1CDA0879299}"/>
    <cellStyle name="Salida 11 4 5 2 2 2" xfId="27560" xr:uid="{CFE45A30-53BA-4F28-A055-429847F300DE}"/>
    <cellStyle name="Salida 11 4 5 2 3" xfId="13416" xr:uid="{7A6119AB-056F-4D91-BF75-39EB3F003EC3}"/>
    <cellStyle name="Salida 11 4 5 2 3 2" xfId="28524" xr:uid="{196A766A-874F-4D8F-9637-7E692AF86AAB}"/>
    <cellStyle name="Salida 11 4 5 2 4" xfId="21249" xr:uid="{6AC3171A-1438-4FD1-92EF-745FA74CCCA9}"/>
    <cellStyle name="Salida 11 4 5 3" xfId="9886" xr:uid="{A27CDE4A-3A87-4C3F-865E-C856B5A0679F}"/>
    <cellStyle name="Salida 11 4 5 3 2" xfId="24994" xr:uid="{6928F58B-C67D-4D32-A301-6E568AD14B0D}"/>
    <cellStyle name="Salida 11 4 5 4" xfId="8123" xr:uid="{34FE0BBA-3BAD-44B7-BD11-4ED387977432}"/>
    <cellStyle name="Salida 11 4 5 4 2" xfId="23231" xr:uid="{B36331D6-3003-4A8C-9AAD-35708932775E}"/>
    <cellStyle name="Salida 11 4 5 5" xfId="18612" xr:uid="{564CE56D-01EF-4671-8E16-AB401DA6C50B}"/>
    <cellStyle name="Salida 11 4 6" xfId="3810" xr:uid="{39DFD312-B2C3-49FC-AD6C-1E71EC1982D7}"/>
    <cellStyle name="Salida 11 4 6 2" xfId="6447" xr:uid="{BF08C5D0-E87F-427E-8FE6-F81FD25ED46B}"/>
    <cellStyle name="Salida 11 4 6 2 2" xfId="12758" xr:uid="{6E20FC78-6F39-4720-9E00-75D74971A961}"/>
    <cellStyle name="Salida 11 4 6 2 2 2" xfId="27866" xr:uid="{24F4CB97-C48D-4215-AD9D-40495B7BDB77}"/>
    <cellStyle name="Salida 11 4 6 2 3" xfId="16545" xr:uid="{3FCD1932-BD0A-49CE-8ADB-E816A5F20B64}"/>
    <cellStyle name="Salida 11 4 6 2 3 2" xfId="31653" xr:uid="{5E32EEF7-C528-44D1-B887-D130996A634E}"/>
    <cellStyle name="Salida 11 4 6 2 4" xfId="21555" xr:uid="{56427EEA-C039-4610-884B-724C70BF4BA6}"/>
    <cellStyle name="Salida 11 4 6 3" xfId="10192" xr:uid="{55EE0121-F596-43B8-A592-1CA53472A902}"/>
    <cellStyle name="Salida 11 4 6 3 2" xfId="25300" xr:uid="{135D91DF-A98A-42B3-A599-A6DF16965A66}"/>
    <cellStyle name="Salida 11 4 6 4" xfId="14843" xr:uid="{4B5EA3F3-959E-4585-B74C-CFF9CE9D2C08}"/>
    <cellStyle name="Salida 11 4 6 4 2" xfId="29951" xr:uid="{5D7EAD38-C22A-449B-91D4-6BB7D7BC4347}"/>
    <cellStyle name="Salida 11 4 6 5" xfId="18918" xr:uid="{F5DE7376-3D2B-4824-8F43-636A0069D4E2}"/>
    <cellStyle name="Salida 11 4 7" xfId="4192" xr:uid="{FC127F4D-35DB-4D76-A091-F49504BCF661}"/>
    <cellStyle name="Salida 11 4 7 2" xfId="6829" xr:uid="{95A3809F-ADC2-45EA-A026-8598176784A0}"/>
    <cellStyle name="Salida 11 4 7 2 2" xfId="13140" xr:uid="{580EA7B6-0714-4D2F-B3A1-41EAFC1408AE}"/>
    <cellStyle name="Salida 11 4 7 2 2 2" xfId="28248" xr:uid="{B70EFEF9-2947-45C7-9668-F357D58E58F2}"/>
    <cellStyle name="Salida 11 4 7 2 3" xfId="16809" xr:uid="{C521A0F1-99B8-441B-A66C-49EEBC221D65}"/>
    <cellStyle name="Salida 11 4 7 2 3 2" xfId="31917" xr:uid="{FED42849-EC4B-4F84-A92E-882EB6605C4D}"/>
    <cellStyle name="Salida 11 4 7 2 4" xfId="21937" xr:uid="{89E74CC8-4B42-4505-A648-8CACF99CF007}"/>
    <cellStyle name="Salida 11 4 7 3" xfId="10574" xr:uid="{CA789749-4375-4C6B-8F42-0C0DCF6FC6D4}"/>
    <cellStyle name="Salida 11 4 7 3 2" xfId="25682" xr:uid="{104CAE53-2EED-41A9-BAA2-0103B265E521}"/>
    <cellStyle name="Salida 11 4 7 4" xfId="15313" xr:uid="{58FB2272-BC80-4882-980E-879BC34114DB}"/>
    <cellStyle name="Salida 11 4 7 4 2" xfId="30421" xr:uid="{B657CDA1-DC58-4A2F-B888-67ACC4C7EF14}"/>
    <cellStyle name="Salida 11 4 7 5" xfId="19300" xr:uid="{42215B5B-9D7A-4F81-9E62-7175D7A7D42B}"/>
    <cellStyle name="Salida 11 4 8" xfId="4757" xr:uid="{E7F6FEEF-6067-4C53-8F09-F3EBA2FB90D1}"/>
    <cellStyle name="Salida 11 4 8 2" xfId="11139" xr:uid="{8DA3B3ED-42C3-4C46-804F-0E69F89B51F7}"/>
    <cellStyle name="Salida 11 4 8 2 2" xfId="26247" xr:uid="{244785EF-1260-4C59-8DE8-56FBF84ACE75}"/>
    <cellStyle name="Salida 11 4 8 3" xfId="7779" xr:uid="{C5D4883B-857B-4D52-B1D8-62469CC00167}"/>
    <cellStyle name="Salida 11 4 8 3 2" xfId="22887" xr:uid="{A76EDF09-BDF3-4B12-82B3-F6A7CB1104EE}"/>
    <cellStyle name="Salida 11 4 8 4" xfId="19865" xr:uid="{82627232-BFF4-41C7-95AC-3B5439E4F001}"/>
    <cellStyle name="Salida 11 4 9" xfId="8618" xr:uid="{F93A6278-C2B2-4E85-AB1C-6B2B3D36357B}"/>
    <cellStyle name="Salida 11 4 9 2" xfId="23726" xr:uid="{61E2532C-6CA5-41EE-995E-A4B9530CEE66}"/>
    <cellStyle name="Salida 11 5" xfId="2004" xr:uid="{22A5BCCB-4C7F-42DC-ABBB-CA57BBB28AC3}"/>
    <cellStyle name="Salida 11 5 10" xfId="16017" xr:uid="{966E8CA0-8F82-4855-9D3C-E36991FDFD78}"/>
    <cellStyle name="Salida 11 5 10 2" xfId="31125" xr:uid="{5B4C6A42-5B79-490A-A32E-A6C1F6A8F9E5}"/>
    <cellStyle name="Salida 11 5 11" xfId="17229" xr:uid="{03B6DEB7-02F0-4F1F-895A-0AC9885A7F96}"/>
    <cellStyle name="Salida 11 5 2" xfId="2766" xr:uid="{65510E25-8233-4711-B1BB-75CF420B7CC1}"/>
    <cellStyle name="Salida 11 5 2 2" xfId="5403" xr:uid="{7E9226AD-86EE-4FBA-8AB4-0D43DEEACD57}"/>
    <cellStyle name="Salida 11 5 2 2 2" xfId="11752" xr:uid="{045521FB-D7F6-4AD8-AA3B-0C7F93C97ADC}"/>
    <cellStyle name="Salida 11 5 2 2 2 2" xfId="26860" xr:uid="{B9F5DE30-A515-43DD-93E7-E7C82F8F3DC1}"/>
    <cellStyle name="Salida 11 5 2 2 3" xfId="14654" xr:uid="{629C5C4F-CDA1-4302-8035-CF522349EB74}"/>
    <cellStyle name="Salida 11 5 2 2 3 2" xfId="29762" xr:uid="{71E7EE7F-AD4E-47BD-9012-401A72DCDD43}"/>
    <cellStyle name="Salida 11 5 2 2 4" xfId="20511" xr:uid="{BB2F83AF-521A-4FB9-85D9-1E6D07D6EC41}"/>
    <cellStyle name="Salida 11 5 2 3" xfId="15714" xr:uid="{655F4D10-8885-483A-AA85-1D6B5C35954C}"/>
    <cellStyle name="Salida 11 5 2 3 2" xfId="30822" xr:uid="{CA0422E5-C45D-4CFC-AF81-120C256473F7}"/>
    <cellStyle name="Salida 11 5 2 4" xfId="17874" xr:uid="{A0861330-1B63-411C-A20F-46114127EC1E}"/>
    <cellStyle name="Salida 11 5 3" xfId="3069" xr:uid="{686952D4-5393-40C6-8560-EF127B9DC9A4}"/>
    <cellStyle name="Salida 11 5 3 2" xfId="5706" xr:uid="{4621E916-D101-4CD7-A277-9FB21BDDE4F1}"/>
    <cellStyle name="Salida 11 5 3 2 2" xfId="12017" xr:uid="{88677F57-419B-491A-94F2-E2C711F4F6FB}"/>
    <cellStyle name="Salida 11 5 3 2 2 2" xfId="27125" xr:uid="{CBA3A672-4E02-4F7C-AE7A-98E6372C17DF}"/>
    <cellStyle name="Salida 11 5 3 2 3" xfId="15063" xr:uid="{1E5A670E-0865-421B-A163-77E90534D001}"/>
    <cellStyle name="Salida 11 5 3 2 3 2" xfId="30171" xr:uid="{0F8B47D6-C1FB-4458-8095-65BEBD23FB62}"/>
    <cellStyle name="Salida 11 5 3 2 4" xfId="20814" xr:uid="{39563B7E-1B07-4C02-A458-244FB8E1361D}"/>
    <cellStyle name="Salida 11 5 3 3" xfId="9451" xr:uid="{2CF3D01D-E95C-438B-BB4B-62208F960695}"/>
    <cellStyle name="Salida 11 5 3 3 2" xfId="24559" xr:uid="{FE3D2A35-8385-4852-A6B6-2841D5EB5D58}"/>
    <cellStyle name="Salida 11 5 3 4" xfId="15034" xr:uid="{984D8A68-24D9-4EFA-BCC1-701D8E87C319}"/>
    <cellStyle name="Salida 11 5 3 4 2" xfId="30142" xr:uid="{3D59A6F8-650A-4A5B-88AD-61AD8D4FDD2F}"/>
    <cellStyle name="Salida 11 5 3 5" xfId="18177" xr:uid="{568E730B-99E0-4D73-9D1B-0DF7C381A8A0}"/>
    <cellStyle name="Salida 11 5 4" xfId="3395" xr:uid="{33C06998-817C-4F28-BCDD-17C81F884F01}"/>
    <cellStyle name="Salida 11 5 4 2" xfId="6032" xr:uid="{3E280D95-A5FC-4BE3-8E64-09C80D65B426}"/>
    <cellStyle name="Salida 11 5 4 2 2" xfId="12343" xr:uid="{3F23DA3B-728B-48A0-8306-A225C3654054}"/>
    <cellStyle name="Salida 11 5 4 2 2 2" xfId="27451" xr:uid="{32378BB7-C3E9-474A-AC75-B6990CB60A7A}"/>
    <cellStyle name="Salida 11 5 4 2 3" xfId="7222" xr:uid="{C0C78962-F05D-4347-96DD-7CA7D55D0934}"/>
    <cellStyle name="Salida 11 5 4 2 3 2" xfId="22330" xr:uid="{03558141-18BF-46E1-9DDC-A25DF28AAAE9}"/>
    <cellStyle name="Salida 11 5 4 2 4" xfId="21140" xr:uid="{1E29F366-018E-42CD-8425-A06F51AAF653}"/>
    <cellStyle name="Salida 11 5 4 3" xfId="9777" xr:uid="{06DD03CB-0E14-4CC9-90AE-7B50D1943508}"/>
    <cellStyle name="Salida 11 5 4 3 2" xfId="24885" xr:uid="{8A26F956-CDDF-4952-90E1-B97307C42F5E}"/>
    <cellStyle name="Salida 11 5 4 4" xfId="15359" xr:uid="{16D2DB9B-17D6-4D4B-85BE-BD083B13CB85}"/>
    <cellStyle name="Salida 11 5 4 4 2" xfId="30467" xr:uid="{CE29C500-1871-4127-B234-58AC3CE6EA64}"/>
    <cellStyle name="Salida 11 5 4 5" xfId="18503" xr:uid="{7B1EAFEE-BF84-4BA5-88E1-B60F1A873602}"/>
    <cellStyle name="Salida 11 5 5" xfId="3701" xr:uid="{13C2A78E-0FA6-4210-9FFF-E71FC9550644}"/>
    <cellStyle name="Salida 11 5 5 2" xfId="6338" xr:uid="{426FAECD-1EB0-45F2-A05D-DF20045D34BB}"/>
    <cellStyle name="Salida 11 5 5 2 2" xfId="12649" xr:uid="{08E160D1-BAD8-478D-9531-5E70A119E87B}"/>
    <cellStyle name="Salida 11 5 5 2 2 2" xfId="27757" xr:uid="{3AC89D95-BB18-4225-A939-31D3E97A4675}"/>
    <cellStyle name="Salida 11 5 5 2 3" xfId="7884" xr:uid="{7E0C3D67-87F8-45F9-845F-31AE03AEC0DC}"/>
    <cellStyle name="Salida 11 5 5 2 3 2" xfId="22992" xr:uid="{62973030-34FE-4F0D-BBED-661D72675E2B}"/>
    <cellStyle name="Salida 11 5 5 2 4" xfId="21446" xr:uid="{0993661B-16E4-4032-9E4D-B85191F756A6}"/>
    <cellStyle name="Salida 11 5 5 3" xfId="10083" xr:uid="{0C78498F-C674-44AF-BB0B-4F1D7F596878}"/>
    <cellStyle name="Salida 11 5 5 3 2" xfId="25191" xr:uid="{6ADD2D32-3DBA-49F2-88AD-36DFFB88E173}"/>
    <cellStyle name="Salida 11 5 5 4" xfId="15053" xr:uid="{8912CF46-1CCF-4943-A941-8B2E4CC9D9CC}"/>
    <cellStyle name="Salida 11 5 5 4 2" xfId="30161" xr:uid="{BEEB0B04-0DF5-402D-BCE0-15B33EBD87B7}"/>
    <cellStyle name="Salida 11 5 5 5" xfId="18809" xr:uid="{A160097C-323B-44C9-BD34-EDDEE2B240D9}"/>
    <cellStyle name="Salida 11 5 6" xfId="4076" xr:uid="{10DC6E73-0780-4071-8370-8EEE0DF66716}"/>
    <cellStyle name="Salida 11 5 6 2" xfId="6713" xr:uid="{772DC445-D3E6-48D7-A41C-02BD9F749DC8}"/>
    <cellStyle name="Salida 11 5 6 2 2" xfId="13024" xr:uid="{1F22DB13-4BCB-443E-B9F6-473F963BCD57}"/>
    <cellStyle name="Salida 11 5 6 2 2 2" xfId="28132" xr:uid="{1658FA0F-71F3-4C1E-A6BB-688B85130ED5}"/>
    <cellStyle name="Salida 11 5 6 2 3" xfId="16700" xr:uid="{17542940-0A07-4E74-99FA-B8352EE91571}"/>
    <cellStyle name="Salida 11 5 6 2 3 2" xfId="31808" xr:uid="{CAEF2699-9292-4E0A-A234-C6349F902EAD}"/>
    <cellStyle name="Salida 11 5 6 2 4" xfId="21821" xr:uid="{B7773194-5D61-430F-BB2D-A160B780D7EC}"/>
    <cellStyle name="Salida 11 5 6 3" xfId="10458" xr:uid="{965076C8-C89A-45C5-995B-EA9EB78EBC92}"/>
    <cellStyle name="Salida 11 5 6 3 2" xfId="25566" xr:uid="{C2C5FAB4-A39F-4E8D-A29B-C41C8A979DC7}"/>
    <cellStyle name="Salida 11 5 6 4" xfId="14028" xr:uid="{3A205A74-321D-4BF4-A431-CB9BBB660E4F}"/>
    <cellStyle name="Salida 11 5 6 4 2" xfId="29136" xr:uid="{C15FB24A-7A66-4F2B-96E7-6939ACAC94C5}"/>
    <cellStyle name="Salida 11 5 6 5" xfId="19184" xr:uid="{D885EC00-71FD-47C3-A435-0A66E9356151}"/>
    <cellStyle name="Salida 11 5 7" xfId="4641" xr:uid="{46630056-ADCD-4C6B-8873-5A9A63755569}"/>
    <cellStyle name="Salida 11 5 7 2" xfId="11023" xr:uid="{D81ABCD3-3206-4BE9-AD38-813B021EAF70}"/>
    <cellStyle name="Salida 11 5 7 2 2" xfId="26131" xr:uid="{A237B5F7-2093-40F8-9A47-1D87125BD7A7}"/>
    <cellStyle name="Salida 11 5 7 3" xfId="15565" xr:uid="{297F54D9-28B3-4782-A84C-EA7A14C748A4}"/>
    <cellStyle name="Salida 11 5 7 3 2" xfId="30673" xr:uid="{B2D16807-DDDD-42D7-81BA-18201684B386}"/>
    <cellStyle name="Salida 11 5 7 4" xfId="19749" xr:uid="{DA485E30-6A25-44D4-BDDC-C8FE644FC875}"/>
    <cellStyle name="Salida 11 5 8" xfId="8502" xr:uid="{55AB5723-1415-4B33-BB33-2E243258D597}"/>
    <cellStyle name="Salida 11 5 8 2" xfId="23610" xr:uid="{C49B0B92-7634-496E-B6A7-5170525395B6}"/>
    <cellStyle name="Salida 11 5 9" xfId="15281" xr:uid="{2077B116-01A2-4880-A330-9E96050359EA}"/>
    <cellStyle name="Salida 11 5 9 2" xfId="30389" xr:uid="{9CDB3A16-FFAE-48DC-931F-4F1CCF402CCA}"/>
    <cellStyle name="Salida 12" xfId="1504" xr:uid="{00000000-0005-0000-0000-0000E4050000}"/>
    <cellStyle name="Salida 12 2" xfId="1930" xr:uid="{5CD05F7E-4A42-4BA7-BC85-ECDFEC87A627}"/>
    <cellStyle name="Salida 12 2 10" xfId="8431" xr:uid="{44695A40-BBE2-4B56-A5BE-3D62456EE825}"/>
    <cellStyle name="Salida 12 2 10 2" xfId="23539" xr:uid="{6A04EA27-C3A0-4F4E-9420-10C3E0E215BD}"/>
    <cellStyle name="Salida 12 2 11" xfId="15325" xr:uid="{B416BD6E-C78A-4016-A311-29C38BE5CB21}"/>
    <cellStyle name="Salida 12 2 11 2" xfId="30433" xr:uid="{13689C98-8CA1-4656-8759-7B72CF63E003}"/>
    <cellStyle name="Salida 12 2 12" xfId="7900" xr:uid="{FA9FA094-DA4F-431D-B702-5D22441716E4}"/>
    <cellStyle name="Salida 12 2 12 2" xfId="23008" xr:uid="{96DEE311-AF9C-4931-B39F-A9D90AC85D42}"/>
    <cellStyle name="Salida 12 2 13" xfId="17155" xr:uid="{EF0228FD-6565-4E3E-A707-0EFAD805CA26}"/>
    <cellStyle name="Salida 12 2 2" xfId="2490" xr:uid="{0B1F2331-4A9C-4D79-AADF-0C5D407F49C1}"/>
    <cellStyle name="Salida 12 2 2 2" xfId="5127" xr:uid="{05592CCC-A3F0-467B-B083-B2B65EDBDE67}"/>
    <cellStyle name="Salida 12 2 2 2 2" xfId="11491" xr:uid="{25A51B91-959A-4995-80C0-C1653EB186D8}"/>
    <cellStyle name="Salida 12 2 2 2 2 2" xfId="26599" xr:uid="{8208204C-ACE1-48BB-896D-913EBDAB3E1E}"/>
    <cellStyle name="Salida 12 2 2 2 3" xfId="15913" xr:uid="{5254DB9D-F84F-4BC1-A01D-408B3E56EAB7}"/>
    <cellStyle name="Salida 12 2 2 2 3 2" xfId="31021" xr:uid="{7EDF8FDD-B3D5-4AA4-B797-0FC27CA8869C}"/>
    <cellStyle name="Salida 12 2 2 2 4" xfId="20235" xr:uid="{32DED9D1-837F-40C6-8659-292DA9B83820}"/>
    <cellStyle name="Salida 12 2 2 3" xfId="8957" xr:uid="{B7F21CB1-F30F-4244-B3CD-B8D4D60C05EE}"/>
    <cellStyle name="Salida 12 2 2 3 2" xfId="24065" xr:uid="{58869ADB-05B6-4141-BC4C-6AD8834D2750}"/>
    <cellStyle name="Salida 12 2 3" xfId="2706" xr:uid="{330A0530-6ED6-4096-8DA1-1096FD080F9F}"/>
    <cellStyle name="Salida 12 2 3 2" xfId="5343" xr:uid="{24BAA817-983C-4AB8-8BE6-818759F7C904}"/>
    <cellStyle name="Salida 12 2 3 2 2" xfId="11692" xr:uid="{C233579C-213F-4F2C-AB97-F48E146D333E}"/>
    <cellStyle name="Salida 12 2 3 2 2 2" xfId="26800" xr:uid="{99DBDBBE-9B6C-4304-A15C-6140216A1C1A}"/>
    <cellStyle name="Salida 12 2 3 2 3" xfId="14499" xr:uid="{58361D51-8E32-4536-B584-069B07CAC6C3}"/>
    <cellStyle name="Salida 12 2 3 2 3 2" xfId="29607" xr:uid="{B4E9E1EC-3C72-4AA6-9BF3-BA041A1D47A2}"/>
    <cellStyle name="Salida 12 2 3 2 4" xfId="20451" xr:uid="{5A9AEB8F-2F63-45AE-898D-E1C3A40980C5}"/>
    <cellStyle name="Salida 12 2 3 3" xfId="15794" xr:uid="{435CE843-AD6E-46DE-9643-4A7B4A6CE80C}"/>
    <cellStyle name="Salida 12 2 3 3 2" xfId="30902" xr:uid="{C2D59CA1-363E-433D-B8AA-501FC46F7402}"/>
    <cellStyle name="Salida 12 2 3 4" xfId="17814" xr:uid="{E84147F8-7145-46A7-8AF5-FFCEB4B5E3E4}"/>
    <cellStyle name="Salida 12 2 4" xfId="3009" xr:uid="{5E0FEEC3-F6FB-41A5-AF83-BC49E3691C91}"/>
    <cellStyle name="Salida 12 2 4 2" xfId="5646" xr:uid="{E0E278F5-543F-4907-B7E6-CA34EABDAF4A}"/>
    <cellStyle name="Salida 12 2 4 2 2" xfId="11957" xr:uid="{5C83A467-B7B8-44B0-AE59-2420AB38523E}"/>
    <cellStyle name="Salida 12 2 4 2 2 2" xfId="27065" xr:uid="{E2734734-FE8F-4712-8744-65E9F3FCEFAD}"/>
    <cellStyle name="Salida 12 2 4 2 3" xfId="15189" xr:uid="{7B7B866B-4102-47F7-BD5B-A89E12DDD2E9}"/>
    <cellStyle name="Salida 12 2 4 2 3 2" xfId="30297" xr:uid="{14998E2C-E2A1-45A8-A591-B74CD8DD2E8D}"/>
    <cellStyle name="Salida 12 2 4 2 4" xfId="20754" xr:uid="{F3E85755-CA15-4A5F-AEC8-8BD66969DA45}"/>
    <cellStyle name="Salida 12 2 4 3" xfId="9391" xr:uid="{76B1A078-5A15-4549-8A90-B2CEFB4D9B40}"/>
    <cellStyle name="Salida 12 2 4 3 2" xfId="24499" xr:uid="{9695FC8C-65DF-4375-8315-D7F5726D6F26}"/>
    <cellStyle name="Salida 12 2 4 4" xfId="13537" xr:uid="{36DDA8E9-7BF8-4BF2-BBD7-3DACC31D2E85}"/>
    <cellStyle name="Salida 12 2 4 4 2" xfId="28645" xr:uid="{288D7036-C1AB-41B0-846E-9B77DF212AFF}"/>
    <cellStyle name="Salida 12 2 4 5" xfId="18117" xr:uid="{ECC8BB8F-115A-4D26-AC20-8E76743BE00C}"/>
    <cellStyle name="Salida 12 2 5" xfId="3335" xr:uid="{DECF9C57-6A7D-4A90-BA40-6E8A3689382B}"/>
    <cellStyle name="Salida 12 2 5 2" xfId="5972" xr:uid="{7FFEC213-453A-4E30-8B06-68AEDFCFD547}"/>
    <cellStyle name="Salida 12 2 5 2 2" xfId="12283" xr:uid="{5EADCCB2-7EEA-4AEF-8138-BD164FC999C7}"/>
    <cellStyle name="Salida 12 2 5 2 2 2" xfId="27391" xr:uid="{34472243-C564-48A6-AB31-DD0CDC00D64F}"/>
    <cellStyle name="Salida 12 2 5 2 3" xfId="16192" xr:uid="{193E9E4D-0A30-42B8-9AA7-05A38E430CBD}"/>
    <cellStyle name="Salida 12 2 5 2 3 2" xfId="31300" xr:uid="{EBC99517-6DE7-4555-81E3-B03AFF26B4D2}"/>
    <cellStyle name="Salida 12 2 5 2 4" xfId="21080" xr:uid="{6B3243DB-E0B5-425F-B0DE-1163DAD52F15}"/>
    <cellStyle name="Salida 12 2 5 3" xfId="9717" xr:uid="{DD5B1139-DD4D-4476-B00A-2A91201AFB14}"/>
    <cellStyle name="Salida 12 2 5 3 2" xfId="24825" xr:uid="{8C69C52C-B710-4F4C-8E81-09DC976D2447}"/>
    <cellStyle name="Salida 12 2 5 4" xfId="15011" xr:uid="{C7E4DC5E-62CA-4FC7-AC64-5CAEBE9C7BA1}"/>
    <cellStyle name="Salida 12 2 5 4 2" xfId="30119" xr:uid="{C0CC8A92-F169-4D78-AC25-BBDD1A3C7652}"/>
    <cellStyle name="Salida 12 2 5 5" xfId="18443" xr:uid="{E22CF62E-87BB-4A64-B840-6FC83320AD83}"/>
    <cellStyle name="Salida 12 2 6" xfId="3641" xr:uid="{DE150A17-3477-46AC-AC66-E24B5CBE352C}"/>
    <cellStyle name="Salida 12 2 6 2" xfId="6278" xr:uid="{9DEC7CD5-9C86-4E74-AD6E-2582ED53B067}"/>
    <cellStyle name="Salida 12 2 6 2 2" xfId="12589" xr:uid="{2DE44543-5668-4F74-9A7C-E1073BB961CE}"/>
    <cellStyle name="Salida 12 2 6 2 2 2" xfId="27697" xr:uid="{EEAF72AA-F596-4716-9F39-62717FE50F25}"/>
    <cellStyle name="Salida 12 2 6 2 3" xfId="15821" xr:uid="{01B457E6-55EB-439A-8F28-88EDBE46DCC1}"/>
    <cellStyle name="Salida 12 2 6 2 3 2" xfId="30929" xr:uid="{280418C3-107B-4AE9-A778-C679CC045E7A}"/>
    <cellStyle name="Salida 12 2 6 2 4" xfId="21386" xr:uid="{4BDFB010-6E0B-45F5-BD92-39872DA6E20C}"/>
    <cellStyle name="Salida 12 2 6 3" xfId="10023" xr:uid="{4294AD32-0908-497A-A93A-8741F872FB41}"/>
    <cellStyle name="Salida 12 2 6 3 2" xfId="25131" xr:uid="{30ADBD83-9F5B-4380-8916-7AA13D53E347}"/>
    <cellStyle name="Salida 12 2 6 4" xfId="15976" xr:uid="{D749D2DB-0ABF-4F40-9DC2-436616F281BB}"/>
    <cellStyle name="Salida 12 2 6 4 2" xfId="31084" xr:uid="{7C1839F3-CE65-4D87-AC7C-60A47A350AF3}"/>
    <cellStyle name="Salida 12 2 6 5" xfId="18749" xr:uid="{C563F522-05FD-43CE-A0A6-53AC68ACC540}"/>
    <cellStyle name="Salida 12 2 7" xfId="4002" xr:uid="{ACB98B3E-910B-4F6C-88B9-0E64DD5344BA}"/>
    <cellStyle name="Salida 12 2 7 2" xfId="6639" xr:uid="{5EFCAFE3-9F6C-4879-9B8F-0729DD89FAE9}"/>
    <cellStyle name="Salida 12 2 7 2 2" xfId="12950" xr:uid="{109AD7B8-E527-4BA1-A4EE-F34FB500E0F8}"/>
    <cellStyle name="Salida 12 2 7 2 2 2" xfId="28058" xr:uid="{8569A019-AAB7-45ED-87C7-02244B314CF1}"/>
    <cellStyle name="Salida 12 2 7 2 3" xfId="16640" xr:uid="{C8E75827-5A0A-4142-B428-03898AB17AD0}"/>
    <cellStyle name="Salida 12 2 7 2 3 2" xfId="31748" xr:uid="{E9E349F0-A8DA-4712-9F51-1551D89C9D09}"/>
    <cellStyle name="Salida 12 2 7 2 4" xfId="21747" xr:uid="{995877E8-8245-4208-9F8B-DCFAEFC77FE1}"/>
    <cellStyle name="Salida 12 2 7 3" xfId="10384" xr:uid="{25C70A32-39CA-47A6-91EF-C909EB0A8C47}"/>
    <cellStyle name="Salida 12 2 7 3 2" xfId="25492" xr:uid="{C9E5E682-6AC0-4415-800B-BB2A4EA17AC1}"/>
    <cellStyle name="Salida 12 2 7 4" xfId="16452" xr:uid="{B9785721-889B-4914-9EEE-D2C52777428B}"/>
    <cellStyle name="Salida 12 2 7 4 2" xfId="31560" xr:uid="{F8F4CF87-6262-4325-9116-4E073D41E11D}"/>
    <cellStyle name="Salida 12 2 7 5" xfId="19110" xr:uid="{F7BBF602-9DC3-406B-87DD-0346B24B30C3}"/>
    <cellStyle name="Salida 12 2 8" xfId="4315" xr:uid="{7B1380B0-6C0D-4E07-9482-6A138DBA43A7}"/>
    <cellStyle name="Salida 12 2 8 2" xfId="6952" xr:uid="{7DAA02C9-3D80-4421-BB28-F122BA1E0299}"/>
    <cellStyle name="Salida 12 2 8 2 2" xfId="13263" xr:uid="{D5D167E6-7F4E-4276-8908-623B58A3E99E}"/>
    <cellStyle name="Salida 12 2 8 2 2 2" xfId="28371" xr:uid="{6B36B1DA-A6BB-4954-B462-80D3D1EC90FD}"/>
    <cellStyle name="Salida 12 2 8 2 3" xfId="16927" xr:uid="{BD8B1C95-2621-4AD7-A291-C216A65314BE}"/>
    <cellStyle name="Salida 12 2 8 2 3 2" xfId="32035" xr:uid="{BB996C14-B302-4026-8863-B4D775294D45}"/>
    <cellStyle name="Salida 12 2 8 2 4" xfId="22060" xr:uid="{1ECDEF41-09E9-4F94-8806-1ED0039EFA29}"/>
    <cellStyle name="Salida 12 2 8 3" xfId="10697" xr:uid="{2E8DBB0C-F074-4163-B9BE-178B32055F91}"/>
    <cellStyle name="Salida 12 2 8 3 2" xfId="25805" xr:uid="{A6A50FAC-F49E-426C-BCCB-2DF0CCBD0891}"/>
    <cellStyle name="Salida 12 2 8 4" xfId="15365" xr:uid="{C3B45AEE-027A-4D40-A53C-986CD48699A1}"/>
    <cellStyle name="Salida 12 2 8 4 2" xfId="30473" xr:uid="{17E9892C-9569-4E78-9819-917DEE210EF3}"/>
    <cellStyle name="Salida 12 2 8 5" xfId="19423" xr:uid="{93C32933-242F-487F-93CB-303794D30F8D}"/>
    <cellStyle name="Salida 12 2 9" xfId="4567" xr:uid="{E74D6470-30BA-4166-A7B0-55EEAF401CC9}"/>
    <cellStyle name="Salida 12 2 9 2" xfId="10949" xr:uid="{D7B201FB-ECF3-4422-B45F-6AC8B1962F25}"/>
    <cellStyle name="Salida 12 2 9 2 2" xfId="26057" xr:uid="{05195B16-E963-4802-BFFC-0C1967D39A4E}"/>
    <cellStyle name="Salida 12 2 9 3" xfId="11803" xr:uid="{39051FB7-3BF2-4428-8CEC-315C911745A4}"/>
    <cellStyle name="Salida 12 2 9 3 2" xfId="26911" xr:uid="{1FED210D-1FC0-4A2D-9CB4-A4E85A34BFF6}"/>
    <cellStyle name="Salida 12 2 9 4" xfId="19675" xr:uid="{56428B2E-6ED4-4082-ABDC-8705664A11BA}"/>
    <cellStyle name="Salida 12 3" xfId="1803" xr:uid="{814E076D-F9AC-4F87-BDD8-1528ACC5218D}"/>
    <cellStyle name="Salida 12 3 10" xfId="8304" xr:uid="{5DA02718-A746-454C-8910-05404F94FCB2}"/>
    <cellStyle name="Salida 12 3 10 2" xfId="23412" xr:uid="{1EEDE5E4-B6C1-45C4-8E71-BC3EF1308C78}"/>
    <cellStyle name="Salida 12 3 11" xfId="16173" xr:uid="{DF54B4A3-4152-4E72-9ADC-F4DFF2F80727}"/>
    <cellStyle name="Salida 12 3 11 2" xfId="31281" xr:uid="{54039017-9C01-47E4-B0F1-461E62343A7A}"/>
    <cellStyle name="Salida 12 3 12" xfId="11665" xr:uid="{9EA678B6-04DB-460C-AF66-7646DF44C2F8}"/>
    <cellStyle name="Salida 12 3 12 2" xfId="26773" xr:uid="{20670C99-92C0-4DE8-8E06-45A99F2EEECF}"/>
    <cellStyle name="Salida 12 3 13" xfId="17028" xr:uid="{FEB89CA3-CE6D-49BB-A7F6-95DB05E49AFC}"/>
    <cellStyle name="Salida 12 3 2" xfId="2363" xr:uid="{9A950645-D515-4D79-98BD-52BA29C97044}"/>
    <cellStyle name="Salida 12 3 2 2" xfId="5000" xr:uid="{74BB7BFE-153F-4CD1-99CF-902E410C92AD}"/>
    <cellStyle name="Salida 12 3 2 2 2" xfId="11364" xr:uid="{DC4EB5CD-F635-4347-9DA4-0956FBC8B534}"/>
    <cellStyle name="Salida 12 3 2 2 2 2" xfId="26472" xr:uid="{A44038E3-F11F-4454-BA10-0D2312C1E4DB}"/>
    <cellStyle name="Salida 12 3 2 2 3" xfId="14171" xr:uid="{D54EEDEB-6049-4C79-A3D9-F44E11630518}"/>
    <cellStyle name="Salida 12 3 2 2 3 2" xfId="29279" xr:uid="{2E84DA52-3705-44BD-BF35-A03D42DBE3C1}"/>
    <cellStyle name="Salida 12 3 2 2 4" xfId="20108" xr:uid="{2A3EEFBE-F0EA-40E2-89F1-B6EE203EF57B}"/>
    <cellStyle name="Salida 12 3 2 3" xfId="8830" xr:uid="{857DECF2-A384-4FC2-8D55-A1E502226B94}"/>
    <cellStyle name="Salida 12 3 2 3 2" xfId="23938" xr:uid="{A3E1886B-DD4E-44BA-848A-AB7648274808}"/>
    <cellStyle name="Salida 12 3 3" xfId="2256" xr:uid="{A0EDB5F3-E527-4C5E-A1D5-C39DA103F8FD}"/>
    <cellStyle name="Salida 12 3 3 2" xfId="4893" xr:uid="{6169CB34-C5DA-4118-8CD2-E6EB2E89F677}"/>
    <cellStyle name="Salida 12 3 3 2 2" xfId="11257" xr:uid="{BF4D6C09-B617-4C23-9626-FAA1C4EA12ED}"/>
    <cellStyle name="Salida 12 3 3 2 2 2" xfId="26365" xr:uid="{75770861-69DC-4984-84C3-3A81F1594FDB}"/>
    <cellStyle name="Salida 12 3 3 2 3" xfId="11228" xr:uid="{808878CB-4632-4A11-A166-518B01874F2E}"/>
    <cellStyle name="Salida 12 3 3 2 3 2" xfId="26336" xr:uid="{486B1E2E-CC4C-48D5-B8DE-9A5714EE6466}"/>
    <cellStyle name="Salida 12 3 3 2 4" xfId="20001" xr:uid="{EAEE8135-1264-467B-95DE-31EB30D9CFDC}"/>
    <cellStyle name="Salida 12 3 3 3" xfId="15443" xr:uid="{80B9AE2D-5BE5-476A-B1FB-B30289002441}"/>
    <cellStyle name="Salida 12 3 3 3 2" xfId="30551" xr:uid="{5B80080D-E41C-4580-8C98-627FAFA60B1A}"/>
    <cellStyle name="Salida 12 3 3 4" xfId="17481" xr:uid="{48522121-2DC9-4FC3-9B93-D67C819FE6FE}"/>
    <cellStyle name="Salida 12 3 4" xfId="2643" xr:uid="{9C7DAD80-F912-4E2F-922E-2739546914B0}"/>
    <cellStyle name="Salida 12 3 4 2" xfId="5280" xr:uid="{33AC3F49-E08E-4A41-A2E7-1A1842D24E46}"/>
    <cellStyle name="Salida 12 3 4 2 2" xfId="11644" xr:uid="{3D9C5D5F-B365-4588-87F2-69FE4C901F3F}"/>
    <cellStyle name="Salida 12 3 4 2 2 2" xfId="26752" xr:uid="{767D75E6-7D87-4607-9376-5B7112821A1F}"/>
    <cellStyle name="Salida 12 3 4 2 3" xfId="16413" xr:uid="{8DFA3E01-E80B-4AF6-ADC6-D29AD42E2A34}"/>
    <cellStyle name="Salida 12 3 4 2 3 2" xfId="31521" xr:uid="{B4AA6645-C94E-4F13-B3BA-AAB5C446DBD5}"/>
    <cellStyle name="Salida 12 3 4 2 4" xfId="20388" xr:uid="{C3F47DE4-C06D-4E95-B7BB-3E1A73C47E9F}"/>
    <cellStyle name="Salida 12 3 4 3" xfId="9110" xr:uid="{A0A3C58E-2D51-4ECA-94BC-37F4C855A405}"/>
    <cellStyle name="Salida 12 3 4 3 2" xfId="24218" xr:uid="{7061C9A9-16C2-4A60-A6E0-8D61B46AC9D1}"/>
    <cellStyle name="Salida 12 3 4 4" xfId="15485" xr:uid="{CC10C858-31CD-4EEA-9A6E-9D61212FF16D}"/>
    <cellStyle name="Salida 12 3 4 4 2" xfId="30593" xr:uid="{347B1300-4037-4EFF-AA80-B83A2E5FA513}"/>
    <cellStyle name="Salida 12 3 4 5" xfId="17751" xr:uid="{44567050-B74E-4312-845C-18F1A4AC0879}"/>
    <cellStyle name="Salida 12 3 5" xfId="3224" xr:uid="{CF89FF53-57ED-43B9-BFE4-C081F0ACDC00}"/>
    <cellStyle name="Salida 12 3 5 2" xfId="5861" xr:uid="{610E11D9-0D58-4B06-B003-8145DB8B15B3}"/>
    <cellStyle name="Salida 12 3 5 2 2" xfId="12172" xr:uid="{0C57F972-BAF8-4B72-8F0B-16542C445B21}"/>
    <cellStyle name="Salida 12 3 5 2 2 2" xfId="27280" xr:uid="{3FCB58A5-7FBF-490E-941F-0626A27A2966}"/>
    <cellStyle name="Salida 12 3 5 2 3" xfId="14357" xr:uid="{818A3FB0-A74B-4506-A188-F32183A0D6AA}"/>
    <cellStyle name="Salida 12 3 5 2 3 2" xfId="29465" xr:uid="{A98C4F32-0C74-483A-AA22-6998C7FAEC89}"/>
    <cellStyle name="Salida 12 3 5 2 4" xfId="20969" xr:uid="{B35EE191-72CD-44A1-B6EF-45B35F40954C}"/>
    <cellStyle name="Salida 12 3 5 3" xfId="9606" xr:uid="{9E2A1FF8-70F8-4BF5-B8BB-26CB33C98C9F}"/>
    <cellStyle name="Salida 12 3 5 3 2" xfId="24714" xr:uid="{1F2D4194-6EE5-44E3-A43C-B7A8D47052FB}"/>
    <cellStyle name="Salida 12 3 5 4" xfId="13543" xr:uid="{CE580D99-EEE8-43EA-87FF-E7180714E56A}"/>
    <cellStyle name="Salida 12 3 5 4 2" xfId="28651" xr:uid="{1B92189A-907D-4D4A-9C4A-3CA41AD2E996}"/>
    <cellStyle name="Salida 12 3 5 5" xfId="18332" xr:uid="{97381435-BF70-4BB5-8BEC-EF3A046D3B7F}"/>
    <cellStyle name="Salida 12 3 6" xfId="2306" xr:uid="{91F39C1D-6CE9-420D-A694-420A24B5ADD6}"/>
    <cellStyle name="Salida 12 3 6 2" xfId="4943" xr:uid="{1CAA64F0-30F6-4FA8-895E-E47ABFB66884}"/>
    <cellStyle name="Salida 12 3 6 2 2" xfId="11307" xr:uid="{2683ED26-45F8-458B-A166-83FD4FDE6043}"/>
    <cellStyle name="Salida 12 3 6 2 2 2" xfId="26415" xr:uid="{DFBF6A93-FC34-4CFA-B568-A3C6B1C1C61B}"/>
    <cellStyle name="Salida 12 3 6 2 3" xfId="13425" xr:uid="{F1672918-E5DA-42DB-9575-F9A2A9BD8137}"/>
    <cellStyle name="Salida 12 3 6 2 3 2" xfId="28533" xr:uid="{A59D9030-80D4-46FE-AFBB-81C0A6FD7BE5}"/>
    <cellStyle name="Salida 12 3 6 2 4" xfId="20051" xr:uid="{D3FFF5C5-78F8-4FB9-91D6-9A5A28A819F6}"/>
    <cellStyle name="Salida 12 3 6 3" xfId="8773" xr:uid="{37B005CA-AADA-4030-B1BB-62BB4A53680F}"/>
    <cellStyle name="Salida 12 3 6 3 2" xfId="23881" xr:uid="{8409F5C9-F9F6-4284-88B8-782A3AFC6293}"/>
    <cellStyle name="Salida 12 3 6 4" xfId="7785" xr:uid="{A7828CA4-9212-4F97-958F-3BB9A4AC9E52}"/>
    <cellStyle name="Salida 12 3 6 4 2" xfId="22893" xr:uid="{89663AB2-AEB6-4020-81E2-14EA3D3F88FB}"/>
    <cellStyle name="Salida 12 3 6 5" xfId="17531" xr:uid="{3BD24D06-7D8A-4A79-AFF4-9D6A51236719}"/>
    <cellStyle name="Salida 12 3 7" xfId="3875" xr:uid="{C6D369DC-83F5-42CA-99D0-CEA69BFB1DE6}"/>
    <cellStyle name="Salida 12 3 7 2" xfId="6512" xr:uid="{ADB2C7CA-C01F-4F8C-87E5-45AF23358F77}"/>
    <cellStyle name="Salida 12 3 7 2 2" xfId="12823" xr:uid="{D74E1B9D-7C5C-4F4F-B619-B7A46A1D8FEF}"/>
    <cellStyle name="Salida 12 3 7 2 2 2" xfId="27931" xr:uid="{AB501E63-9F19-4419-A2EC-ABBC8C44FF9C}"/>
    <cellStyle name="Salida 12 3 7 2 3" xfId="8118" xr:uid="{B6077AB3-C5F9-401A-9671-F9ABCF794883}"/>
    <cellStyle name="Salida 12 3 7 2 3 2" xfId="23226" xr:uid="{40A1595F-81D1-41B3-A125-3FCCB6B90939}"/>
    <cellStyle name="Salida 12 3 7 2 4" xfId="21620" xr:uid="{6EEE77FD-7CFC-41AD-AE7F-7418A24FAE51}"/>
    <cellStyle name="Salida 12 3 7 3" xfId="10257" xr:uid="{AC6E4851-B9CD-4881-9094-A42AA911A9B8}"/>
    <cellStyle name="Salida 12 3 7 3 2" xfId="25365" xr:uid="{63F785A7-004A-49E6-90D5-5409B99EA4E1}"/>
    <cellStyle name="Salida 12 3 7 4" xfId="9226" xr:uid="{395AEBA5-E84A-4717-811B-5268EAB5FF4E}"/>
    <cellStyle name="Salida 12 3 7 4 2" xfId="24334" xr:uid="{D6BB7204-061B-47CC-A643-A23CE7141E19}"/>
    <cellStyle name="Salida 12 3 7 5" xfId="18983" xr:uid="{61618613-86FC-4170-B942-B791EF4C7A64}"/>
    <cellStyle name="Salida 12 3 8" xfId="4257" xr:uid="{ED9A8AAF-7DC9-4A91-A12C-55955A033811}"/>
    <cellStyle name="Salida 12 3 8 2" xfId="6894" xr:uid="{D14E4C45-9C4E-40A7-A65F-ECE40C7C512F}"/>
    <cellStyle name="Salida 12 3 8 2 2" xfId="13205" xr:uid="{4E858077-24BE-4009-A157-F4A6119B2A3E}"/>
    <cellStyle name="Salida 12 3 8 2 2 2" xfId="28313" xr:uid="{F03C26C8-D933-4416-B1C9-9205C41E71A5}"/>
    <cellStyle name="Salida 12 3 8 2 3" xfId="16869" xr:uid="{3BAB1647-CDC4-411D-A3C4-CB91B33159CB}"/>
    <cellStyle name="Salida 12 3 8 2 3 2" xfId="31977" xr:uid="{DE66BE01-B122-419C-8458-30D80AF473EA}"/>
    <cellStyle name="Salida 12 3 8 2 4" xfId="22002" xr:uid="{A61FC94E-C825-4B70-976D-C8631E32F1D7}"/>
    <cellStyle name="Salida 12 3 8 3" xfId="10639" xr:uid="{D25029DA-491A-4752-B011-BB09FE657E13}"/>
    <cellStyle name="Salida 12 3 8 3 2" xfId="25747" xr:uid="{E4DF6585-75E5-48EE-879F-94DF06691611}"/>
    <cellStyle name="Salida 12 3 8 4" xfId="16462" xr:uid="{A3580EB6-33C5-472A-A483-95E18EC1000A}"/>
    <cellStyle name="Salida 12 3 8 4 2" xfId="31570" xr:uid="{9AA1FF80-71A3-4E7A-BDF9-16664AAB3B72}"/>
    <cellStyle name="Salida 12 3 8 5" xfId="19365" xr:uid="{1D7E79D5-F496-4C92-AC8E-FC447A334471}"/>
    <cellStyle name="Salida 12 3 9" xfId="4440" xr:uid="{4C9AB84F-CF56-4A3C-9119-6FE8971CF83D}"/>
    <cellStyle name="Salida 12 3 9 2" xfId="10822" xr:uid="{D6B445F8-279F-4E06-A735-906BD73F2821}"/>
    <cellStyle name="Salida 12 3 9 2 2" xfId="25930" xr:uid="{A0774D32-3223-4B1F-9AFD-E00C26E7E4B2}"/>
    <cellStyle name="Salida 12 3 9 3" xfId="15917" xr:uid="{0377618F-C4C5-49E5-AFD6-392C82E7543D}"/>
    <cellStyle name="Salida 12 3 9 3 2" xfId="31025" xr:uid="{8032B311-3A6D-496B-8E75-7AF530287208}"/>
    <cellStyle name="Salida 12 3 9 4" xfId="19548" xr:uid="{3FFA48E5-8911-4C25-9851-A94974EB1D58}"/>
    <cellStyle name="Salida 12 4" xfId="2121" xr:uid="{77CD3A23-A7D3-415D-8252-1E1E10198871}"/>
    <cellStyle name="Salida 12 4 10" xfId="13930" xr:uid="{C6508042-4D47-46BB-93D1-EAD08F263BC5}"/>
    <cellStyle name="Salida 12 4 10 2" xfId="29038" xr:uid="{2F1A40BE-2324-4B0C-B217-45AC736F0CC3}"/>
    <cellStyle name="Salida 12 4 11" xfId="8163" xr:uid="{044A2BCE-7FAB-4AA5-BBDA-E4CDE0DE5B81}"/>
    <cellStyle name="Salida 12 4 11 2" xfId="23271" xr:uid="{D6FEA59B-10E7-4F93-8DC0-891F507F8811}"/>
    <cellStyle name="Salida 12 4 12" xfId="17346" xr:uid="{F6A1F42E-3CB1-4FCE-8223-5BE9E56F9DA6}"/>
    <cellStyle name="Salida 12 4 2" xfId="2611" xr:uid="{5B0E0C5D-D456-462F-9D75-B4E74F8828E3}"/>
    <cellStyle name="Salida 12 4 2 2" xfId="5248" xr:uid="{9AFC5A9C-EB61-4FD8-96AF-0BF6D3DD5964}"/>
    <cellStyle name="Salida 12 4 2 2 2" xfId="11612" xr:uid="{35EE9299-CF86-4B16-BD63-2DA1E96C8527}"/>
    <cellStyle name="Salida 12 4 2 2 2 2" xfId="26720" xr:uid="{5A016703-E04F-4724-B7B1-1F652FF84BD5}"/>
    <cellStyle name="Salida 12 4 2 2 3" xfId="7583" xr:uid="{8118DD86-2E4E-4CD1-8891-144D7241D69B}"/>
    <cellStyle name="Salida 12 4 2 2 3 2" xfId="22691" xr:uid="{2EE1BE35-BDDB-4702-9D1B-CBD963E1E5F0}"/>
    <cellStyle name="Salida 12 4 2 2 4" xfId="20356" xr:uid="{F05A8294-1524-49BA-ABAC-389B85DB375C}"/>
    <cellStyle name="Salida 12 4 2 3" xfId="9078" xr:uid="{70E3C7F3-E285-4151-A610-31CA86D1F816}"/>
    <cellStyle name="Salida 12 4 2 3 2" xfId="24186" xr:uid="{15BC841E-BF38-4A8E-9555-96ECB5DC65E2}"/>
    <cellStyle name="Salida 12 4 2 4" xfId="16067" xr:uid="{D136B762-8C48-4773-B8CF-64F2DB92EF6E}"/>
    <cellStyle name="Salida 12 4 2 4 2" xfId="31175" xr:uid="{3B29C51D-1E58-470A-9FBD-62725D23F2E5}"/>
    <cellStyle name="Salida 12 4 2 5" xfId="15666" xr:uid="{43B29290-860F-4794-9C2D-C087D2166434}"/>
    <cellStyle name="Salida 12 4 2 5 2" xfId="30774" xr:uid="{6B3435AE-7DDA-4731-AB73-05A10B5D584D}"/>
    <cellStyle name="Salida 12 4 2 6" xfId="17719" xr:uid="{DB565ED4-A339-4432-B022-E037DD0C70DB}"/>
    <cellStyle name="Salida 12 4 3" xfId="2876" xr:uid="{ED2DBC35-702F-4FFC-8707-537DE86F111D}"/>
    <cellStyle name="Salida 12 4 3 2" xfId="5513" xr:uid="{4F5214C8-406A-4CCC-A0D4-98B52805CE20}"/>
    <cellStyle name="Salida 12 4 3 2 2" xfId="11824" xr:uid="{CD227BF3-E24D-4614-A6C5-FBD5D3120242}"/>
    <cellStyle name="Salida 12 4 3 2 2 2" xfId="26932" xr:uid="{944A3526-77FE-4648-835B-AC40CF7E86E0}"/>
    <cellStyle name="Salida 12 4 3 2 3" xfId="15143" xr:uid="{8EBC85DF-DE2F-40A9-8E64-DFA15C9722EE}"/>
    <cellStyle name="Salida 12 4 3 2 3 2" xfId="30251" xr:uid="{4FDE770B-E9F3-4B46-9A0C-DFA3F541AC50}"/>
    <cellStyle name="Salida 12 4 3 2 4" xfId="20621" xr:uid="{B98E7185-B28A-42BE-9ABA-7A2CC7102BDE}"/>
    <cellStyle name="Salida 12 4 3 3" xfId="7134" xr:uid="{BC3F2681-FF14-4367-AB3C-5E3840B04BA3}"/>
    <cellStyle name="Salida 12 4 3 3 2" xfId="22242" xr:uid="{579A222B-C6C9-4EDE-A3CE-4B5C909A061F}"/>
    <cellStyle name="Salida 12 4 3 4" xfId="17984" xr:uid="{825E19EA-332C-4BB1-A2E0-CCE4A03708C3}"/>
    <cellStyle name="Salida 12 4 4" xfId="3179" xr:uid="{19D8EA6E-0FDB-4E1C-9635-B5E4393B0126}"/>
    <cellStyle name="Salida 12 4 4 2" xfId="5816" xr:uid="{742EB6B8-7863-48EB-B831-2A0DCD98205A}"/>
    <cellStyle name="Salida 12 4 4 2 2" xfId="12127" xr:uid="{30B0F63E-EFD9-452C-B8EA-946C5C56D3BF}"/>
    <cellStyle name="Salida 12 4 4 2 2 2" xfId="27235" xr:uid="{97851770-4D99-4110-8F54-A7106F9D7469}"/>
    <cellStyle name="Salida 12 4 4 2 3" xfId="7464" xr:uid="{5C1A63A2-AFF6-480B-865D-1A95ABCCE980}"/>
    <cellStyle name="Salida 12 4 4 2 3 2" xfId="22572" xr:uid="{73EC2400-3517-4A02-9CFD-3DD04C38D22D}"/>
    <cellStyle name="Salida 12 4 4 2 4" xfId="20924" xr:uid="{381BC4AE-203C-461A-AD09-4FD38072A1C3}"/>
    <cellStyle name="Salida 12 4 4 3" xfId="9561" xr:uid="{4E02D6B7-4A28-455B-952A-396D5F89F28B}"/>
    <cellStyle name="Salida 12 4 4 3 2" xfId="24669" xr:uid="{D370D908-D3E9-4527-B432-F3EB24A9510D}"/>
    <cellStyle name="Salida 12 4 4 4" xfId="15678" xr:uid="{CB1FDEC8-DD29-4F00-8F49-5C3269367C3E}"/>
    <cellStyle name="Salida 12 4 4 4 2" xfId="30786" xr:uid="{1635DA37-D75D-460D-A84A-E63AF469F48C}"/>
    <cellStyle name="Salida 12 4 4 5" xfId="18287" xr:uid="{C04FE68D-D233-4EDF-BADC-B212EED1157B}"/>
    <cellStyle name="Salida 12 4 5" xfId="3505" xr:uid="{8047B4E0-C2A4-48ED-9003-4715721E9949}"/>
    <cellStyle name="Salida 12 4 5 2" xfId="6142" xr:uid="{B7845FD7-255B-4388-8591-475331C77664}"/>
    <cellStyle name="Salida 12 4 5 2 2" xfId="12453" xr:uid="{9B6F4526-0496-4AD9-911B-F71D4C4F4543}"/>
    <cellStyle name="Salida 12 4 5 2 2 2" xfId="27561" xr:uid="{52BE84B2-2017-482A-B76C-9FFBF08CD7C1}"/>
    <cellStyle name="Salida 12 4 5 2 3" xfId="9262" xr:uid="{BA3DBE56-A5FA-4A76-915D-8EC321790BDB}"/>
    <cellStyle name="Salida 12 4 5 2 3 2" xfId="24370" xr:uid="{11D26456-0B8A-4F86-A026-9331DE54934E}"/>
    <cellStyle name="Salida 12 4 5 2 4" xfId="21250" xr:uid="{390FB525-4E02-45B4-9888-631CCB3B5E41}"/>
    <cellStyle name="Salida 12 4 5 3" xfId="9887" xr:uid="{4300DE8C-70FB-4F64-ABE5-3857E0E62105}"/>
    <cellStyle name="Salida 12 4 5 3 2" xfId="24995" xr:uid="{36D48812-2AB4-45AD-8A34-5C3FF4161507}"/>
    <cellStyle name="Salida 12 4 5 4" xfId="14846" xr:uid="{2B53DDDF-D408-4529-B892-5923F79FB737}"/>
    <cellStyle name="Salida 12 4 5 4 2" xfId="29954" xr:uid="{91DF0694-4765-4274-BEE3-BE06E328AC38}"/>
    <cellStyle name="Salida 12 4 5 5" xfId="18613" xr:uid="{6682E9C7-9934-4DAB-ADF7-C95D80F9A1A3}"/>
    <cellStyle name="Salida 12 4 6" xfId="3811" xr:uid="{0C3AFC36-E8B9-4F6D-AFDB-5FD48EF16FA9}"/>
    <cellStyle name="Salida 12 4 6 2" xfId="6448" xr:uid="{56B41684-80B3-4027-A75D-89BF3B7E7DA9}"/>
    <cellStyle name="Salida 12 4 6 2 2" xfId="12759" xr:uid="{C6D5DB82-8FE3-406B-9F1A-60CDB3C6BC1A}"/>
    <cellStyle name="Salida 12 4 6 2 2 2" xfId="27867" xr:uid="{BF687FC6-19B5-4370-A906-46ACA237B0D7}"/>
    <cellStyle name="Salida 12 4 6 2 3" xfId="15326" xr:uid="{A9B9DAC3-2C20-4B34-879A-32991E35B8E0}"/>
    <cellStyle name="Salida 12 4 6 2 3 2" xfId="30434" xr:uid="{CF0FEC78-269A-4D70-ACFB-676FC9B32DB4}"/>
    <cellStyle name="Salida 12 4 6 2 4" xfId="21556" xr:uid="{3D9F043E-5619-465A-A0B8-0E7F6AFFEB84}"/>
    <cellStyle name="Salida 12 4 6 3" xfId="10193" xr:uid="{261C6677-BC43-4F01-BCFE-3C709B4F8FE9}"/>
    <cellStyle name="Salida 12 4 6 3 2" xfId="25301" xr:uid="{6D05D59F-80C4-464F-9587-9920DF5E8CE8}"/>
    <cellStyle name="Salida 12 4 6 4" xfId="15047" xr:uid="{27A3DADB-A7B1-4157-9E78-E0449C048A8F}"/>
    <cellStyle name="Salida 12 4 6 4 2" xfId="30155" xr:uid="{9951B345-FBD4-4069-ABE8-1E2204BB20C1}"/>
    <cellStyle name="Salida 12 4 6 5" xfId="18919" xr:uid="{FC8735D0-0E07-41F6-A78F-70732AFEDF8F}"/>
    <cellStyle name="Salida 12 4 7" xfId="4193" xr:uid="{54E72FC4-F083-49A8-B1AF-7DB8F089C447}"/>
    <cellStyle name="Salida 12 4 7 2" xfId="6830" xr:uid="{F754DE7B-83D0-4132-A42D-50E5852EF108}"/>
    <cellStyle name="Salida 12 4 7 2 2" xfId="13141" xr:uid="{DF0FDF31-D372-4276-BAC7-001C6621CBB4}"/>
    <cellStyle name="Salida 12 4 7 2 2 2" xfId="28249" xr:uid="{DB345B86-DDEF-46F1-8DD8-444788E34B8E}"/>
    <cellStyle name="Salida 12 4 7 2 3" xfId="16810" xr:uid="{16E49AF7-CB31-4B9F-92CA-B87023BD79ED}"/>
    <cellStyle name="Salida 12 4 7 2 3 2" xfId="31918" xr:uid="{7ECFC318-2612-4786-8E18-08548BC120F3}"/>
    <cellStyle name="Salida 12 4 7 2 4" xfId="21938" xr:uid="{8034ABE1-74E7-48D4-987C-F8758E5DDCE5}"/>
    <cellStyle name="Salida 12 4 7 3" xfId="10575" xr:uid="{CB857099-C5C9-4542-8169-637188AE2D76}"/>
    <cellStyle name="Salida 12 4 7 3 2" xfId="25683" xr:uid="{6A9A56B9-272B-4821-9B45-28F0CE40BFEB}"/>
    <cellStyle name="Salida 12 4 7 4" xfId="8191" xr:uid="{30F664B8-8FAF-464A-BD1C-43E976FE7F7C}"/>
    <cellStyle name="Salida 12 4 7 4 2" xfId="23299" xr:uid="{F91BE8BE-31A7-4726-AB95-AA294CC6443D}"/>
    <cellStyle name="Salida 12 4 7 5" xfId="19301" xr:uid="{46EDD6B8-2E24-411A-890A-1781D9F50CE3}"/>
    <cellStyle name="Salida 12 4 8" xfId="4758" xr:uid="{BC6AB790-4DDC-4E4D-8E02-B6FDE0F55879}"/>
    <cellStyle name="Salida 12 4 8 2" xfId="11140" xr:uid="{8001105C-2B42-4DCF-89BE-88ECCE6C2799}"/>
    <cellStyle name="Salida 12 4 8 2 2" xfId="26248" xr:uid="{411520BC-B5F5-4ECA-BBB5-657E4AB1F51A}"/>
    <cellStyle name="Salida 12 4 8 3" xfId="14860" xr:uid="{59646B95-1CF8-4D43-952E-E943D50E86D1}"/>
    <cellStyle name="Salida 12 4 8 3 2" xfId="29968" xr:uid="{B3A35A4A-7D1C-4EEE-A5CC-8DCBC5F07E1E}"/>
    <cellStyle name="Salida 12 4 8 4" xfId="19866" xr:uid="{CCE55DC2-DCD9-4F15-B20C-B417C18636F9}"/>
    <cellStyle name="Salida 12 4 9" xfId="8619" xr:uid="{D1268DC6-2948-46FE-9074-1AF515E1EB2B}"/>
    <cellStyle name="Salida 12 4 9 2" xfId="23727" xr:uid="{EB73BB4E-E39A-40E3-94D4-BFC7AE4B7CC2}"/>
    <cellStyle name="Salida 12 5" xfId="2003" xr:uid="{4B4777E3-EBCB-4537-9EFB-ABF49D2480E4}"/>
    <cellStyle name="Salida 12 5 10" xfId="15496" xr:uid="{715AE5A9-9C96-4F88-B0EE-A58F27487CDE}"/>
    <cellStyle name="Salida 12 5 10 2" xfId="30604" xr:uid="{C6743E6B-AF0F-4882-A369-C39E9B20FA2A}"/>
    <cellStyle name="Salida 12 5 11" xfId="17228" xr:uid="{980EE834-B682-4101-8C99-75F87DCB9117}"/>
    <cellStyle name="Salida 12 5 2" xfId="2765" xr:uid="{0E8BEEC3-60CD-4C23-B6FD-808F862B7CA6}"/>
    <cellStyle name="Salida 12 5 2 2" xfId="5402" xr:uid="{B4BB76A7-67EC-42AD-9193-B167B1B07532}"/>
    <cellStyle name="Salida 12 5 2 2 2" xfId="11751" xr:uid="{C2AEEDC6-8220-47C0-8B72-84EDC0D20D45}"/>
    <cellStyle name="Salida 12 5 2 2 2 2" xfId="26859" xr:uid="{FDC8FAC1-AE22-438B-9C55-5DEB8DAAD3EB}"/>
    <cellStyle name="Salida 12 5 2 2 3" xfId="11664" xr:uid="{40BFBCCC-2B28-4A8A-BDF3-E51AAC6FF242}"/>
    <cellStyle name="Salida 12 5 2 2 3 2" xfId="26772" xr:uid="{FE8E916E-666F-40F4-8D6B-70568112A3AA}"/>
    <cellStyle name="Salida 12 5 2 2 4" xfId="20510" xr:uid="{3A2C789C-9389-4E0D-9D53-539743996C81}"/>
    <cellStyle name="Salida 12 5 2 3" xfId="14554" xr:uid="{5FDA94A0-FB62-455E-89D9-7A65E96D84AE}"/>
    <cellStyle name="Salida 12 5 2 3 2" xfId="29662" xr:uid="{61B92A83-813A-48BA-8D3C-4D9CED60C3B4}"/>
    <cellStyle name="Salida 12 5 2 4" xfId="17873" xr:uid="{42EB63BD-38D4-4DAA-911A-8C4E6464C423}"/>
    <cellStyle name="Salida 12 5 3" xfId="3068" xr:uid="{270ECEA2-EE36-4A9A-8757-6C884C0ED126}"/>
    <cellStyle name="Salida 12 5 3 2" xfId="5705" xr:uid="{623AF786-F983-4D17-90DF-5C06C07DFB14}"/>
    <cellStyle name="Salida 12 5 3 2 2" xfId="12016" xr:uid="{AA40F657-0CCD-4DC5-B064-7642482C3D3C}"/>
    <cellStyle name="Salida 12 5 3 2 2 2" xfId="27124" xr:uid="{AA029894-8EA0-4ADD-82E5-014A7049453A}"/>
    <cellStyle name="Salida 12 5 3 2 3" xfId="14997" xr:uid="{1FDEF607-CDE2-4E54-AD1F-E163E59CAB09}"/>
    <cellStyle name="Salida 12 5 3 2 3 2" xfId="30105" xr:uid="{EB266409-0D63-4D14-8029-75941C6B3BAE}"/>
    <cellStyle name="Salida 12 5 3 2 4" xfId="20813" xr:uid="{541581B6-9545-43DA-B8A7-23C401467D0A}"/>
    <cellStyle name="Salida 12 5 3 3" xfId="9450" xr:uid="{1D34BD78-82E1-447D-9489-B9A709A0ED30}"/>
    <cellStyle name="Salida 12 5 3 3 2" xfId="24558" xr:uid="{7950AB88-3D32-4C2E-9D54-046046469495}"/>
    <cellStyle name="Salida 12 5 3 4" xfId="15158" xr:uid="{146F8D26-5740-4A28-9844-A391E3D5745A}"/>
    <cellStyle name="Salida 12 5 3 4 2" xfId="30266" xr:uid="{D0969E1D-FA43-4AB5-8FE3-1EAF0A86ABAB}"/>
    <cellStyle name="Salida 12 5 3 5" xfId="18176" xr:uid="{02CE535D-376A-4180-9461-8605CC3F8044}"/>
    <cellStyle name="Salida 12 5 4" xfId="3394" xr:uid="{8FB08ED7-77FF-401E-887A-1D1CFE82B5E9}"/>
    <cellStyle name="Salida 12 5 4 2" xfId="6031" xr:uid="{A80708DB-C7CA-4E6A-A13D-AF6A69D56836}"/>
    <cellStyle name="Salida 12 5 4 2 2" xfId="12342" xr:uid="{423658CE-E1A4-4D6B-AF83-4880FEFF7A88}"/>
    <cellStyle name="Salida 12 5 4 2 2 2" xfId="27450" xr:uid="{37B53DDE-5A79-4493-9432-A6783760DD26}"/>
    <cellStyle name="Salida 12 5 4 2 3" xfId="14644" xr:uid="{CB3BA631-B055-4B9A-A039-5BBF52753ED5}"/>
    <cellStyle name="Salida 12 5 4 2 3 2" xfId="29752" xr:uid="{28A37095-7ABC-44E6-801F-50B1D5F32FBB}"/>
    <cellStyle name="Salida 12 5 4 2 4" xfId="21139" xr:uid="{01DECABA-977C-4B87-A813-31E1AEBCB24D}"/>
    <cellStyle name="Salida 12 5 4 3" xfId="9776" xr:uid="{03A63E0A-DA46-4526-90D8-04706A2DB67F}"/>
    <cellStyle name="Salida 12 5 4 3 2" xfId="24884" xr:uid="{FDC429EA-FC5D-4B9E-AE92-055160E13097}"/>
    <cellStyle name="Salida 12 5 4 4" xfId="14981" xr:uid="{AE2259E3-FC57-4D35-9662-5623554CFA38}"/>
    <cellStyle name="Salida 12 5 4 4 2" xfId="30089" xr:uid="{6FD5D884-1FD1-4A0C-A031-9C299A00E3E0}"/>
    <cellStyle name="Salida 12 5 4 5" xfId="18502" xr:uid="{16FAC1D2-7C5B-491C-84DC-12790AB45ECB}"/>
    <cellStyle name="Salida 12 5 5" xfId="3700" xr:uid="{2B95E80E-65F8-482A-8E39-6B0EF404581C}"/>
    <cellStyle name="Salida 12 5 5 2" xfId="6337" xr:uid="{BD2A5A13-A952-4EA1-8E0F-265ABD7E4861}"/>
    <cellStyle name="Salida 12 5 5 2 2" xfId="12648" xr:uid="{7488CEB6-65E3-467F-8DFE-ECDA42EC4826}"/>
    <cellStyle name="Salida 12 5 5 2 2 2" xfId="27756" xr:uid="{94DC9968-5480-416C-B1C0-103EDCE3423E}"/>
    <cellStyle name="Salida 12 5 5 2 3" xfId="14447" xr:uid="{C037F341-9D0C-4F20-A86E-6FFD5D35FE02}"/>
    <cellStyle name="Salida 12 5 5 2 3 2" xfId="29555" xr:uid="{DA3496E1-E99B-4F85-A8F5-7C0C9BF68AE3}"/>
    <cellStyle name="Salida 12 5 5 2 4" xfId="21445" xr:uid="{8769E7CD-A264-4E11-A257-905E50C729EF}"/>
    <cellStyle name="Salida 12 5 5 3" xfId="10082" xr:uid="{632CF466-C681-4C62-9E8D-C0FF4E19AE83}"/>
    <cellStyle name="Salida 12 5 5 3 2" xfId="25190" xr:uid="{D8270EB2-0EE6-425B-8A21-CCB956A216E7}"/>
    <cellStyle name="Salida 12 5 5 4" xfId="14228" xr:uid="{8E3AD350-1672-421B-8086-5770EB502327}"/>
    <cellStyle name="Salida 12 5 5 4 2" xfId="29336" xr:uid="{282431D1-0C5F-4FCB-A0C0-A505B2ECCBB0}"/>
    <cellStyle name="Salida 12 5 5 5" xfId="18808" xr:uid="{49190FCA-6B24-454B-A7D4-58F40B0449B2}"/>
    <cellStyle name="Salida 12 5 6" xfId="4075" xr:uid="{4F3E6D33-A9E3-420A-B611-BB2C1CBFD606}"/>
    <cellStyle name="Salida 12 5 6 2" xfId="6712" xr:uid="{11DC347A-CEA8-43BA-8D5B-4E4A2DB04B36}"/>
    <cellStyle name="Salida 12 5 6 2 2" xfId="13023" xr:uid="{F0CB2341-D254-4893-8B54-19143E6A3E1E}"/>
    <cellStyle name="Salida 12 5 6 2 2 2" xfId="28131" xr:uid="{4EF09DD8-EA87-4E07-BB41-F697D6504DEC}"/>
    <cellStyle name="Salida 12 5 6 2 3" xfId="16699" xr:uid="{CD2B1F03-BCE2-448A-B8ED-591D9214ECA2}"/>
    <cellStyle name="Salida 12 5 6 2 3 2" xfId="31807" xr:uid="{685A9CC7-37C8-465F-993B-25EE2AFBAC3C}"/>
    <cellStyle name="Salida 12 5 6 2 4" xfId="21820" xr:uid="{CE2AD832-E65B-4DB0-8B7A-021D46FF8FD3}"/>
    <cellStyle name="Salida 12 5 6 3" xfId="10457" xr:uid="{7FE6063E-F407-4B12-8171-0BE8101ED634}"/>
    <cellStyle name="Salida 12 5 6 3 2" xfId="25565" xr:uid="{5917B43F-1CF6-410B-9117-0EF0AA0D9678}"/>
    <cellStyle name="Salida 12 5 6 4" xfId="9128" xr:uid="{C4816E98-FBAA-438B-BA04-9E42EE70CABE}"/>
    <cellStyle name="Salida 12 5 6 4 2" xfId="24236" xr:uid="{0A5FF579-6491-4295-AB31-6098E5F209DA}"/>
    <cellStyle name="Salida 12 5 6 5" xfId="19183" xr:uid="{D28C9FAB-B9CE-4D7E-A8A9-2400636EE498}"/>
    <cellStyle name="Salida 12 5 7" xfId="4640" xr:uid="{B85F019F-B037-4728-A4C0-14327FD70C04}"/>
    <cellStyle name="Salida 12 5 7 2" xfId="11022" xr:uid="{0541D190-DB2C-4816-B391-8A4A19D19C21}"/>
    <cellStyle name="Salida 12 5 7 2 2" xfId="26130" xr:uid="{372F91D6-1D2A-48BB-8919-17ABA709E25B}"/>
    <cellStyle name="Salida 12 5 7 3" xfId="13538" xr:uid="{0CAA5A14-9C97-47AE-AD5E-B519C171405B}"/>
    <cellStyle name="Salida 12 5 7 3 2" xfId="28646" xr:uid="{EA6C8FC3-7ADC-46A7-8EB6-6D1BFC17EDB9}"/>
    <cellStyle name="Salida 12 5 7 4" xfId="19748" xr:uid="{80EBC3A8-3B48-40E6-91BF-361C6CBB5BE3}"/>
    <cellStyle name="Salida 12 5 8" xfId="8501" xr:uid="{F403A0F1-AB90-41C9-B168-2694B91F2302}"/>
    <cellStyle name="Salida 12 5 8 2" xfId="23609" xr:uid="{5EBC7F90-74A9-4831-B7F8-F79C32DF77DC}"/>
    <cellStyle name="Salida 12 5 9" xfId="16003" xr:uid="{501DA442-DC2B-4E99-B5A0-601C08277BE0}"/>
    <cellStyle name="Salida 12 5 9 2" xfId="31111" xr:uid="{2330CCC9-0B3C-4F04-B614-2D3100A820AA}"/>
    <cellStyle name="Salida 13" xfId="1505" xr:uid="{00000000-0005-0000-0000-0000E5050000}"/>
    <cellStyle name="Salida 13 2" xfId="1931" xr:uid="{F11A2D1A-4EF7-4FFC-A211-7A491B01CBB1}"/>
    <cellStyle name="Salida 13 2 10" xfId="8432" xr:uid="{8B399E5D-8EF7-443F-9F48-9ABD75523B02}"/>
    <cellStyle name="Salida 13 2 10 2" xfId="23540" xr:uid="{6C6E0492-8E34-4F54-BCC6-A662DFFBF890}"/>
    <cellStyle name="Salida 13 2 11" xfId="15460" xr:uid="{10EE6A07-737D-4C1F-A633-3401831760BC}"/>
    <cellStyle name="Salida 13 2 11 2" xfId="30568" xr:uid="{DC952954-F346-4E37-B664-8A38F5E78780}"/>
    <cellStyle name="Salida 13 2 12" xfId="16179" xr:uid="{3A1CF17A-4A52-4A81-B61E-4B24D8B788DC}"/>
    <cellStyle name="Salida 13 2 12 2" xfId="31287" xr:uid="{266B074A-8342-401E-9AA7-785E964F7195}"/>
    <cellStyle name="Salida 13 2 13" xfId="17156" xr:uid="{0E769CDB-E0A6-42B1-8089-14BC5BA73EBE}"/>
    <cellStyle name="Salida 13 2 2" xfId="2491" xr:uid="{5E37C1D5-593E-44E4-96D4-3CA501031146}"/>
    <cellStyle name="Salida 13 2 2 2" xfId="5128" xr:uid="{0629B6FA-15AA-4ECA-B992-1F17C9FBD4E2}"/>
    <cellStyle name="Salida 13 2 2 2 2" xfId="11492" xr:uid="{9FC1E843-3BF7-4F21-928B-77021FD0B7F7}"/>
    <cellStyle name="Salida 13 2 2 2 2 2" xfId="26600" xr:uid="{9C627398-5441-46F5-A378-78815BD881C8}"/>
    <cellStyle name="Salida 13 2 2 2 3" xfId="16072" xr:uid="{622DAC28-6B5B-4917-8A42-91E70D4473C6}"/>
    <cellStyle name="Salida 13 2 2 2 3 2" xfId="31180" xr:uid="{6E246707-E6AB-4DE0-813E-E7C1CE3CDC2C}"/>
    <cellStyle name="Salida 13 2 2 2 4" xfId="20236" xr:uid="{C3B176BA-5C0E-484B-A3D3-76A3DDC6514D}"/>
    <cellStyle name="Salida 13 2 2 3" xfId="8958" xr:uid="{717409F1-867D-439F-943C-5107BB11A835}"/>
    <cellStyle name="Salida 13 2 2 3 2" xfId="24066" xr:uid="{0199FDF2-137B-4F3C-A47D-C405894CE3E7}"/>
    <cellStyle name="Salida 13 2 3" xfId="2707" xr:uid="{8D4FAE9D-2F56-454A-8E42-F2B901F97031}"/>
    <cellStyle name="Salida 13 2 3 2" xfId="5344" xr:uid="{6E839941-57A4-46E0-B4E3-5A9D3BAFD588}"/>
    <cellStyle name="Salida 13 2 3 2 2" xfId="11693" xr:uid="{F42E74BF-3AC8-4CC6-8CC0-EC253A2A86DE}"/>
    <cellStyle name="Salida 13 2 3 2 2 2" xfId="26801" xr:uid="{8E0FAA9C-8198-452C-9839-7FFB20C80FE6}"/>
    <cellStyle name="Salida 13 2 3 2 3" xfId="14340" xr:uid="{EA85B8C9-20E1-4C58-9754-13D8C957B46D}"/>
    <cellStyle name="Salida 13 2 3 2 3 2" xfId="29448" xr:uid="{E832FDDB-1C47-491E-AFE7-D7570E53968B}"/>
    <cellStyle name="Salida 13 2 3 2 4" xfId="20452" xr:uid="{9684C910-C3ED-4149-A794-F3C2F7992A3E}"/>
    <cellStyle name="Salida 13 2 3 3" xfId="7240" xr:uid="{81591083-450A-4CF1-90BE-6E15DFCC26EA}"/>
    <cellStyle name="Salida 13 2 3 3 2" xfId="22348" xr:uid="{2A46EA23-048A-4DC1-BADF-4266C48470EF}"/>
    <cellStyle name="Salida 13 2 3 4" xfId="17815" xr:uid="{29824202-71E3-4C19-AB75-DA9FBEEC3002}"/>
    <cellStyle name="Salida 13 2 4" xfId="3010" xr:uid="{A5725542-D2B7-4DEA-A574-E7212C399005}"/>
    <cellStyle name="Salida 13 2 4 2" xfId="5647" xr:uid="{3B8B9359-AA39-47EB-931F-4DB4CACCD457}"/>
    <cellStyle name="Salida 13 2 4 2 2" xfId="11958" xr:uid="{0EBCCD2A-6384-42DC-87CE-E4E8AF64C788}"/>
    <cellStyle name="Salida 13 2 4 2 2 2" xfId="27066" xr:uid="{FB2CB4FC-DC2B-452A-AA0E-5498F223B909}"/>
    <cellStyle name="Salida 13 2 4 2 3" xfId="16470" xr:uid="{BE42625E-1B35-4217-A999-C708E7541BE7}"/>
    <cellStyle name="Salida 13 2 4 2 3 2" xfId="31578" xr:uid="{68451C59-6BFE-4328-B8FB-35C3335BEFAB}"/>
    <cellStyle name="Salida 13 2 4 2 4" xfId="20755" xr:uid="{FE6A9127-D34E-419E-804B-7D3D79DF10DB}"/>
    <cellStyle name="Salida 13 2 4 3" xfId="9392" xr:uid="{74FE14D2-A2EA-4B68-A0C4-3D1A8D41BE23}"/>
    <cellStyle name="Salida 13 2 4 3 2" xfId="24500" xr:uid="{89753B07-AB45-4FBF-A8B9-A93C7D059D3D}"/>
    <cellStyle name="Salida 13 2 4 4" xfId="9283" xr:uid="{9DA2D1FF-AD87-4468-9217-94B6C87344CB}"/>
    <cellStyle name="Salida 13 2 4 4 2" xfId="24391" xr:uid="{6558A997-4420-4327-A02B-ADC6D9EA9DE8}"/>
    <cellStyle name="Salida 13 2 4 5" xfId="18118" xr:uid="{A0798D4F-42B9-4FD0-AADF-86C3EA760A3D}"/>
    <cellStyle name="Salida 13 2 5" xfId="3336" xr:uid="{844E51ED-B9FF-40EA-80EF-95A7A4C565BF}"/>
    <cellStyle name="Salida 13 2 5 2" xfId="5973" xr:uid="{3E326966-39B4-4018-9AB0-36E67647618E}"/>
    <cellStyle name="Salida 13 2 5 2 2" xfId="12284" xr:uid="{D54926E4-B31F-485E-8087-24E2A06B0E5E}"/>
    <cellStyle name="Salida 13 2 5 2 2 2" xfId="27392" xr:uid="{DE40F32A-EC0E-4538-966B-C7B70819BBD2}"/>
    <cellStyle name="Salida 13 2 5 2 3" xfId="7678" xr:uid="{501A9F7C-6CEB-4D9A-BA78-D71FF2385243}"/>
    <cellStyle name="Salida 13 2 5 2 3 2" xfId="22786" xr:uid="{7460C4E0-88E5-432A-B654-F8164ED6BB87}"/>
    <cellStyle name="Salida 13 2 5 2 4" xfId="21081" xr:uid="{34631D1C-93DE-4CDB-95EB-ABC481ABAB02}"/>
    <cellStyle name="Salida 13 2 5 3" xfId="9718" xr:uid="{07C5DDF2-6421-404E-A42D-1F85153EB50F}"/>
    <cellStyle name="Salida 13 2 5 3 2" xfId="24826" xr:uid="{761E53FD-DF4B-4451-81E8-42E58174A7AB}"/>
    <cellStyle name="Salida 13 2 5 4" xfId="15652" xr:uid="{C9D868A6-B2BE-4874-A0BB-3455B30B43AC}"/>
    <cellStyle name="Salida 13 2 5 4 2" xfId="30760" xr:uid="{A88B9A25-D9C2-441B-B185-3A1786AC42F1}"/>
    <cellStyle name="Salida 13 2 5 5" xfId="18444" xr:uid="{197A1C28-712A-4AE9-9E80-6290F8A873B8}"/>
    <cellStyle name="Salida 13 2 6" xfId="3642" xr:uid="{705B99FB-730E-4668-852C-D1A5B2DDA6A1}"/>
    <cellStyle name="Salida 13 2 6 2" xfId="6279" xr:uid="{B8E47E23-62A4-4B75-B792-1387E0AD44C3}"/>
    <cellStyle name="Salida 13 2 6 2 2" xfId="12590" xr:uid="{11B1A84B-B06D-4ACC-AEF4-42DF3778E251}"/>
    <cellStyle name="Salida 13 2 6 2 2 2" xfId="27698" xr:uid="{07B3ECF5-3F21-488B-A396-9D1A6AF04D08}"/>
    <cellStyle name="Salida 13 2 6 2 3" xfId="14204" xr:uid="{BB315C0D-79E3-4231-B3D1-9507E2CC37BF}"/>
    <cellStyle name="Salida 13 2 6 2 3 2" xfId="29312" xr:uid="{FB28693B-9F7D-42B1-9A56-51610B2F8EA2}"/>
    <cellStyle name="Salida 13 2 6 2 4" xfId="21387" xr:uid="{F2233401-C090-4285-96FF-352FFB57BC59}"/>
    <cellStyle name="Salida 13 2 6 3" xfId="10024" xr:uid="{15F786F3-696E-47CA-BC22-1B48700B2480}"/>
    <cellStyle name="Salida 13 2 6 3 2" xfId="25132" xr:uid="{DDFCDF84-53D7-4F97-B181-2089E01B63C7}"/>
    <cellStyle name="Salida 13 2 6 4" xfId="14755" xr:uid="{664B94A5-7A03-4275-81A9-C034CCA9540D}"/>
    <cellStyle name="Salida 13 2 6 4 2" xfId="29863" xr:uid="{CD91CAF9-BC8F-4BDE-A9A8-A7D52C63E8F0}"/>
    <cellStyle name="Salida 13 2 6 5" xfId="18750" xr:uid="{32BD198A-5C07-4AD3-AA82-DD790BDF45A7}"/>
    <cellStyle name="Salida 13 2 7" xfId="4003" xr:uid="{97E42C62-01CE-4ECA-90F8-6572B95C116F}"/>
    <cellStyle name="Salida 13 2 7 2" xfId="6640" xr:uid="{F3C42808-6321-493A-885C-A24B7B4D3E6E}"/>
    <cellStyle name="Salida 13 2 7 2 2" xfId="12951" xr:uid="{715447B5-900B-489A-87A3-0943F99E322F}"/>
    <cellStyle name="Salida 13 2 7 2 2 2" xfId="28059" xr:uid="{AF8BDBB4-A0A4-4260-9F59-0682D5ADEAFF}"/>
    <cellStyle name="Salida 13 2 7 2 3" xfId="16641" xr:uid="{EF95E35D-2CEC-4B56-9073-817A88E552BF}"/>
    <cellStyle name="Salida 13 2 7 2 3 2" xfId="31749" xr:uid="{0F8B2D47-FD12-409A-9342-11A4A9AB2069}"/>
    <cellStyle name="Salida 13 2 7 2 4" xfId="21748" xr:uid="{E358B29C-8CE9-4639-A7B2-11ED222330CB}"/>
    <cellStyle name="Salida 13 2 7 3" xfId="10385" xr:uid="{02517610-6B4C-4C0C-8895-866150EE53C8}"/>
    <cellStyle name="Salida 13 2 7 3 2" xfId="25493" xr:uid="{4E56AB17-538D-43F5-B172-90ADB2283117}"/>
    <cellStyle name="Salida 13 2 7 4" xfId="7195" xr:uid="{EAAD36FE-1545-49DC-ACF3-89B7088163E4}"/>
    <cellStyle name="Salida 13 2 7 4 2" xfId="22303" xr:uid="{D73C88C6-116C-4A6B-B7FC-4E8555BA7842}"/>
    <cellStyle name="Salida 13 2 7 5" xfId="19111" xr:uid="{B428CFF1-296E-4AD7-BB3D-6E19BBF934E3}"/>
    <cellStyle name="Salida 13 2 8" xfId="4316" xr:uid="{C496B245-CCB8-4218-9DC6-DA24C500CBAE}"/>
    <cellStyle name="Salida 13 2 8 2" xfId="6953" xr:uid="{5EBF65B5-5A77-4ABF-8021-48853786D184}"/>
    <cellStyle name="Salida 13 2 8 2 2" xfId="13264" xr:uid="{20E678ED-1B9C-4000-B2E9-CCEC26DC7C35}"/>
    <cellStyle name="Salida 13 2 8 2 2 2" xfId="28372" xr:uid="{847C3C42-5852-491B-8EBC-B1B02796F4FF}"/>
    <cellStyle name="Salida 13 2 8 2 3" xfId="16928" xr:uid="{5ACE6235-7F75-460B-83A6-1C4F3F16167D}"/>
    <cellStyle name="Salida 13 2 8 2 3 2" xfId="32036" xr:uid="{D14CC32B-2A02-4E90-AED5-3DA51422F53C}"/>
    <cellStyle name="Salida 13 2 8 2 4" xfId="22061" xr:uid="{3BD2B004-9E4A-4960-8123-89577E153614}"/>
    <cellStyle name="Salida 13 2 8 3" xfId="10698" xr:uid="{E421A679-B299-4F9C-8DE0-BAAD1D0A99A9}"/>
    <cellStyle name="Salida 13 2 8 3 2" xfId="25806" xr:uid="{CC7B3F89-2547-40D2-B3C2-2D5634D1D17F}"/>
    <cellStyle name="Salida 13 2 8 4" xfId="7735" xr:uid="{52139073-66F2-475B-87BB-193563FD8078}"/>
    <cellStyle name="Salida 13 2 8 4 2" xfId="22843" xr:uid="{CA459C1A-EFF8-475A-AE1C-104AA2885FAA}"/>
    <cellStyle name="Salida 13 2 8 5" xfId="19424" xr:uid="{EC2431A3-D0C9-433A-8E04-BDA32F603DDB}"/>
    <cellStyle name="Salida 13 2 9" xfId="4568" xr:uid="{A97C555D-C461-4BCF-8117-68AC2905747B}"/>
    <cellStyle name="Salida 13 2 9 2" xfId="10950" xr:uid="{A095F556-303F-4882-98CA-3BB3DF14D556}"/>
    <cellStyle name="Salida 13 2 9 2 2" xfId="26058" xr:uid="{6978A5B1-12BB-451F-AE85-CD794FC06FDB}"/>
    <cellStyle name="Salida 13 2 9 3" xfId="9237" xr:uid="{DF17C55A-C4CC-4009-99FA-6552FF0E8B84}"/>
    <cellStyle name="Salida 13 2 9 3 2" xfId="24345" xr:uid="{F34B768C-CBF0-4536-B0F6-09E3EA3A2397}"/>
    <cellStyle name="Salida 13 2 9 4" xfId="19676" xr:uid="{B4E3B68C-F01B-4347-95F2-5A85DFC1595B}"/>
    <cellStyle name="Salida 13 3" xfId="1802" xr:uid="{2BCBFE82-1889-4F70-B640-005B73D891BA}"/>
    <cellStyle name="Salida 13 3 10" xfId="8303" xr:uid="{7ECF11E7-623F-4AEE-823E-0943E101ED52}"/>
    <cellStyle name="Salida 13 3 10 2" xfId="23411" xr:uid="{A94E2C83-0601-40FB-A87E-99A0051327D1}"/>
    <cellStyle name="Salida 13 3 11" xfId="16242" xr:uid="{CACC36C2-9D44-4CB5-B369-9E6AC22E454F}"/>
    <cellStyle name="Salida 13 3 11 2" xfId="31350" xr:uid="{74DA9F37-A8D6-482C-A70C-02930598B476}"/>
    <cellStyle name="Salida 13 3 12" xfId="7936" xr:uid="{80097987-FB52-4E71-9D34-6E916958A8F7}"/>
    <cellStyle name="Salida 13 3 12 2" xfId="23044" xr:uid="{D6BF0220-BCB8-42E0-9A22-8BC59FF6ED9E}"/>
    <cellStyle name="Salida 13 3 13" xfId="17027" xr:uid="{1FAB808E-87A1-4A4B-B3D6-8A8BDDAC9324}"/>
    <cellStyle name="Salida 13 3 2" xfId="2362" xr:uid="{91601F0A-C2E9-49BE-8F41-D6DF5A0C1CD1}"/>
    <cellStyle name="Salida 13 3 2 2" xfId="4999" xr:uid="{476CD9D9-B054-459E-8FB2-049EAEB43AC5}"/>
    <cellStyle name="Salida 13 3 2 2 2" xfId="11363" xr:uid="{F000F386-C9D4-48A8-9EDB-7A9207517C23}"/>
    <cellStyle name="Salida 13 3 2 2 2 2" xfId="26471" xr:uid="{F481236C-B50E-4A00-94CD-6F691F8A3CE0}"/>
    <cellStyle name="Salida 13 3 2 2 3" xfId="7522" xr:uid="{F5347926-3830-4CD7-8E7A-B450D2F6CF07}"/>
    <cellStyle name="Salida 13 3 2 2 3 2" xfId="22630" xr:uid="{6BDBF8BA-0ECC-42AC-A7F6-B4106D90CCB0}"/>
    <cellStyle name="Salida 13 3 2 2 4" xfId="20107" xr:uid="{92AC0672-1C56-4F9B-95D8-B7D873D48A03}"/>
    <cellStyle name="Salida 13 3 2 3" xfId="8829" xr:uid="{723D94EF-EE00-4B1E-881B-9208A5A6016E}"/>
    <cellStyle name="Salida 13 3 2 3 2" xfId="23937" xr:uid="{1372AD8F-F7DC-4B5A-828E-69F1C0D275BE}"/>
    <cellStyle name="Salida 13 3 3" xfId="2257" xr:uid="{9750FC5E-6154-4033-8B27-1828040EBE99}"/>
    <cellStyle name="Salida 13 3 3 2" xfId="4894" xr:uid="{7D2E9F8B-B98A-4D4B-A08F-184A8B10271F}"/>
    <cellStyle name="Salida 13 3 3 2 2" xfId="11258" xr:uid="{B598E594-F33E-42DE-BBC8-83E94DD1ECFF}"/>
    <cellStyle name="Salida 13 3 3 2 2 2" xfId="26366" xr:uid="{2397E1B9-818C-4524-98BC-37EAE15DC3CD}"/>
    <cellStyle name="Salida 13 3 3 2 3" xfId="15563" xr:uid="{4A3F835E-230E-4502-A3A6-464BDC621B6D}"/>
    <cellStyle name="Salida 13 3 3 2 3 2" xfId="30671" xr:uid="{1A2A146A-533E-4EEC-8E27-25DF8183CE12}"/>
    <cellStyle name="Salida 13 3 3 2 4" xfId="20002" xr:uid="{60D350A9-30D4-496A-9D3F-FEC162FD61B7}"/>
    <cellStyle name="Salida 13 3 3 3" xfId="16397" xr:uid="{27449412-6933-46FD-8B27-0993B9EC7C07}"/>
    <cellStyle name="Salida 13 3 3 3 2" xfId="31505" xr:uid="{2FACE64D-2DF5-4CCE-A4D2-20D8C73B0A99}"/>
    <cellStyle name="Salida 13 3 3 4" xfId="17482" xr:uid="{E405E222-BE7B-4E57-9575-ACA169511681}"/>
    <cellStyle name="Salida 13 3 4" xfId="2337" xr:uid="{1248C24A-496C-46FC-98D7-E1A4B1F86D83}"/>
    <cellStyle name="Salida 13 3 4 2" xfId="4974" xr:uid="{9139DB77-2D91-448B-BCB1-29FB5683768F}"/>
    <cellStyle name="Salida 13 3 4 2 2" xfId="11338" xr:uid="{F1FDAEFF-5AEC-4E0F-990A-49AFF589A591}"/>
    <cellStyle name="Salida 13 3 4 2 2 2" xfId="26446" xr:uid="{B6A96B44-5003-47E9-BC0B-D0C25D8B27D0}"/>
    <cellStyle name="Salida 13 3 4 2 3" xfId="14564" xr:uid="{8D6A7FD7-54BC-4A1F-9CA2-F7D4AFDA9F74}"/>
    <cellStyle name="Salida 13 3 4 2 3 2" xfId="29672" xr:uid="{FF1908AC-5731-4DA5-AC72-BE5BF5A48E53}"/>
    <cellStyle name="Salida 13 3 4 2 4" xfId="20082" xr:uid="{C12F1DC4-4F41-4F40-8DF6-29AA8C211026}"/>
    <cellStyle name="Salida 13 3 4 3" xfId="8804" xr:uid="{13A3D0A5-940B-436F-B729-1035B9AC8F7D}"/>
    <cellStyle name="Salida 13 3 4 3 2" xfId="23912" xr:uid="{4D582BF8-46D8-4B92-8694-EC9A5A757FAC}"/>
    <cellStyle name="Salida 13 3 4 4" xfId="7555" xr:uid="{FA60BC99-24A9-47A7-BE02-16352D846C5F}"/>
    <cellStyle name="Salida 13 3 4 4 2" xfId="22663" xr:uid="{6B6A4661-726C-430B-9C2E-16E7561BF7E8}"/>
    <cellStyle name="Salida 13 3 4 5" xfId="17562" xr:uid="{02039CD4-3E47-4362-9381-4E1A54BC7A09}"/>
    <cellStyle name="Salida 13 3 5" xfId="2271" xr:uid="{BC02DD8A-A1BD-4832-93A0-A46962C9C432}"/>
    <cellStyle name="Salida 13 3 5 2" xfId="4908" xr:uid="{7BDD178F-0F9B-4580-B821-2C82DE580941}"/>
    <cellStyle name="Salida 13 3 5 2 2" xfId="11272" xr:uid="{DE9C0B80-8D2B-4422-8239-468124F8F3A0}"/>
    <cellStyle name="Salida 13 3 5 2 2 2" xfId="26380" xr:uid="{E79C2F1E-E30F-4B0B-98E7-2C8029FB059B}"/>
    <cellStyle name="Salida 13 3 5 2 3" xfId="13411" xr:uid="{CA9B908A-931E-44EA-9C8B-54A4D27C55CC}"/>
    <cellStyle name="Salida 13 3 5 2 3 2" xfId="28519" xr:uid="{F5A79DF2-2B98-4A84-9FB0-A7B16485FB4C}"/>
    <cellStyle name="Salida 13 3 5 2 4" xfId="20016" xr:uid="{F82335D1-FF44-431A-AC02-821088FFBCE5}"/>
    <cellStyle name="Salida 13 3 5 3" xfId="8738" xr:uid="{509301F1-BD24-4367-B32C-9DA8BC1A60FD}"/>
    <cellStyle name="Salida 13 3 5 3 2" xfId="23846" xr:uid="{C5E2269F-3F25-441F-A72D-B9C000AA167F}"/>
    <cellStyle name="Salida 13 3 5 4" xfId="13944" xr:uid="{CEFE8B78-ACD6-455E-BB73-DCC68BD68041}"/>
    <cellStyle name="Salida 13 3 5 4 2" xfId="29052" xr:uid="{92EFC1FB-8D28-47CC-A49B-319105028DDF}"/>
    <cellStyle name="Salida 13 3 5 5" xfId="17496" xr:uid="{C5D723A6-31D7-48F7-B3B3-B3B555B8DEB9}"/>
    <cellStyle name="Salida 13 3 6" xfId="2305" xr:uid="{38CD2DFB-F770-4201-AD66-09644B9AEBA7}"/>
    <cellStyle name="Salida 13 3 6 2" xfId="4942" xr:uid="{2C5E7F84-B00F-4298-9166-894A5D74474D}"/>
    <cellStyle name="Salida 13 3 6 2 2" xfId="11306" xr:uid="{2FF2AA51-15DC-451F-B162-C9E4055A6303}"/>
    <cellStyle name="Salida 13 3 6 2 2 2" xfId="26414" xr:uid="{DFF70D5E-AAAE-4504-9262-630C456A0372}"/>
    <cellStyle name="Salida 13 3 6 2 3" xfId="15492" xr:uid="{FC2F09B7-4320-4672-85A1-8303A32400B9}"/>
    <cellStyle name="Salida 13 3 6 2 3 2" xfId="30600" xr:uid="{44903173-662F-46AD-9D42-AC26C42D8AD7}"/>
    <cellStyle name="Salida 13 3 6 2 4" xfId="20050" xr:uid="{328732A3-C52A-4FC8-A110-9CB0DF13E0EF}"/>
    <cellStyle name="Salida 13 3 6 3" xfId="8772" xr:uid="{49346336-3A28-46EE-AD69-7294E824C532}"/>
    <cellStyle name="Salida 13 3 6 3 2" xfId="23880" xr:uid="{1F912DA8-42A3-4538-8982-CC979A562C3D}"/>
    <cellStyle name="Salida 13 3 6 4" xfId="15822" xr:uid="{30F195A7-8FD5-4E3B-B31D-EDCC4E2F9624}"/>
    <cellStyle name="Salida 13 3 6 4 2" xfId="30930" xr:uid="{73CBEE57-9C1F-4455-B146-9B2B21B1D2E2}"/>
    <cellStyle name="Salida 13 3 6 5" xfId="17530" xr:uid="{328DE35E-9514-4425-8008-1FC0BE5825A0}"/>
    <cellStyle name="Salida 13 3 7" xfId="3874" xr:uid="{61FD1066-E08B-48A9-A44A-7E56E92C9183}"/>
    <cellStyle name="Salida 13 3 7 2" xfId="6511" xr:uid="{BB0847CC-4D28-49F4-9DFB-1AC6635D22CE}"/>
    <cellStyle name="Salida 13 3 7 2 2" xfId="12822" xr:uid="{EA0689E9-1375-4CF5-AD05-2E294B987E2E}"/>
    <cellStyle name="Salida 13 3 7 2 2 2" xfId="27930" xr:uid="{475673B8-6502-46E0-939C-4481EA42DA91}"/>
    <cellStyle name="Salida 13 3 7 2 3" xfId="14685" xr:uid="{BADF790B-84D8-42BA-8B0D-AF9278B86CAF}"/>
    <cellStyle name="Salida 13 3 7 2 3 2" xfId="29793" xr:uid="{275394FD-3CCA-4C93-83B6-5F00AC8D6339}"/>
    <cellStyle name="Salida 13 3 7 2 4" xfId="21619" xr:uid="{E84349EA-A300-49A9-9AD2-37522F57F461}"/>
    <cellStyle name="Salida 13 3 7 3" xfId="10256" xr:uid="{2BCBED3F-5E3C-42FD-956F-2BB58CCEEB55}"/>
    <cellStyle name="Salida 13 3 7 3 2" xfId="25364" xr:uid="{BDBB998D-DBC8-4432-9B6E-25CFC9618F4A}"/>
    <cellStyle name="Salida 13 3 7 4" xfId="16408" xr:uid="{532EE3A8-76FA-498B-96AB-B5EB4DD95D51}"/>
    <cellStyle name="Salida 13 3 7 4 2" xfId="31516" xr:uid="{E46E5558-4AE1-40D5-8FE8-B5C141E40244}"/>
    <cellStyle name="Salida 13 3 7 5" xfId="18982" xr:uid="{EE6E2F75-45F7-4351-BECD-896214366654}"/>
    <cellStyle name="Salida 13 3 8" xfId="4256" xr:uid="{C475994A-033E-4645-A97E-7B1EA0396BA4}"/>
    <cellStyle name="Salida 13 3 8 2" xfId="6893" xr:uid="{795D4732-F052-4898-8B38-59B3B1775D31}"/>
    <cellStyle name="Salida 13 3 8 2 2" xfId="13204" xr:uid="{198B400D-AE20-415D-95B9-C067A67C7C41}"/>
    <cellStyle name="Salida 13 3 8 2 2 2" xfId="28312" xr:uid="{1E812B7C-85E1-47B4-B52C-6FB134D47AD5}"/>
    <cellStyle name="Salida 13 3 8 2 3" xfId="16868" xr:uid="{96DF635D-7F29-4178-9784-6897C52BEE9D}"/>
    <cellStyle name="Salida 13 3 8 2 3 2" xfId="31976" xr:uid="{528F88BD-8485-47C8-A66F-4B01461EF2AF}"/>
    <cellStyle name="Salida 13 3 8 2 4" xfId="22001" xr:uid="{BF0959B1-E929-4E05-8E12-5EC37F73CBB6}"/>
    <cellStyle name="Salida 13 3 8 3" xfId="10638" xr:uid="{312A4F9C-72D0-4FD3-A02D-3154F2DE755B}"/>
    <cellStyle name="Salida 13 3 8 3 2" xfId="25746" xr:uid="{A27944BE-170F-47AE-BC99-8EFDA172C57E}"/>
    <cellStyle name="Salida 13 3 8 4" xfId="8224" xr:uid="{8DD0C653-79D5-41A3-A30F-0993F418E148}"/>
    <cellStyle name="Salida 13 3 8 4 2" xfId="23332" xr:uid="{325035B6-0DD9-45F2-8645-5AE24294C26A}"/>
    <cellStyle name="Salida 13 3 8 5" xfId="19364" xr:uid="{B8C8A1C6-87E7-4A17-A872-20D1303F825A}"/>
    <cellStyle name="Salida 13 3 9" xfId="4439" xr:uid="{F5967CA3-5535-4D7C-9C22-B78CCBF018C5}"/>
    <cellStyle name="Salida 13 3 9 2" xfId="10821" xr:uid="{132EFA31-9FA3-4571-B4CE-4D88FA445C5D}"/>
    <cellStyle name="Salida 13 3 9 2 2" xfId="25929" xr:uid="{B39B7469-7069-426E-9C4F-568C152E6436}"/>
    <cellStyle name="Salida 13 3 9 3" xfId="7518" xr:uid="{509F558E-EAB3-4792-9AC5-073DF9B1E109}"/>
    <cellStyle name="Salida 13 3 9 3 2" xfId="22626" xr:uid="{F18262A9-12E5-4612-9B73-99E2BC8BAD36}"/>
    <cellStyle name="Salida 13 3 9 4" xfId="19547" xr:uid="{5F8A0427-924C-4B30-ABF4-3156D3AECE02}"/>
    <cellStyle name="Salida 13 4" xfId="2122" xr:uid="{DC6DADB7-B008-4FF3-9D71-67E5526F5378}"/>
    <cellStyle name="Salida 13 4 10" xfId="7718" xr:uid="{604B63C8-3217-4E86-8D16-89AFBDA17BCB}"/>
    <cellStyle name="Salida 13 4 10 2" xfId="22826" xr:uid="{ED0E9B8F-EB57-4538-A6BD-2D0230105A9B}"/>
    <cellStyle name="Salida 13 4 11" xfId="13809" xr:uid="{9110536D-7B7A-4210-BE27-1413F22E36FC}"/>
    <cellStyle name="Salida 13 4 11 2" xfId="28917" xr:uid="{8C5D6872-D39F-47C2-BC83-8A74335D9217}"/>
    <cellStyle name="Salida 13 4 12" xfId="17347" xr:uid="{A9322516-3A59-49B6-ADDC-32282573644E}"/>
    <cellStyle name="Salida 13 4 2" xfId="2612" xr:uid="{798C64CA-5D6C-490E-9FAA-84ADEB9BC440}"/>
    <cellStyle name="Salida 13 4 2 2" xfId="5249" xr:uid="{41C299EA-3B55-4CD7-B8C9-522A1498ED8C}"/>
    <cellStyle name="Salida 13 4 2 2 2" xfId="11613" xr:uid="{92FFCE8C-03EE-4A00-B075-A8F0E9F63A7D}"/>
    <cellStyle name="Salida 13 4 2 2 2 2" xfId="26721" xr:uid="{C5EF85D6-D93D-451D-9624-0A40221F7E0C}"/>
    <cellStyle name="Salida 13 4 2 2 3" xfId="7450" xr:uid="{2854633C-760D-4F5C-915F-8452D756CFFC}"/>
    <cellStyle name="Salida 13 4 2 2 3 2" xfId="22558" xr:uid="{3F733FFC-9EEA-4BD6-8D63-669141608B94}"/>
    <cellStyle name="Salida 13 4 2 2 4" xfId="20357" xr:uid="{93CCA8EE-E2C0-4733-9FB5-B13C02B6DD3A}"/>
    <cellStyle name="Salida 13 4 2 3" xfId="9079" xr:uid="{F2FF5F63-8464-4B64-8B65-1B93210E1100}"/>
    <cellStyle name="Salida 13 4 2 3 2" xfId="24187" xr:uid="{2674F197-29D0-4FAE-B2EE-474582E555A6}"/>
    <cellStyle name="Salida 13 4 2 4" xfId="8708" xr:uid="{9A97E5AD-8404-430C-9BBB-5F23342590D5}"/>
    <cellStyle name="Salida 13 4 2 4 2" xfId="23816" xr:uid="{98F964DB-15EE-4829-8213-4713BB5F2A67}"/>
    <cellStyle name="Salida 13 4 2 5" xfId="14238" xr:uid="{06BDD827-FCE9-4BC3-84D2-D81ACF711C9B}"/>
    <cellStyle name="Salida 13 4 2 5 2" xfId="29346" xr:uid="{454429C1-9D79-4367-B4DA-4E91CE70EF8E}"/>
    <cellStyle name="Salida 13 4 2 6" xfId="17720" xr:uid="{A63D8053-665A-48D4-8DBF-C9CCA795A8E7}"/>
    <cellStyle name="Salida 13 4 3" xfId="2877" xr:uid="{7E35EA8C-9C0D-43B4-AD45-E05C16E01382}"/>
    <cellStyle name="Salida 13 4 3 2" xfId="5514" xr:uid="{A7A64F2F-43B6-46A8-BB2B-3FD7BEA39E0F}"/>
    <cellStyle name="Salida 13 4 3 2 2" xfId="11825" xr:uid="{3E7669B8-876E-41EB-ABE4-F27AB898845D}"/>
    <cellStyle name="Salida 13 4 3 2 2 2" xfId="26933" xr:uid="{7AC98B1C-675D-4AB0-A413-EDD3094A7DA5}"/>
    <cellStyle name="Salida 13 4 3 2 3" xfId="7536" xr:uid="{B432C306-DD7B-4967-961F-AE153F0F9B3C}"/>
    <cellStyle name="Salida 13 4 3 2 3 2" xfId="22644" xr:uid="{CA4F1E84-7AEC-47F2-B55B-9506E840BAB2}"/>
    <cellStyle name="Salida 13 4 3 2 4" xfId="20622" xr:uid="{6F6716E9-74F4-4B42-945F-510E6F062D61}"/>
    <cellStyle name="Salida 13 4 3 3" xfId="16055" xr:uid="{CD6D1942-EC2F-4077-8BC3-B6070D46BC8C}"/>
    <cellStyle name="Salida 13 4 3 3 2" xfId="31163" xr:uid="{015A65AD-655C-42EA-B3DF-B830DA37C133}"/>
    <cellStyle name="Salida 13 4 3 4" xfId="17985" xr:uid="{B14A2D70-2486-4780-90D8-753B6727E255}"/>
    <cellStyle name="Salida 13 4 4" xfId="3180" xr:uid="{6B510FF4-42A9-41B7-939D-9ABC9994BE02}"/>
    <cellStyle name="Salida 13 4 4 2" xfId="5817" xr:uid="{5F19A2DF-80EC-40D1-9858-E7C65CEFA711}"/>
    <cellStyle name="Salida 13 4 4 2 2" xfId="12128" xr:uid="{886FE8B3-8D5C-4003-980F-49BDD9DF5D5B}"/>
    <cellStyle name="Salida 13 4 4 2 2 2" xfId="27236" xr:uid="{E9EFFD2A-CFCB-40F8-9D4C-28392D137589}"/>
    <cellStyle name="Salida 13 4 4 2 3" xfId="8239" xr:uid="{0BEF9204-36D7-46B0-BF37-6280FE562A81}"/>
    <cellStyle name="Salida 13 4 4 2 3 2" xfId="23347" xr:uid="{F0E136A7-3C5D-466C-8F6C-40C9E4ED689D}"/>
    <cellStyle name="Salida 13 4 4 2 4" xfId="20925" xr:uid="{351FA8E2-AB4B-42DB-86B0-8D8A31780186}"/>
    <cellStyle name="Salida 13 4 4 3" xfId="9562" xr:uid="{D776F759-662A-420E-ACE1-8593FA608D8B}"/>
    <cellStyle name="Salida 13 4 4 3 2" xfId="24670" xr:uid="{984BF389-CDA5-4C08-8396-CF69AF019955}"/>
    <cellStyle name="Salida 13 4 4 4" xfId="14443" xr:uid="{5E424A8E-CECA-4DF4-ADC1-8D60E42F27BD}"/>
    <cellStyle name="Salida 13 4 4 4 2" xfId="29551" xr:uid="{D910FAE0-611C-4ABA-8F0E-2AF8E54BE847}"/>
    <cellStyle name="Salida 13 4 4 5" xfId="18288" xr:uid="{D9284632-B226-41D9-AB0A-AC8212603806}"/>
    <cellStyle name="Salida 13 4 5" xfId="3506" xr:uid="{BAD21841-93DF-415F-A2B1-3D7C5EC90690}"/>
    <cellStyle name="Salida 13 4 5 2" xfId="6143" xr:uid="{83CCF7DC-38B8-4B08-A279-2FCD7D5C3DE0}"/>
    <cellStyle name="Salida 13 4 5 2 2" xfId="12454" xr:uid="{204CF24E-D17D-4A08-925E-1902FFF44A71}"/>
    <cellStyle name="Salida 13 4 5 2 2 2" xfId="27562" xr:uid="{F9C57D86-8928-4B4C-B03F-1BD778E0D685}"/>
    <cellStyle name="Salida 13 4 5 2 3" xfId="7345" xr:uid="{C6DA55D9-0758-44A1-9A07-BA5310B8BF14}"/>
    <cellStyle name="Salida 13 4 5 2 3 2" xfId="22453" xr:uid="{10C116D6-53C3-4624-A621-E2ED735E6553}"/>
    <cellStyle name="Salida 13 4 5 2 4" xfId="21251" xr:uid="{3AB1C9B6-9859-4CE4-A34B-7C3E06134368}"/>
    <cellStyle name="Salida 13 4 5 3" xfId="9888" xr:uid="{CAFFD451-CDFD-4A09-9FBD-728952D9DA19}"/>
    <cellStyle name="Salida 13 4 5 3 2" xfId="24996" xr:uid="{6A3E91CD-CADF-430B-B13B-E147C3A08C50}"/>
    <cellStyle name="Salida 13 4 5 4" xfId="13980" xr:uid="{425AA423-A6DB-43DA-852F-66B04B7E855D}"/>
    <cellStyle name="Salida 13 4 5 4 2" xfId="29088" xr:uid="{F2545BC5-EEBF-4DC1-8EC5-DFFBAAA4A339}"/>
    <cellStyle name="Salida 13 4 5 5" xfId="18614" xr:uid="{A7927449-A652-46D7-9DDE-B11BDA2CE3FC}"/>
    <cellStyle name="Salida 13 4 6" xfId="3812" xr:uid="{D6A723D3-550C-47ED-BA86-B8D1AE78DF38}"/>
    <cellStyle name="Salida 13 4 6 2" xfId="6449" xr:uid="{F64EAC58-8288-4477-A28A-DEA35ED1A527}"/>
    <cellStyle name="Salida 13 4 6 2 2" xfId="12760" xr:uid="{27CEE929-0FB1-4BD7-A55D-5A83AF3CAE39}"/>
    <cellStyle name="Salida 13 4 6 2 2 2" xfId="27868" xr:uid="{3E98EE88-3DD2-49A4-9C08-42DAACBC6399}"/>
    <cellStyle name="Salida 13 4 6 2 3" xfId="7478" xr:uid="{F8D968A4-6F63-49F5-A3A1-2E4175300E0A}"/>
    <cellStyle name="Salida 13 4 6 2 3 2" xfId="22586" xr:uid="{69828AD2-EE13-44C3-AA1B-2B1C96BB51E3}"/>
    <cellStyle name="Salida 13 4 6 2 4" xfId="21557" xr:uid="{8FEA1F66-C5CB-4125-B8B6-3907E985CC06}"/>
    <cellStyle name="Salida 13 4 6 3" xfId="10194" xr:uid="{99DE4360-E69F-45CC-B9DB-7D97BD00E836}"/>
    <cellStyle name="Salida 13 4 6 3 2" xfId="25302" xr:uid="{C9825024-9105-4608-AC23-986446889361}"/>
    <cellStyle name="Salida 13 4 6 4" xfId="15495" xr:uid="{D95EE9C7-B760-434C-AC5E-2CF59B80C03C}"/>
    <cellStyle name="Salida 13 4 6 4 2" xfId="30603" xr:uid="{9636D9DA-E730-4298-8B12-17334C7462A1}"/>
    <cellStyle name="Salida 13 4 6 5" xfId="18920" xr:uid="{942CAA13-3A75-48CF-9377-8C6FD4B0E79B}"/>
    <cellStyle name="Salida 13 4 7" xfId="4194" xr:uid="{42D73A59-5439-4318-AF42-797333942D05}"/>
    <cellStyle name="Salida 13 4 7 2" xfId="6831" xr:uid="{373D3322-8666-494B-880D-7898A5246709}"/>
    <cellStyle name="Salida 13 4 7 2 2" xfId="13142" xr:uid="{2CD5BB68-77FF-490B-8525-215EAEE6C6B4}"/>
    <cellStyle name="Salida 13 4 7 2 2 2" xfId="28250" xr:uid="{0AE8295A-AC27-4EF0-9743-D8DBC91398C4}"/>
    <cellStyle name="Salida 13 4 7 2 3" xfId="16811" xr:uid="{8D6EEE58-9DF9-43A9-A3C4-F737194AB845}"/>
    <cellStyle name="Salida 13 4 7 2 3 2" xfId="31919" xr:uid="{6BD07AF9-02B2-4831-A723-E7C9C6E90CE2}"/>
    <cellStyle name="Salida 13 4 7 2 4" xfId="21939" xr:uid="{31A93E3E-098E-4C23-9EBB-755C2F3F9BBD}"/>
    <cellStyle name="Salida 13 4 7 3" xfId="10576" xr:uid="{FB9432A3-FC8F-47B8-B709-976CCEAE2833}"/>
    <cellStyle name="Salida 13 4 7 3 2" xfId="25684" xr:uid="{E0014191-D77F-446B-86B6-1611CCD66857}"/>
    <cellStyle name="Salida 13 4 7 4" xfId="15166" xr:uid="{2AB0C5F8-39DA-48BA-BC69-14F57906F459}"/>
    <cellStyle name="Salida 13 4 7 4 2" xfId="30274" xr:uid="{A576D298-BF1E-4D49-84F9-249CA5E98AD8}"/>
    <cellStyle name="Salida 13 4 7 5" xfId="19302" xr:uid="{ED62B961-853D-4E2C-849D-154A095CE2F6}"/>
    <cellStyle name="Salida 13 4 8" xfId="4759" xr:uid="{C6CA74AE-F880-4365-B7E7-DD559A6F64CE}"/>
    <cellStyle name="Salida 13 4 8 2" xfId="11141" xr:uid="{47F1B31B-4F61-4E21-8F1A-96DDADF02D73}"/>
    <cellStyle name="Salida 13 4 8 2 2" xfId="26249" xr:uid="{BCB54CB2-91BF-4B99-B08E-F47BF891EF8C}"/>
    <cellStyle name="Salida 13 4 8 3" xfId="15788" xr:uid="{74B92081-97FF-4F14-8300-6E6EB8C0FBFD}"/>
    <cellStyle name="Salida 13 4 8 3 2" xfId="30896" xr:uid="{FE7546D7-BFF2-45E8-AFC2-5A5D2CA3B78C}"/>
    <cellStyle name="Salida 13 4 8 4" xfId="19867" xr:uid="{2028B097-A2FC-4EDF-AF33-8A05C441C186}"/>
    <cellStyle name="Salida 13 4 9" xfId="8620" xr:uid="{43493DA0-652B-4493-B0FE-FD5DB54E37D0}"/>
    <cellStyle name="Salida 13 4 9 2" xfId="23728" xr:uid="{AF3F9DC4-5597-4D97-9B99-04E0D2E1CD72}"/>
    <cellStyle name="Salida 13 5" xfId="2002" xr:uid="{B16A7921-B66A-476B-A638-795636A171E5}"/>
    <cellStyle name="Salida 13 5 10" xfId="8724" xr:uid="{BD012D71-4519-4E38-B1C3-2AD2D2DAD4B3}"/>
    <cellStyle name="Salida 13 5 10 2" xfId="23832" xr:uid="{0B0B506B-5ABD-42D5-859A-3FC842BEED62}"/>
    <cellStyle name="Salida 13 5 11" xfId="17227" xr:uid="{7220D601-E966-4735-A19C-CD64C963E94B}"/>
    <cellStyle name="Salida 13 5 2" xfId="2764" xr:uid="{BBF95311-B25E-4650-B3F8-E58DC06DC355}"/>
    <cellStyle name="Salida 13 5 2 2" xfId="5401" xr:uid="{CFE176A2-5D85-42C7-A927-181EA8CFD4D6}"/>
    <cellStyle name="Salida 13 5 2 2 2" xfId="11750" xr:uid="{9003F074-BD8A-4243-A0C3-620B05E90F8F}"/>
    <cellStyle name="Salida 13 5 2 2 2 2" xfId="26858" xr:uid="{624EFCC7-4C7B-4741-8EBD-6233E719A50A}"/>
    <cellStyle name="Salida 13 5 2 2 3" xfId="9252" xr:uid="{FE3BAD96-6EC7-4904-87B7-44AF71880873}"/>
    <cellStyle name="Salida 13 5 2 2 3 2" xfId="24360" xr:uid="{37C302F3-0490-48F2-888A-66260342EB9F}"/>
    <cellStyle name="Salida 13 5 2 2 4" xfId="20509" xr:uid="{67C7AE73-B677-42FC-AA0E-6FAFF22A5EDB}"/>
    <cellStyle name="Salida 13 5 2 3" xfId="15997" xr:uid="{E4CC9BD9-95B1-469F-AE70-D798AD34E085}"/>
    <cellStyle name="Salida 13 5 2 3 2" xfId="31105" xr:uid="{21A61B48-272A-4E7A-9467-998E84C7179F}"/>
    <cellStyle name="Salida 13 5 2 4" xfId="17872" xr:uid="{4C5A8243-2970-4CF5-B46C-C46AB80174D9}"/>
    <cellStyle name="Salida 13 5 3" xfId="3067" xr:uid="{C32D5AF6-F841-4862-B6FF-5F4661B34F19}"/>
    <cellStyle name="Salida 13 5 3 2" xfId="5704" xr:uid="{815E1B52-28B5-4B2F-89D3-D1EBD3C312C4}"/>
    <cellStyle name="Salida 13 5 3 2 2" xfId="12015" xr:uid="{B7D4B6A6-5DC1-40D9-83D0-FE35D9C24FD6}"/>
    <cellStyle name="Salida 13 5 3 2 2 2" xfId="27123" xr:uid="{DDE97AD5-896A-4819-97E7-2FD3E4441D9C}"/>
    <cellStyle name="Salida 13 5 3 2 3" xfId="7210" xr:uid="{0AA04E33-88C0-4EBD-8938-30A868947DBB}"/>
    <cellStyle name="Salida 13 5 3 2 3 2" xfId="22318" xr:uid="{EB2D1BDA-F4F5-4176-A0BB-71197E27122F}"/>
    <cellStyle name="Salida 13 5 3 2 4" xfId="20812" xr:uid="{8153EE10-0C24-4D53-851D-5CF227330F1D}"/>
    <cellStyle name="Salida 13 5 3 3" xfId="9449" xr:uid="{84934CD5-A997-4CA5-8626-5430CFB8A6CB}"/>
    <cellStyle name="Salida 13 5 3 3 2" xfId="24557" xr:uid="{73FD0F76-E4B4-4A17-AA49-E291A49A2711}"/>
    <cellStyle name="Salida 13 5 3 4" xfId="15814" xr:uid="{26D5EF79-BA2D-4D51-9D63-E69A93F24498}"/>
    <cellStyle name="Salida 13 5 3 4 2" xfId="30922" xr:uid="{40129952-3FD1-4FCD-B986-5CA450D38DB6}"/>
    <cellStyle name="Salida 13 5 3 5" xfId="18175" xr:uid="{F01006FB-864D-4097-A8BB-1B97D610E5A3}"/>
    <cellStyle name="Salida 13 5 4" xfId="3393" xr:uid="{7E0C944D-F124-4B19-A88E-6C4F95EB872A}"/>
    <cellStyle name="Salida 13 5 4 2" xfId="6030" xr:uid="{C19941C6-2E4C-4095-B024-536064DD772F}"/>
    <cellStyle name="Salida 13 5 4 2 2" xfId="12341" xr:uid="{830F42D4-4A9D-499F-A4FC-CE0E75FD2317}"/>
    <cellStyle name="Salida 13 5 4 2 2 2" xfId="27449" xr:uid="{87108B3C-4AAD-4249-B600-B26E55AB018C}"/>
    <cellStyle name="Salida 13 5 4 2 3" xfId="16543" xr:uid="{FFE463B2-6EBB-47B1-91F1-BC50F5A7D3AA}"/>
    <cellStyle name="Salida 13 5 4 2 3 2" xfId="31651" xr:uid="{95248D17-A93C-47F1-8373-5A8B6DBF684E}"/>
    <cellStyle name="Salida 13 5 4 2 4" xfId="21138" xr:uid="{B44FAC9C-2664-4358-95A3-01001A7474B5}"/>
    <cellStyle name="Salida 13 5 4 3" xfId="9775" xr:uid="{35DDAA24-5383-47D2-A38B-106270F1EB30}"/>
    <cellStyle name="Salida 13 5 4 3 2" xfId="24883" xr:uid="{8CEA3A00-A290-4E17-95F7-45995D3F3382}"/>
    <cellStyle name="Salida 13 5 4 4" xfId="8021" xr:uid="{53A2EBCC-07D3-443B-B1F2-0B522AF3C2E0}"/>
    <cellStyle name="Salida 13 5 4 4 2" xfId="23129" xr:uid="{03D6D83E-B8FB-466B-9058-F0B0CC06F869}"/>
    <cellStyle name="Salida 13 5 4 5" xfId="18501" xr:uid="{80FD872E-36A0-40EC-97D3-1712DB40497C}"/>
    <cellStyle name="Salida 13 5 5" xfId="3699" xr:uid="{D8E80869-37E6-48B1-B5C7-28051045D928}"/>
    <cellStyle name="Salida 13 5 5 2" xfId="6336" xr:uid="{1FBB1C6E-1FD4-48BA-9FD6-B293F8D55262}"/>
    <cellStyle name="Salida 13 5 5 2 2" xfId="12647" xr:uid="{8DD2DE83-368E-47B6-86E9-465CA54AC2D2}"/>
    <cellStyle name="Salida 13 5 5 2 2 2" xfId="27755" xr:uid="{5517DE92-84ED-444E-AC86-44BEA5756AC6}"/>
    <cellStyle name="Salida 13 5 5 2 3" xfId="15134" xr:uid="{E5070F14-8023-4AE9-BDDE-ED694C170CFA}"/>
    <cellStyle name="Salida 13 5 5 2 3 2" xfId="30242" xr:uid="{B156703C-6CC5-490C-8D61-8850F8DCA1FF}"/>
    <cellStyle name="Salida 13 5 5 2 4" xfId="21444" xr:uid="{7FFEF036-5E67-4BFA-90B6-AFE14E330A44}"/>
    <cellStyle name="Salida 13 5 5 3" xfId="10081" xr:uid="{5DC39137-4AF8-4926-AB7E-5B1F18829B1A}"/>
    <cellStyle name="Salida 13 5 5 3 2" xfId="25189" xr:uid="{232C7FF2-595D-4FA3-90CF-E5B802CA6E3E}"/>
    <cellStyle name="Salida 13 5 5 4" xfId="7799" xr:uid="{D29D7899-9A4A-4CB1-B4DC-707828CBA88E}"/>
    <cellStyle name="Salida 13 5 5 4 2" xfId="22907" xr:uid="{F5EB6FBF-B6DD-4C87-8C24-C728CBA9367C}"/>
    <cellStyle name="Salida 13 5 5 5" xfId="18807" xr:uid="{BD548C9F-76D5-431E-8709-221FF49616EE}"/>
    <cellStyle name="Salida 13 5 6" xfId="4074" xr:uid="{569CA20A-12F2-4D77-B206-8C2637910DCA}"/>
    <cellStyle name="Salida 13 5 6 2" xfId="6711" xr:uid="{6DE5C0B8-2459-4F8A-913E-412D736ABE92}"/>
    <cellStyle name="Salida 13 5 6 2 2" xfId="13022" xr:uid="{0F51DAE9-1173-4B48-A8ED-3B580814DFE8}"/>
    <cellStyle name="Salida 13 5 6 2 2 2" xfId="28130" xr:uid="{D85E9666-CE93-4276-B666-C2A6B42E6F5D}"/>
    <cellStyle name="Salida 13 5 6 2 3" xfId="16698" xr:uid="{2861C616-167C-485C-8E53-18B8A5411B02}"/>
    <cellStyle name="Salida 13 5 6 2 3 2" xfId="31806" xr:uid="{02AB72FE-6782-4084-A740-D4B4492F7C5C}"/>
    <cellStyle name="Salida 13 5 6 2 4" xfId="21819" xr:uid="{BECB6DE0-45A5-48A9-9095-422A22A43304}"/>
    <cellStyle name="Salida 13 5 6 3" xfId="10456" xr:uid="{3BD43EA0-6E7F-4156-90B2-0885E21B4602}"/>
    <cellStyle name="Salida 13 5 6 3 2" xfId="25564" xr:uid="{44F95B84-BEE3-4EBA-90F0-DB20783069E5}"/>
    <cellStyle name="Salida 13 5 6 4" xfId="8215" xr:uid="{2FC8DA04-AC43-4A54-87E8-1228CC004167}"/>
    <cellStyle name="Salida 13 5 6 4 2" xfId="23323" xr:uid="{8DD7528A-586F-479B-A0CF-59848767799B}"/>
    <cellStyle name="Salida 13 5 6 5" xfId="19182" xr:uid="{16536369-D61A-4173-B6FF-0F81AFA9E312}"/>
    <cellStyle name="Salida 13 5 7" xfId="4639" xr:uid="{7532BC30-7E63-4D3E-B864-0D9A404BA2ED}"/>
    <cellStyle name="Salida 13 5 7 2" xfId="11021" xr:uid="{CC5EC664-E828-4A97-A8A2-9903AD81F20A}"/>
    <cellStyle name="Salida 13 5 7 2 2" xfId="26129" xr:uid="{8D11AE3E-9C39-4680-8E9C-C5E257399F57}"/>
    <cellStyle name="Salida 13 5 7 3" xfId="7370" xr:uid="{E36FBCC9-BC20-4738-847B-A13A5849F56B}"/>
    <cellStyle name="Salida 13 5 7 3 2" xfId="22478" xr:uid="{90560B07-BB86-41A2-9BF8-C54ADEDEA38B}"/>
    <cellStyle name="Salida 13 5 7 4" xfId="19747" xr:uid="{A8AD35E8-4CB1-47D3-B177-2A523A97453E}"/>
    <cellStyle name="Salida 13 5 8" xfId="8500" xr:uid="{80BFD803-5D77-4DAE-8059-ED0E44EA2DD2}"/>
    <cellStyle name="Salida 13 5 8 2" xfId="23608" xr:uid="{96C29FFD-D428-498F-8227-D22B3CB95F16}"/>
    <cellStyle name="Salida 13 5 9" xfId="15630" xr:uid="{FFCA73D8-C6A5-4279-A0DB-8E7928842117}"/>
    <cellStyle name="Salida 13 5 9 2" xfId="30738" xr:uid="{831090F8-2921-42C9-B20F-40B61E3AFAF4}"/>
    <cellStyle name="Salida 14" xfId="1506" xr:uid="{00000000-0005-0000-0000-0000E6050000}"/>
    <cellStyle name="Salida 14 2" xfId="1932" xr:uid="{B0DD6107-2344-481E-9F32-594633E7866B}"/>
    <cellStyle name="Salida 14 2 10" xfId="8433" xr:uid="{1A06A71D-394B-458F-9F2A-A910F2D25D7B}"/>
    <cellStyle name="Salida 14 2 10 2" xfId="23541" xr:uid="{4FC313A2-9693-4310-BE41-422D96AE724C}"/>
    <cellStyle name="Salida 14 2 11" xfId="8294" xr:uid="{DB727D7B-45BD-4960-9E62-3B082CC84ED1}"/>
    <cellStyle name="Salida 14 2 11 2" xfId="23402" xr:uid="{9647BEC1-6C28-478A-A96D-2048C44843B2}"/>
    <cellStyle name="Salida 14 2 12" xfId="15648" xr:uid="{F5876483-31FF-4C87-B0CC-390AA3F441C2}"/>
    <cellStyle name="Salida 14 2 12 2" xfId="30756" xr:uid="{363333A5-5AF9-4997-BC56-6B8BDE093296}"/>
    <cellStyle name="Salida 14 2 13" xfId="17157" xr:uid="{5E3FD611-ACC2-435E-89FB-CAAD05CF0101}"/>
    <cellStyle name="Salida 14 2 2" xfId="2492" xr:uid="{C2ACA0CB-F854-43B7-9356-25F64D86ADC6}"/>
    <cellStyle name="Salida 14 2 2 2" xfId="5129" xr:uid="{9DFC3CD8-E722-4B61-A4C0-724F6F414570}"/>
    <cellStyle name="Salida 14 2 2 2 2" xfId="11493" xr:uid="{57E31D34-FBC9-46F6-BF8A-4D0E0E2A1021}"/>
    <cellStyle name="Salida 14 2 2 2 2 2" xfId="26601" xr:uid="{900AF5E6-AC84-4864-98F1-6198345B39C4}"/>
    <cellStyle name="Salida 14 2 2 2 3" xfId="9188" xr:uid="{C7ABDB0E-C2C3-4524-BF3A-E41E7FFCD070}"/>
    <cellStyle name="Salida 14 2 2 2 3 2" xfId="24296" xr:uid="{C95C6CF7-E1F0-4117-AB37-E6BA7B760E50}"/>
    <cellStyle name="Salida 14 2 2 2 4" xfId="20237" xr:uid="{D918A611-1C19-41B4-8085-488E399CC717}"/>
    <cellStyle name="Salida 14 2 2 3" xfId="8959" xr:uid="{B895865D-6FD7-4203-9A2C-89140AB54877}"/>
    <cellStyle name="Salida 14 2 2 3 2" xfId="24067" xr:uid="{64239AE5-9492-4FB3-B9E3-ECA9AB43769D}"/>
    <cellStyle name="Salida 14 2 3" xfId="2708" xr:uid="{4877C2AE-96F2-442E-89B0-A0076D16F33A}"/>
    <cellStyle name="Salida 14 2 3 2" xfId="5345" xr:uid="{2B8CCC32-4283-4CD4-A899-B0FB02AC0794}"/>
    <cellStyle name="Salida 14 2 3 2 2" xfId="11694" xr:uid="{6E6DEACE-5112-4115-8D42-D19D074FE0F6}"/>
    <cellStyle name="Salida 14 2 3 2 2 2" xfId="26802" xr:uid="{CB356AC2-0241-4453-8F10-7DD3AA5694EE}"/>
    <cellStyle name="Salida 14 2 3 2 3" xfId="14185" xr:uid="{4CB6F482-28B2-4A6E-96FB-19971C4DBD4A}"/>
    <cellStyle name="Salida 14 2 3 2 3 2" xfId="29293" xr:uid="{2D4854A9-C8E8-4A67-B68F-7AE98C1D8860}"/>
    <cellStyle name="Salida 14 2 3 2 4" xfId="20453" xr:uid="{1067FC02-B0D5-4E52-A799-CA10A731B8DB}"/>
    <cellStyle name="Salida 14 2 3 3" xfId="7618" xr:uid="{66F386EF-2AB0-4F17-BF51-C49C862D8849}"/>
    <cellStyle name="Salida 14 2 3 3 2" xfId="22726" xr:uid="{A1ED6DED-2E98-4A42-AB9E-A16F611AE853}"/>
    <cellStyle name="Salida 14 2 3 4" xfId="17816" xr:uid="{2698B956-6439-46E5-891A-6222183A04A0}"/>
    <cellStyle name="Salida 14 2 4" xfId="3011" xr:uid="{E0CBF756-558E-4735-A9B2-84CEAC36887D}"/>
    <cellStyle name="Salida 14 2 4 2" xfId="5648" xr:uid="{C02B6C5E-A84C-414B-9C41-D18B2D96F0EE}"/>
    <cellStyle name="Salida 14 2 4 2 2" xfId="11959" xr:uid="{E7FD0BF7-8354-4961-9113-C4F3A91653F8}"/>
    <cellStyle name="Salida 14 2 4 2 2 2" xfId="27067" xr:uid="{081B478E-2792-4E88-A789-E5A250AA9788}"/>
    <cellStyle name="Salida 14 2 4 2 3" xfId="7311" xr:uid="{54AF5592-ACAD-43A9-8A01-046F46AE2B7D}"/>
    <cellStyle name="Salida 14 2 4 2 3 2" xfId="22419" xr:uid="{3057F9FE-0026-4C35-B5B2-4086AD5C5DAA}"/>
    <cellStyle name="Salida 14 2 4 2 4" xfId="20756" xr:uid="{8831C7C2-E56D-4B8C-9CE8-9155C5EAB77B}"/>
    <cellStyle name="Salida 14 2 4 3" xfId="9393" xr:uid="{133B1935-9D82-4384-8739-7C08EA192590}"/>
    <cellStyle name="Salida 14 2 4 3 2" xfId="24501" xr:uid="{409AF8E6-9CAE-4FD9-9AB9-CB1D06260EB2}"/>
    <cellStyle name="Salida 14 2 4 4" xfId="7291" xr:uid="{B46FCBAB-B605-497E-A094-B77A4D784C7E}"/>
    <cellStyle name="Salida 14 2 4 4 2" xfId="22399" xr:uid="{1C2D0FD9-2CD2-42CD-BFCF-F19DF7AB7288}"/>
    <cellStyle name="Salida 14 2 4 5" xfId="18119" xr:uid="{06EC9AD4-88B7-4218-99B9-7EEC1AE9EB81}"/>
    <cellStyle name="Salida 14 2 5" xfId="3337" xr:uid="{8C848C11-6000-4915-BD1D-7EC91E6D049B}"/>
    <cellStyle name="Salida 14 2 5 2" xfId="5974" xr:uid="{C6962527-CC7B-4F60-8E10-9FEE2FDE7B43}"/>
    <cellStyle name="Salida 14 2 5 2 2" xfId="12285" xr:uid="{0B00B646-9201-4C0A-B567-B217846DC7D0}"/>
    <cellStyle name="Salida 14 2 5 2 2 2" xfId="27393" xr:uid="{07FD75B2-62C5-4F85-ACD6-34598E855AED}"/>
    <cellStyle name="Salida 14 2 5 2 3" xfId="7090" xr:uid="{2A77332E-954C-4A9C-8A91-1B0047346813}"/>
    <cellStyle name="Salida 14 2 5 2 3 2" xfId="22198" xr:uid="{1A57AE5C-FF5D-47F0-B224-BA50E1F9356D}"/>
    <cellStyle name="Salida 14 2 5 2 4" xfId="21082" xr:uid="{34FB3158-C1B0-4EBA-8B67-B0899055B790}"/>
    <cellStyle name="Salida 14 2 5 3" xfId="9719" xr:uid="{E2B7FA86-1CEE-4033-A619-D25BE61404A3}"/>
    <cellStyle name="Salida 14 2 5 3 2" xfId="24827" xr:uid="{E073E07D-9C04-4BDD-8F66-856C1CCCF863}"/>
    <cellStyle name="Salida 14 2 5 4" xfId="7275" xr:uid="{A9FE37B6-2559-4DE7-88AB-9677D46493C8}"/>
    <cellStyle name="Salida 14 2 5 4 2" xfId="22383" xr:uid="{0DA75FF6-3DC9-483E-A93F-D0175DAF8ADF}"/>
    <cellStyle name="Salida 14 2 5 5" xfId="18445" xr:uid="{D605E3CE-08C0-4C20-97A3-7AD65B218F59}"/>
    <cellStyle name="Salida 14 2 6" xfId="3643" xr:uid="{184F58C6-632F-4921-91B4-FB144A890770}"/>
    <cellStyle name="Salida 14 2 6 2" xfId="6280" xr:uid="{519EDCFD-D7CB-4444-A366-9C2EEEED8AE2}"/>
    <cellStyle name="Salida 14 2 6 2 2" xfId="12591" xr:uid="{3D36E4E6-54BB-429E-A564-E5B0A3FB00AD}"/>
    <cellStyle name="Salida 14 2 6 2 2 2" xfId="27699" xr:uid="{28FA01EB-5BB9-4FDA-809E-16BC8D22EEF6}"/>
    <cellStyle name="Salida 14 2 6 2 3" xfId="15868" xr:uid="{C691F5F0-A917-49D7-B47A-036A08795E28}"/>
    <cellStyle name="Salida 14 2 6 2 3 2" xfId="30976" xr:uid="{141C8D31-BBE0-459A-A952-AF70CB623FF9}"/>
    <cellStyle name="Salida 14 2 6 2 4" xfId="21388" xr:uid="{EA78D1C8-C9FD-44BE-8440-279B73216AF9}"/>
    <cellStyle name="Salida 14 2 6 3" xfId="10025" xr:uid="{E44DCC1D-BB8F-4300-AA96-8B6DE6FF6D3D}"/>
    <cellStyle name="Salida 14 2 6 3 2" xfId="25133" xr:uid="{4B9FE9A4-D70C-4495-BDEF-50A5C519DCC7}"/>
    <cellStyle name="Salida 14 2 6 4" xfId="15200" xr:uid="{E5A51B00-4FA1-4A06-84D5-2AC7EE364A99}"/>
    <cellStyle name="Salida 14 2 6 4 2" xfId="30308" xr:uid="{4D79E01E-85E5-4C3A-914F-D3DEBB937958}"/>
    <cellStyle name="Salida 14 2 6 5" xfId="18751" xr:uid="{F3698FA9-049E-428A-B084-BD5A7077616C}"/>
    <cellStyle name="Salida 14 2 7" xfId="4004" xr:uid="{9B268DEC-CCB2-4195-95B3-023DC322F46B}"/>
    <cellStyle name="Salida 14 2 7 2" xfId="6641" xr:uid="{7115AE2A-5432-467D-BC28-F50529C50BEC}"/>
    <cellStyle name="Salida 14 2 7 2 2" xfId="12952" xr:uid="{70F97D9F-3CB9-48B7-BE40-B4A0D020CA2A}"/>
    <cellStyle name="Salida 14 2 7 2 2 2" xfId="28060" xr:uid="{722D61AA-35F0-4247-AC02-12C684E37A59}"/>
    <cellStyle name="Salida 14 2 7 2 3" xfId="16642" xr:uid="{2A2772D2-0677-4AC7-936E-883D8932F4B5}"/>
    <cellStyle name="Salida 14 2 7 2 3 2" xfId="31750" xr:uid="{C017379D-9C59-4247-A934-F7DBCB3FE71F}"/>
    <cellStyle name="Salida 14 2 7 2 4" xfId="21749" xr:uid="{CF3FF202-83C8-45C6-AB76-2350F3DE987A}"/>
    <cellStyle name="Salida 14 2 7 3" xfId="10386" xr:uid="{EC578420-7B3E-462E-9F14-CEF89242FA70}"/>
    <cellStyle name="Salida 14 2 7 3 2" xfId="25494" xr:uid="{CAA8FD5D-239C-4C66-8DC6-4DF87F5AE0DD}"/>
    <cellStyle name="Salida 14 2 7 4" xfId="15087" xr:uid="{8A55B042-3E52-4D28-9841-AE7876050CA5}"/>
    <cellStyle name="Salida 14 2 7 4 2" xfId="30195" xr:uid="{BE7CB64F-2DAF-4191-9F05-A3E9E305D833}"/>
    <cellStyle name="Salida 14 2 7 5" xfId="19112" xr:uid="{A04B731D-A32C-4995-9E76-732ECF408763}"/>
    <cellStyle name="Salida 14 2 8" xfId="4317" xr:uid="{DE36F91D-0E9D-42BE-98D8-BEC20967C69E}"/>
    <cellStyle name="Salida 14 2 8 2" xfId="6954" xr:uid="{33FB03CC-CE70-4F29-A33E-938BAE1DC281}"/>
    <cellStyle name="Salida 14 2 8 2 2" xfId="13265" xr:uid="{09E75F40-F72E-4053-A677-D3ED896B5B52}"/>
    <cellStyle name="Salida 14 2 8 2 2 2" xfId="28373" xr:uid="{BFC0BE7A-4B51-4B9E-99B4-EBD902299B3B}"/>
    <cellStyle name="Salida 14 2 8 2 3" xfId="16929" xr:uid="{D6164668-5527-4B16-B56A-7509D48D074B}"/>
    <cellStyle name="Salida 14 2 8 2 3 2" xfId="32037" xr:uid="{C006D79E-3A0E-44EE-9C3A-E9FD736E77D1}"/>
    <cellStyle name="Salida 14 2 8 2 4" xfId="22062" xr:uid="{9F749AAA-573B-4BCB-936A-65DBF42E5F09}"/>
    <cellStyle name="Salida 14 2 8 3" xfId="10699" xr:uid="{FE79F580-4DA0-4F00-8034-9B19E912E23B}"/>
    <cellStyle name="Salida 14 2 8 3 2" xfId="25807" xr:uid="{3317F6CD-74BD-4DB2-A3E9-0BEB90F2FDB0}"/>
    <cellStyle name="Salida 14 2 8 4" xfId="13683" xr:uid="{0E1FD916-3181-42DB-9938-63759B9963F7}"/>
    <cellStyle name="Salida 14 2 8 4 2" xfId="28791" xr:uid="{356BBAB1-67B8-4373-8EF6-51F8132CF894}"/>
    <cellStyle name="Salida 14 2 8 5" xfId="19425" xr:uid="{73D5E614-B3E7-42FB-9868-B817DDDC7D70}"/>
    <cellStyle name="Salida 14 2 9" xfId="4569" xr:uid="{9B773419-D68C-4B4F-B06B-9D57068B6E58}"/>
    <cellStyle name="Salida 14 2 9 2" xfId="10951" xr:uid="{75E1586C-088F-4853-A293-41B628F3604B}"/>
    <cellStyle name="Salida 14 2 9 2 2" xfId="26059" xr:uid="{876F823C-AB24-4973-8608-5B57F779F246}"/>
    <cellStyle name="Salida 14 2 9 3" xfId="16020" xr:uid="{44962B41-2A55-40A2-9882-F47B21746087}"/>
    <cellStyle name="Salida 14 2 9 3 2" xfId="31128" xr:uid="{694C3F01-9CED-44D9-BE4D-3A5AFDFE069E}"/>
    <cellStyle name="Salida 14 2 9 4" xfId="19677" xr:uid="{C36BC3D5-4AE0-4012-8EC4-245BB5C38456}"/>
    <cellStyle name="Salida 14 3" xfId="1801" xr:uid="{05148216-F09D-4714-99DE-D5532B2B3D99}"/>
    <cellStyle name="Salida 14 3 10" xfId="8302" xr:uid="{64890C09-21A6-4713-9ADF-874285B65C8D}"/>
    <cellStyle name="Salida 14 3 10 2" xfId="23410" xr:uid="{AB2AD27F-0CBA-4CED-8828-F17C2BD05957}"/>
    <cellStyle name="Salida 14 3 11" xfId="13455" xr:uid="{D5EA89CC-55F5-4B1D-945F-E40413DC6CA3}"/>
    <cellStyle name="Salida 14 3 11 2" xfId="28563" xr:uid="{E3B6AA9A-7B96-4058-AE3F-596C71D2FD35}"/>
    <cellStyle name="Salida 14 3 12" xfId="9158" xr:uid="{855F3DB2-DCA9-4083-9FD6-C275F3F49C95}"/>
    <cellStyle name="Salida 14 3 12 2" xfId="24266" xr:uid="{4375C901-B38B-4B8D-B17A-3C0CF342B9D0}"/>
    <cellStyle name="Salida 14 3 13" xfId="17026" xr:uid="{54306A0D-F9DC-4BBC-85AB-DF2145A6E112}"/>
    <cellStyle name="Salida 14 3 2" xfId="2361" xr:uid="{FB877099-905F-44B0-816F-DE5042163786}"/>
    <cellStyle name="Salida 14 3 2 2" xfId="4998" xr:uid="{1A0D188E-9FF5-4705-9F25-B8DDF6FA14C9}"/>
    <cellStyle name="Salida 14 3 2 2 2" xfId="11362" xr:uid="{386D7EFF-41C6-42AD-BE02-DD26B244B8CF}"/>
    <cellStyle name="Salida 14 3 2 2 2 2" xfId="26470" xr:uid="{6A3C8F29-65B1-4A15-9A39-416A33CE62A2}"/>
    <cellStyle name="Salida 14 3 2 2 3" xfId="13458" xr:uid="{6FCF2BC5-64A2-4C70-8681-278C37635268}"/>
    <cellStyle name="Salida 14 3 2 2 3 2" xfId="28566" xr:uid="{9B9C5321-4F5D-4A27-9307-8644AD26B2AD}"/>
    <cellStyle name="Salida 14 3 2 2 4" xfId="20106" xr:uid="{53416344-B169-4DA9-B7F9-3AE673731F86}"/>
    <cellStyle name="Salida 14 3 2 3" xfId="8828" xr:uid="{750BBC1F-B44F-4ACC-BB48-9973AF4E1FF5}"/>
    <cellStyle name="Salida 14 3 2 3 2" xfId="23936" xr:uid="{ED4BAFEF-F99C-4383-9F8D-8E0D471EDDE9}"/>
    <cellStyle name="Salida 14 3 3" xfId="2258" xr:uid="{EE005978-9D6B-4CDB-BFED-DEB8FB8CC0BB}"/>
    <cellStyle name="Salida 14 3 3 2" xfId="4895" xr:uid="{395B76FA-B5F3-44C6-BAD8-333C0129BD21}"/>
    <cellStyle name="Salida 14 3 3 2 2" xfId="11259" xr:uid="{51139DA8-C832-4711-963A-02A286157B6F}"/>
    <cellStyle name="Salida 14 3 3 2 2 2" xfId="26367" xr:uid="{334F6992-214E-4E73-BC25-ED0892B1C0C5}"/>
    <cellStyle name="Salida 14 3 3 2 3" xfId="15041" xr:uid="{1460E00B-A69B-43E3-829F-360D2600B257}"/>
    <cellStyle name="Salida 14 3 3 2 3 2" xfId="30149" xr:uid="{6194FA0E-E1D8-4C1F-AEF1-2E8B566A8C16}"/>
    <cellStyle name="Salida 14 3 3 2 4" xfId="20003" xr:uid="{76044B86-048A-4C9C-A09F-5708E76447C3}"/>
    <cellStyle name="Salida 14 3 3 3" xfId="13675" xr:uid="{A925421C-8C09-4E5F-AF8D-EB1C604A0EBF}"/>
    <cellStyle name="Salida 14 3 3 3 2" xfId="28783" xr:uid="{5D24EC97-14DB-48D5-A92E-D7DB253E0C64}"/>
    <cellStyle name="Salida 14 3 3 4" xfId="17483" xr:uid="{65C93AD7-DC30-40F9-B9D2-66D36299EE62}"/>
    <cellStyle name="Salida 14 3 4" xfId="2642" xr:uid="{3B9A50C0-63A3-43E5-8E7B-D2E744DF4C48}"/>
    <cellStyle name="Salida 14 3 4 2" xfId="5279" xr:uid="{8EADB5AC-C53A-48A1-9A44-EE2589C6ABB0}"/>
    <cellStyle name="Salida 14 3 4 2 2" xfId="11643" xr:uid="{FE509D11-C0A9-4C70-9DCC-7A6FFBF10009}"/>
    <cellStyle name="Salida 14 3 4 2 2 2" xfId="26751" xr:uid="{5A189E4E-B920-4E58-A457-7CB55E8BAB55}"/>
    <cellStyle name="Salida 14 3 4 2 3" xfId="7776" xr:uid="{22168767-0291-44BD-AB31-6218A853E782}"/>
    <cellStyle name="Salida 14 3 4 2 3 2" xfId="22884" xr:uid="{46C2C2DA-B17A-4764-8182-03C17AE113DF}"/>
    <cellStyle name="Salida 14 3 4 2 4" xfId="20387" xr:uid="{13389617-009F-41D5-BC68-87F7C99E5A9B}"/>
    <cellStyle name="Salida 14 3 4 3" xfId="9109" xr:uid="{719769BA-3025-4233-8704-FDFC3A8504C1}"/>
    <cellStyle name="Salida 14 3 4 3 2" xfId="24217" xr:uid="{D4B71FF4-AEA7-4B91-A252-33500F4E4729}"/>
    <cellStyle name="Salida 14 3 4 4" xfId="13604" xr:uid="{557C7351-13CE-4C81-AC72-BA949D2F71F9}"/>
    <cellStyle name="Salida 14 3 4 4 2" xfId="28712" xr:uid="{2866F450-37D0-4843-AC29-D77E67E2D5FC}"/>
    <cellStyle name="Salida 14 3 4 5" xfId="17750" xr:uid="{528BB2AE-F456-4A58-BEA1-B6C8DFDEBC27}"/>
    <cellStyle name="Salida 14 3 5" xfId="2272" xr:uid="{F0631FE0-FE0A-4070-948A-3F6B79409674}"/>
    <cellStyle name="Salida 14 3 5 2" xfId="4909" xr:uid="{7E5E32EC-CD82-4BCD-8283-82943CD2CD67}"/>
    <cellStyle name="Salida 14 3 5 2 2" xfId="11273" xr:uid="{0A7F6A4D-A6B0-41FB-B44E-AE7D30ACF637}"/>
    <cellStyle name="Salida 14 3 5 2 2 2" xfId="26381" xr:uid="{2C312971-FFD3-4E45-9D65-12F5499FC418}"/>
    <cellStyle name="Salida 14 3 5 2 3" xfId="15753" xr:uid="{7E20FBFA-D18E-4152-8823-F2F4E363ACDE}"/>
    <cellStyle name="Salida 14 3 5 2 3 2" xfId="30861" xr:uid="{D1EDE312-488D-4A8B-881C-AA02B354A2EA}"/>
    <cellStyle name="Salida 14 3 5 2 4" xfId="20017" xr:uid="{4962937B-2C1F-49EC-BCB6-3AF76FF76CD7}"/>
    <cellStyle name="Salida 14 3 5 3" xfId="8739" xr:uid="{987FB11B-52CF-4915-A143-D77498BF2EE1}"/>
    <cellStyle name="Salida 14 3 5 3 2" xfId="23847" xr:uid="{00D90574-81B9-4ABB-90D3-A512ADE0A833}"/>
    <cellStyle name="Salida 14 3 5 4" xfId="9269" xr:uid="{7F220C06-98CF-4CDD-84D1-2EE3E4717CE3}"/>
    <cellStyle name="Salida 14 3 5 4 2" xfId="24377" xr:uid="{4E159598-ACE0-42F0-8340-B448561E99E8}"/>
    <cellStyle name="Salida 14 3 5 5" xfId="17497" xr:uid="{881BAF16-61D2-4893-8772-94100641DEB1}"/>
    <cellStyle name="Salida 14 3 6" xfId="2304" xr:uid="{CD3456C8-C4EF-4C29-9FBF-43BACC086670}"/>
    <cellStyle name="Salida 14 3 6 2" xfId="4941" xr:uid="{B4B4B6C8-3CC1-4E9D-99BB-8771AD11A790}"/>
    <cellStyle name="Salida 14 3 6 2 2" xfId="11305" xr:uid="{3266C8F5-03A7-49A9-B9BB-12F3DD2A4E68}"/>
    <cellStyle name="Salida 14 3 6 2 2 2" xfId="26413" xr:uid="{D6758FCC-A25D-4665-8341-19AF2EBB0643}"/>
    <cellStyle name="Salida 14 3 6 2 3" xfId="15488" xr:uid="{63F07FFA-96E6-4E1B-B5A3-6E24B66BB659}"/>
    <cellStyle name="Salida 14 3 6 2 3 2" xfId="30596" xr:uid="{DAE91894-87B1-4B9F-9C03-556283D29B4B}"/>
    <cellStyle name="Salida 14 3 6 2 4" xfId="20049" xr:uid="{C26C0ECC-A05C-472F-800F-D6A62C498835}"/>
    <cellStyle name="Salida 14 3 6 3" xfId="8771" xr:uid="{E39F6C46-1A07-43E1-B9D9-B038C65FE341}"/>
    <cellStyle name="Salida 14 3 6 3 2" xfId="23879" xr:uid="{8698929A-3E3F-4237-8150-CD173F246741}"/>
    <cellStyle name="Salida 14 3 6 4" xfId="7446" xr:uid="{32FE1DEC-0E7F-46B3-A0C3-A0DB36108834}"/>
    <cellStyle name="Salida 14 3 6 4 2" xfId="22554" xr:uid="{57E4F15C-0EDD-4BA7-A200-F849F466D259}"/>
    <cellStyle name="Salida 14 3 6 5" xfId="17529" xr:uid="{60FE4548-EEDB-4316-BE66-A5BA3B22C547}"/>
    <cellStyle name="Salida 14 3 7" xfId="3873" xr:uid="{C7FCF705-AFFC-4EBD-A4D3-AAF794253C2C}"/>
    <cellStyle name="Salida 14 3 7 2" xfId="6510" xr:uid="{185C4EE7-72DB-4BC7-B7CB-F52D397104DD}"/>
    <cellStyle name="Salida 14 3 7 2 2" xfId="12821" xr:uid="{163A5905-DC44-44A3-864A-C04CAD1CFB35}"/>
    <cellStyle name="Salida 14 3 7 2 2 2" xfId="27929" xr:uid="{E2874129-1C50-4DBD-B0EB-29830727CFEE}"/>
    <cellStyle name="Salida 14 3 7 2 3" xfId="15547" xr:uid="{A0738543-259B-4BF4-BFFC-684D0079E164}"/>
    <cellStyle name="Salida 14 3 7 2 3 2" xfId="30655" xr:uid="{445040EE-37A0-44C8-8D26-BD9C73861CA7}"/>
    <cellStyle name="Salida 14 3 7 2 4" xfId="21618" xr:uid="{3092A961-55F1-4821-8F29-54919743492D}"/>
    <cellStyle name="Salida 14 3 7 3" xfId="10255" xr:uid="{0B3429E1-264C-477B-A3D4-B22733745BD5}"/>
    <cellStyle name="Salida 14 3 7 3 2" xfId="25363" xr:uid="{35E252F2-057E-4B15-82E9-98E9F0F75137}"/>
    <cellStyle name="Salida 14 3 7 4" xfId="14971" xr:uid="{8DEAB0D5-7FA0-4C84-9C64-51609EE55F87}"/>
    <cellStyle name="Salida 14 3 7 4 2" xfId="30079" xr:uid="{D666209B-3C99-49EA-B42C-481420D92A42}"/>
    <cellStyle name="Salida 14 3 7 5" xfId="18981" xr:uid="{AF150E7A-6E57-4251-96D5-705130258917}"/>
    <cellStyle name="Salida 14 3 8" xfId="4255" xr:uid="{9E820AB9-2448-417C-8768-AF72EDC91387}"/>
    <cellStyle name="Salida 14 3 8 2" xfId="6892" xr:uid="{939E8CE9-1DE9-4D1A-A142-9E4D1EDE91BC}"/>
    <cellStyle name="Salida 14 3 8 2 2" xfId="13203" xr:uid="{A16E80C7-14A1-48B9-B808-0F99589863E7}"/>
    <cellStyle name="Salida 14 3 8 2 2 2" xfId="28311" xr:uid="{3B737DE4-B17E-4204-9672-48A3EE301671}"/>
    <cellStyle name="Salida 14 3 8 2 3" xfId="16867" xr:uid="{C4E8B80B-5EC1-4113-B132-6A88B77EF49E}"/>
    <cellStyle name="Salida 14 3 8 2 3 2" xfId="31975" xr:uid="{88B53A10-FD2A-4CC1-93C9-787DE557990D}"/>
    <cellStyle name="Salida 14 3 8 2 4" xfId="22000" xr:uid="{932D6DE7-57FE-4862-8271-585F05A20FD0}"/>
    <cellStyle name="Salida 14 3 8 3" xfId="10637" xr:uid="{927B34C0-15A3-4969-B5FA-F3534C27E813}"/>
    <cellStyle name="Salida 14 3 8 3 2" xfId="25745" xr:uid="{A16F41A4-2CEE-4DDF-A5CB-15A2E9B72C77}"/>
    <cellStyle name="Salida 14 3 8 4" xfId="7681" xr:uid="{79BB782A-1A84-4615-9554-5EB61E6A3B1B}"/>
    <cellStyle name="Salida 14 3 8 4 2" xfId="22789" xr:uid="{D29C5F6E-52A4-4503-A453-A1F74EDA7EA5}"/>
    <cellStyle name="Salida 14 3 8 5" xfId="19363" xr:uid="{A8BA0D9F-C5A7-412E-B2DB-B03F7CC07C3D}"/>
    <cellStyle name="Salida 14 3 9" xfId="4438" xr:uid="{B0BD9F7E-3F04-4761-B0B2-433EFF65F84D}"/>
    <cellStyle name="Salida 14 3 9 2" xfId="10820" xr:uid="{2BCB1519-8B7F-4B22-AFE2-BB59FEEACE9F}"/>
    <cellStyle name="Salida 14 3 9 2 2" xfId="25928" xr:uid="{ED0A41EA-1747-4615-9EA0-7240F4D584B4}"/>
    <cellStyle name="Salida 14 3 9 3" xfId="14727" xr:uid="{71D4333E-0F00-4BBB-9C0D-0FE993D1C5EA}"/>
    <cellStyle name="Salida 14 3 9 3 2" xfId="29835" xr:uid="{41826F45-E858-42C7-96AA-3CDC022B1BD6}"/>
    <cellStyle name="Salida 14 3 9 4" xfId="19546" xr:uid="{12803E20-FE58-4B47-B9BF-877037ED4FB1}"/>
    <cellStyle name="Salida 14 4" xfId="2123" xr:uid="{CB6D8DA3-DE19-41F8-B647-7B9867218338}"/>
    <cellStyle name="Salida 14 4 10" xfId="16011" xr:uid="{9BFC0018-8C57-4640-A1A9-88C09A6DD27E}"/>
    <cellStyle name="Salida 14 4 10 2" xfId="31119" xr:uid="{E6F7F8D0-A72F-4A70-B910-DCB3EB7F7A62}"/>
    <cellStyle name="Salida 14 4 11" xfId="15954" xr:uid="{AD551719-17AD-4D49-B3E1-9739D691701A}"/>
    <cellStyle name="Salida 14 4 11 2" xfId="31062" xr:uid="{9EF187A9-FD57-485F-BB6E-136C9BA8A94D}"/>
    <cellStyle name="Salida 14 4 12" xfId="17348" xr:uid="{F32F420F-3248-4C7C-93DB-B70EDABD1C56}"/>
    <cellStyle name="Salida 14 4 2" xfId="2613" xr:uid="{8C874B01-BA2D-463D-BB04-F65EFD9FAC2D}"/>
    <cellStyle name="Salida 14 4 2 2" xfId="5250" xr:uid="{0AFE6DB4-141F-45D4-AFF1-95F10416FA11}"/>
    <cellStyle name="Salida 14 4 2 2 2" xfId="11614" xr:uid="{C3B38E8A-645D-4A8F-A8B7-4D413600FFC0}"/>
    <cellStyle name="Salida 14 4 2 2 2 2" xfId="26722" xr:uid="{E4B91502-F7CD-419C-AA3E-AEA3CD59B194}"/>
    <cellStyle name="Salida 14 4 2 2 3" xfId="13404" xr:uid="{83D4D5F9-1DE6-409B-BEB8-8913E9F727A1}"/>
    <cellStyle name="Salida 14 4 2 2 3 2" xfId="28512" xr:uid="{F15CD133-986E-492B-8743-E67655F36913}"/>
    <cellStyle name="Salida 14 4 2 2 4" xfId="20358" xr:uid="{C287F5C9-2E82-4B5E-BB13-56CE6EB2E726}"/>
    <cellStyle name="Salida 14 4 2 3" xfId="9080" xr:uid="{69AE0C36-F48A-4592-B014-6B1CBD040A20}"/>
    <cellStyle name="Salida 14 4 2 3 2" xfId="24188" xr:uid="{69CD05ED-7267-40B1-AADA-159BB41098D2}"/>
    <cellStyle name="Salida 14 4 2 4" xfId="14372" xr:uid="{605070C2-E5E9-40CD-B28F-21CB8BCF7B0B}"/>
    <cellStyle name="Salida 14 4 2 4 2" xfId="29480" xr:uid="{CBFC23F8-71A8-4DA3-AA0D-5D1484637AFB}"/>
    <cellStyle name="Salida 14 4 2 5" xfId="11820" xr:uid="{D2BB26EA-8C72-4B0D-8E57-7C98BCB4BB1A}"/>
    <cellStyle name="Salida 14 4 2 5 2" xfId="26928" xr:uid="{C5835BD9-9CAC-41BB-A54E-0717EFCB71C7}"/>
    <cellStyle name="Salida 14 4 2 6" xfId="17721" xr:uid="{20FD76EA-BC1C-4A81-81B2-B47758616430}"/>
    <cellStyle name="Salida 14 4 3" xfId="2878" xr:uid="{BB60ED11-A4C4-42E1-9E35-2340D21F2730}"/>
    <cellStyle name="Salida 14 4 3 2" xfId="5515" xr:uid="{0CB6098F-455A-4159-92E0-EF09E4FF9199}"/>
    <cellStyle name="Salida 14 4 3 2 2" xfId="11826" xr:uid="{484AA80E-FC30-4009-845F-254C77025D55}"/>
    <cellStyle name="Salida 14 4 3 2 2 2" xfId="26934" xr:uid="{3BBB128D-43AC-4AB1-898F-0F4F90B30193}"/>
    <cellStyle name="Salida 14 4 3 2 3" xfId="16292" xr:uid="{19AFCB52-F6C2-43CB-812A-404F84C4ACB8}"/>
    <cellStyle name="Salida 14 4 3 2 3 2" xfId="31400" xr:uid="{D9B4F8AE-6A45-4A25-9ED7-1F9881FF90A1}"/>
    <cellStyle name="Salida 14 4 3 2 4" xfId="20623" xr:uid="{F5F78717-453D-4806-9756-EC8FAABF9C25}"/>
    <cellStyle name="Salida 14 4 3 3" xfId="9223" xr:uid="{9C0E27E7-2CE7-4BDE-9ADC-6A4E57DA7425}"/>
    <cellStyle name="Salida 14 4 3 3 2" xfId="24331" xr:uid="{CDD7FAC7-24FC-43DC-A3E1-48D44F06DC1B}"/>
    <cellStyle name="Salida 14 4 3 4" xfId="17986" xr:uid="{DA26FDEC-FE38-4D34-A5E1-925E04F8D023}"/>
    <cellStyle name="Salida 14 4 4" xfId="3181" xr:uid="{77A2A769-4037-4281-9C2E-444D082C82AE}"/>
    <cellStyle name="Salida 14 4 4 2" xfId="5818" xr:uid="{452A1E8A-AC04-499C-ADCF-1D0D5AE877DE}"/>
    <cellStyle name="Salida 14 4 4 2 2" xfId="12129" xr:uid="{0A6D05F5-57F9-4DEF-8ED1-219A4C3632EF}"/>
    <cellStyle name="Salida 14 4 4 2 2 2" xfId="27237" xr:uid="{4903BCCA-5FC3-4FB7-928F-9E19C54BF827}"/>
    <cellStyle name="Salida 14 4 4 2 3" xfId="14180" xr:uid="{513A2560-F74D-4F16-B488-D5557919054B}"/>
    <cellStyle name="Salida 14 4 4 2 3 2" xfId="29288" xr:uid="{946A89E1-6A48-4FCD-992B-75C796ED38A3}"/>
    <cellStyle name="Salida 14 4 4 2 4" xfId="20926" xr:uid="{FF9439F2-007C-4E60-ABD1-65ED11FD93A8}"/>
    <cellStyle name="Salida 14 4 4 3" xfId="9563" xr:uid="{B6FE90C8-591A-429D-8D49-812EC943A552}"/>
    <cellStyle name="Salida 14 4 4 3 2" xfId="24671" xr:uid="{63529DDD-E2EF-41A0-AF84-A948E7049EAB}"/>
    <cellStyle name="Salida 14 4 4 4" xfId="13623" xr:uid="{940775DB-8525-4CDA-887E-C2E8242F1F96}"/>
    <cellStyle name="Salida 14 4 4 4 2" xfId="28731" xr:uid="{396C954D-B5D7-4CDE-9AA8-585820E28F4E}"/>
    <cellStyle name="Salida 14 4 4 5" xfId="18289" xr:uid="{5D9378CB-4FD3-4F64-8D9F-A905100A8D79}"/>
    <cellStyle name="Salida 14 4 5" xfId="3507" xr:uid="{3A82B0BF-166F-45F7-9337-67AFA3A7DB11}"/>
    <cellStyle name="Salida 14 4 5 2" xfId="6144" xr:uid="{6041766F-E812-4526-9924-39CB57C938F5}"/>
    <cellStyle name="Salida 14 4 5 2 2" xfId="12455" xr:uid="{AB95A565-51F0-417D-95EF-C814660EC306}"/>
    <cellStyle name="Salida 14 4 5 2 2 2" xfId="27563" xr:uid="{5AAF5968-4D0C-433C-BA6F-0602375653A4}"/>
    <cellStyle name="Salida 14 4 5 2 3" xfId="7368" xr:uid="{E6B5CF3C-4BF5-48A6-BEF9-4A443C5E5FA1}"/>
    <cellStyle name="Salida 14 4 5 2 3 2" xfId="22476" xr:uid="{3F7AA822-81AB-41CB-8DAD-231CA9838C92}"/>
    <cellStyle name="Salida 14 4 5 2 4" xfId="21252" xr:uid="{9814C5FC-4766-42E7-A038-B3310EAC8B9E}"/>
    <cellStyle name="Salida 14 4 5 3" xfId="9889" xr:uid="{E8E83F33-5908-4436-B892-7D67830D5BE0}"/>
    <cellStyle name="Salida 14 4 5 3 2" xfId="24997" xr:uid="{96C2D2D4-9D21-4A0A-A1EB-2B767352067F}"/>
    <cellStyle name="Salida 14 4 5 4" xfId="14622" xr:uid="{69DD6759-D1D9-42A5-944C-0EC5068EAD78}"/>
    <cellStyle name="Salida 14 4 5 4 2" xfId="29730" xr:uid="{26CD9BF5-EEAE-46A3-9388-5874FF0660E0}"/>
    <cellStyle name="Salida 14 4 5 5" xfId="18615" xr:uid="{D5D198DD-9F09-4EF2-AAF6-4E7067F676B4}"/>
    <cellStyle name="Salida 14 4 6" xfId="3813" xr:uid="{E82933B9-0046-4672-80EC-52BCEB4C19B0}"/>
    <cellStyle name="Salida 14 4 6 2" xfId="6450" xr:uid="{3E2286F2-3EF5-4606-9193-BC5F4E80DFE8}"/>
    <cellStyle name="Salida 14 4 6 2 2" xfId="12761" xr:uid="{691F8D02-B39F-47DD-9673-97677409FF39}"/>
    <cellStyle name="Salida 14 4 6 2 2 2" xfId="27869" xr:uid="{8192EA18-AD2C-42E3-9654-4ADC115BC522}"/>
    <cellStyle name="Salida 14 4 6 2 3" xfId="7893" xr:uid="{B8B64F6C-CC74-4AD2-A085-ADCE8825632C}"/>
    <cellStyle name="Salida 14 4 6 2 3 2" xfId="23001" xr:uid="{1733BC08-BB80-4CAB-ADC2-EA0CCF74902C}"/>
    <cellStyle name="Salida 14 4 6 2 4" xfId="21558" xr:uid="{4435A558-AF17-4983-9061-27D5D16A678B}"/>
    <cellStyle name="Salida 14 4 6 3" xfId="10195" xr:uid="{8C694E06-F2DE-4F08-9272-A957B9282508}"/>
    <cellStyle name="Salida 14 4 6 3 2" xfId="25303" xr:uid="{E91360FD-66AD-440A-B26E-6558261061F4}"/>
    <cellStyle name="Salida 14 4 6 4" xfId="16484" xr:uid="{62806E94-0DD5-45E3-864B-D41304F1C028}"/>
    <cellStyle name="Salida 14 4 6 4 2" xfId="31592" xr:uid="{9A574E13-A01F-43D9-A83C-DE44BD55A80B}"/>
    <cellStyle name="Salida 14 4 6 5" xfId="18921" xr:uid="{F78ABF0C-21B5-431A-8EB7-08B7D8067792}"/>
    <cellStyle name="Salida 14 4 7" xfId="4195" xr:uid="{62FDA40D-D497-4877-A26E-C5AF07E10BCE}"/>
    <cellStyle name="Salida 14 4 7 2" xfId="6832" xr:uid="{46953BB0-ADC9-42F8-ADFF-8022D9B2A535}"/>
    <cellStyle name="Salida 14 4 7 2 2" xfId="13143" xr:uid="{52CE680E-D7AB-4343-A6F8-65D2C4243EFA}"/>
    <cellStyle name="Salida 14 4 7 2 2 2" xfId="28251" xr:uid="{3E916F1B-DCCD-4BB0-84AD-0D538CA695B8}"/>
    <cellStyle name="Salida 14 4 7 2 3" xfId="16812" xr:uid="{AE269DDA-8227-40C7-9472-AA896B9D1B45}"/>
    <cellStyle name="Salida 14 4 7 2 3 2" xfId="31920" xr:uid="{1441BB10-9C21-42A1-B65E-7B0572C0E8E5}"/>
    <cellStyle name="Salida 14 4 7 2 4" xfId="21940" xr:uid="{86AE86F6-7AE6-4C8B-80F3-9385EA7BF6AC}"/>
    <cellStyle name="Salida 14 4 7 3" xfId="10577" xr:uid="{D643D2D0-805A-4A34-86D0-194B5AFAEFC2}"/>
    <cellStyle name="Salida 14 4 7 3 2" xfId="25685" xr:uid="{0AAB258B-26F2-4974-83FE-602DD2D0D0DD}"/>
    <cellStyle name="Salida 14 4 7 4" xfId="14707" xr:uid="{B51F3C51-B792-4CE0-8633-CC3E8C60CE1B}"/>
    <cellStyle name="Salida 14 4 7 4 2" xfId="29815" xr:uid="{897460FD-31D7-4CE9-ADD9-E64A231D61EC}"/>
    <cellStyle name="Salida 14 4 7 5" xfId="19303" xr:uid="{08F9F031-6D9A-4F82-8586-5CC23E9AF2BF}"/>
    <cellStyle name="Salida 14 4 8" xfId="4760" xr:uid="{D41680F1-5F33-4292-B20D-9683AA51E1F0}"/>
    <cellStyle name="Salida 14 4 8 2" xfId="11142" xr:uid="{FD2D1941-E5CD-415B-9377-4B21305FE862}"/>
    <cellStyle name="Salida 14 4 8 2 2" xfId="26250" xr:uid="{57C12EAF-CE77-4AB5-8C43-23F197254C4D}"/>
    <cellStyle name="Salida 14 4 8 3" xfId="14546" xr:uid="{87C27D0E-59FB-4796-9FA4-205912B3A994}"/>
    <cellStyle name="Salida 14 4 8 3 2" xfId="29654" xr:uid="{8604B2DA-D65D-46DD-AC48-10AE7CF8A1C7}"/>
    <cellStyle name="Salida 14 4 8 4" xfId="19868" xr:uid="{E77F65E4-F9E0-445F-9D0C-AA99C160F41C}"/>
    <cellStyle name="Salida 14 4 9" xfId="8621" xr:uid="{E0D8B785-9D0F-4874-9AAC-26E51A8F4729}"/>
    <cellStyle name="Salida 14 4 9 2" xfId="23729" xr:uid="{30B767AD-1A21-40D8-88D9-7D07CC4C1EAA}"/>
    <cellStyle name="Salida 14 5" xfId="2001" xr:uid="{3EF52D3C-DFEE-4183-8464-B4D009582260}"/>
    <cellStyle name="Salida 14 5 10" xfId="7372" xr:uid="{0A2AC4C0-5D4C-4955-A245-D10749E7B079}"/>
    <cellStyle name="Salida 14 5 10 2" xfId="22480" xr:uid="{9D09B480-422F-47C7-9937-DCC40529DFEF}"/>
    <cellStyle name="Salida 14 5 11" xfId="17226" xr:uid="{89C2B0A6-266E-4436-8144-E573FCCAA727}"/>
    <cellStyle name="Salida 14 5 2" xfId="2763" xr:uid="{D1918611-028D-401B-9FDF-D4D8CEC91E6E}"/>
    <cellStyle name="Salida 14 5 2 2" xfId="5400" xr:uid="{7F411402-34A9-47EE-AEA7-CB25A54738E4}"/>
    <cellStyle name="Salida 14 5 2 2 2" xfId="11749" xr:uid="{578DB225-F789-479E-B76B-D9B6357AD305}"/>
    <cellStyle name="Salida 14 5 2 2 2 2" xfId="26857" xr:uid="{21BD7525-ADB3-4FB0-906A-A4522EAB13EB}"/>
    <cellStyle name="Salida 14 5 2 2 3" xfId="9259" xr:uid="{854A11C9-AB28-47A6-8FD0-165D4AC43579}"/>
    <cellStyle name="Salida 14 5 2 2 3 2" xfId="24367" xr:uid="{46066723-45EC-4BFB-A0C2-6377991525BA}"/>
    <cellStyle name="Salida 14 5 2 2 4" xfId="20508" xr:uid="{5099106B-87F7-45A1-93AC-D1B302DA4647}"/>
    <cellStyle name="Salida 14 5 2 3" xfId="7192" xr:uid="{9969EB95-DC84-4B58-99CC-B81542E3703A}"/>
    <cellStyle name="Salida 14 5 2 3 2" xfId="22300" xr:uid="{C6EAE027-00A6-4DF9-A98A-5D529C496A55}"/>
    <cellStyle name="Salida 14 5 2 4" xfId="17871" xr:uid="{2C6EDBAF-261A-47C9-B736-BA582DD892CD}"/>
    <cellStyle name="Salida 14 5 3" xfId="3066" xr:uid="{C8934563-451F-4382-B92F-942926367BF4}"/>
    <cellStyle name="Salida 14 5 3 2" xfId="5703" xr:uid="{6F8AD47A-CE25-414F-B747-59EBEF428965}"/>
    <cellStyle name="Salida 14 5 3 2 2" xfId="12014" xr:uid="{456AEBE4-09A9-4313-A117-4E8D122B760A}"/>
    <cellStyle name="Salida 14 5 3 2 2 2" xfId="27122" xr:uid="{75D814C9-0DDE-4CEE-B39B-F290F1BBBC59}"/>
    <cellStyle name="Salida 14 5 3 2 3" xfId="15646" xr:uid="{2A2D8017-6AFC-42B5-8369-35766C0CDD5B}"/>
    <cellStyle name="Salida 14 5 3 2 3 2" xfId="30754" xr:uid="{4818CBDE-C32E-42E3-8F82-D87960396589}"/>
    <cellStyle name="Salida 14 5 3 2 4" xfId="20811" xr:uid="{7842D932-14AD-4C9D-8A7D-F375DA6DE83F}"/>
    <cellStyle name="Salida 14 5 3 3" xfId="9448" xr:uid="{14076963-5A37-4101-A995-F7B76082BF42}"/>
    <cellStyle name="Salida 14 5 3 3 2" xfId="24556" xr:uid="{5B1FF98B-FC50-4BFF-AB13-8BBD79041328}"/>
    <cellStyle name="Salida 14 5 3 4" xfId="15058" xr:uid="{F602AC9A-A866-440D-9958-3B30184F6AB0}"/>
    <cellStyle name="Salida 14 5 3 4 2" xfId="30166" xr:uid="{DF7DD4D9-AB7A-495A-B51C-3ED91C5E7708}"/>
    <cellStyle name="Salida 14 5 3 5" xfId="18174" xr:uid="{3454553C-E235-42A9-98F8-524A78513AC0}"/>
    <cellStyle name="Salida 14 5 4" xfId="3392" xr:uid="{D6BC4566-7A77-487D-9D15-C0F9B78FEC20}"/>
    <cellStyle name="Salida 14 5 4 2" xfId="6029" xr:uid="{8FA25C15-C92D-437B-866A-A93FB5470342}"/>
    <cellStyle name="Salida 14 5 4 2 2" xfId="12340" xr:uid="{C7757077-F357-4BA1-8006-51553A236002}"/>
    <cellStyle name="Salida 14 5 4 2 2 2" xfId="27448" xr:uid="{25412889-D650-4010-AE50-0DD0C3FB17BC}"/>
    <cellStyle name="Salida 14 5 4 2 3" xfId="14523" xr:uid="{7B65E7A4-826A-42A6-BAC6-EAEA871663D9}"/>
    <cellStyle name="Salida 14 5 4 2 3 2" xfId="29631" xr:uid="{75306A04-C9E1-4104-9225-C8088B22F27C}"/>
    <cellStyle name="Salida 14 5 4 2 4" xfId="21137" xr:uid="{23038E33-E42F-4D36-98D0-7FDB37226A12}"/>
    <cellStyle name="Salida 14 5 4 3" xfId="9774" xr:uid="{0A9DC14F-9F38-4100-803A-95C56BBC8599}"/>
    <cellStyle name="Salida 14 5 4 3 2" xfId="24882" xr:uid="{CC687B22-C1B3-45F2-A7F2-FA9A22E8E760}"/>
    <cellStyle name="Salida 14 5 4 4" xfId="15549" xr:uid="{8D97396C-B8A2-412C-A095-76615C386D7A}"/>
    <cellStyle name="Salida 14 5 4 4 2" xfId="30657" xr:uid="{79C7F1A8-AB04-4773-8422-80A519350C63}"/>
    <cellStyle name="Salida 14 5 4 5" xfId="18500" xr:uid="{2CBC8A0E-8379-4F77-9F22-8C195E91F573}"/>
    <cellStyle name="Salida 14 5 5" xfId="3698" xr:uid="{462AF7F0-D91A-42BE-86AB-3D46C47231A7}"/>
    <cellStyle name="Salida 14 5 5 2" xfId="6335" xr:uid="{9404A04A-3CAD-43E2-A3D3-F23D0A4ABBC6}"/>
    <cellStyle name="Salida 14 5 5 2 2" xfId="12646" xr:uid="{1B44E60A-4D0E-4FC7-83D9-AE999B6498EF}"/>
    <cellStyle name="Salida 14 5 5 2 2 2" xfId="27754" xr:uid="{B8AD35F6-3B2F-4815-A14E-EB93A513F285}"/>
    <cellStyle name="Salida 14 5 5 2 3" xfId="14740" xr:uid="{37FC3CFB-FD8D-4E8B-B950-99D18B6BEA59}"/>
    <cellStyle name="Salida 14 5 5 2 3 2" xfId="29848" xr:uid="{3F6F6A6B-E581-430E-8130-C6FB43118ED9}"/>
    <cellStyle name="Salida 14 5 5 2 4" xfId="21443" xr:uid="{24D56005-44B7-4469-B034-C98E6B34A2C0}"/>
    <cellStyle name="Salida 14 5 5 3" xfId="10080" xr:uid="{6B781DD8-D4F3-462B-9058-456AB3A6722A}"/>
    <cellStyle name="Salida 14 5 5 3 2" xfId="25188" xr:uid="{B84DC62C-232A-485B-8FD4-43E791363820}"/>
    <cellStyle name="Salida 14 5 5 4" xfId="14493" xr:uid="{B492D0A7-DC66-4EB6-8EA7-942AD7FF8F04}"/>
    <cellStyle name="Salida 14 5 5 4 2" xfId="29601" xr:uid="{0630ED0B-1EC3-4C20-A844-3EA961A565F8}"/>
    <cellStyle name="Salida 14 5 5 5" xfId="18806" xr:uid="{B5938AE5-18E6-447F-A38D-B69B49F08FB4}"/>
    <cellStyle name="Salida 14 5 6" xfId="4073" xr:uid="{234CC352-52D6-4200-B8D1-745A2AA96A2C}"/>
    <cellStyle name="Salida 14 5 6 2" xfId="6710" xr:uid="{B7E18AAE-E4EB-4A55-A636-AD3E08B959BD}"/>
    <cellStyle name="Salida 14 5 6 2 2" xfId="13021" xr:uid="{C7B06247-B7BE-4B98-8D1C-142BF6F69A80}"/>
    <cellStyle name="Salida 14 5 6 2 2 2" xfId="28129" xr:uid="{48C62E84-C553-4DB3-8598-890C1AEB6E6D}"/>
    <cellStyle name="Salida 14 5 6 2 3" xfId="16697" xr:uid="{D58A4FD2-72D7-4A7E-BCFE-D1E3C9587237}"/>
    <cellStyle name="Salida 14 5 6 2 3 2" xfId="31805" xr:uid="{A716CBE3-D891-49E7-B459-FFAA9D82E987}"/>
    <cellStyle name="Salida 14 5 6 2 4" xfId="21818" xr:uid="{13962C49-01F7-404B-AED4-34FC0BEE0DCD}"/>
    <cellStyle name="Salida 14 5 6 3" xfId="10455" xr:uid="{E76CAD7A-7E3D-47D7-8497-AA7866C45CEB}"/>
    <cellStyle name="Salida 14 5 6 3 2" xfId="25563" xr:uid="{CA6CEB74-4ECE-4FC3-AC75-B80B5D51B546}"/>
    <cellStyle name="Salida 14 5 6 4" xfId="16183" xr:uid="{958BCE11-0B2E-4841-988E-142D9F8DCD26}"/>
    <cellStyle name="Salida 14 5 6 4 2" xfId="31291" xr:uid="{5606AA0E-3EF6-4503-B371-D4E0C3C5DA8B}"/>
    <cellStyle name="Salida 14 5 6 5" xfId="19181" xr:uid="{8DA2D899-35D5-4660-A2A3-1650B32F2412}"/>
    <cellStyle name="Salida 14 5 7" xfId="4638" xr:uid="{A5F52219-201F-4154-9BDF-AAA3701DE212}"/>
    <cellStyle name="Salida 14 5 7 2" xfId="11020" xr:uid="{4B090B6F-AEA7-471A-9566-01D4F24A75F3}"/>
    <cellStyle name="Salida 14 5 7 2 2" xfId="26128" xr:uid="{7135471F-937C-43DD-B881-C6567F3A097E}"/>
    <cellStyle name="Salida 14 5 7 3" xfId="15270" xr:uid="{AB673515-2555-4180-A8E6-879A3D528EB7}"/>
    <cellStyle name="Salida 14 5 7 3 2" xfId="30378" xr:uid="{957A7DCF-1913-4C26-83BB-96457879EE04}"/>
    <cellStyle name="Salida 14 5 7 4" xfId="19746" xr:uid="{E141FD7A-BA10-4025-AD27-90465F62D67A}"/>
    <cellStyle name="Salida 14 5 8" xfId="8499" xr:uid="{975A03DF-AF1E-43ED-8D3F-73B8322B1317}"/>
    <cellStyle name="Salida 14 5 8 2" xfId="23607" xr:uid="{C7D36374-F83A-48D2-9162-29526917ACE4}"/>
    <cellStyle name="Salida 14 5 9" xfId="14233" xr:uid="{B33717B1-6B79-4217-A09D-BBF18E46B787}"/>
    <cellStyle name="Salida 14 5 9 2" xfId="29341" xr:uid="{353862EE-2367-4F5D-8B4B-6A702448BF95}"/>
    <cellStyle name="Salida 15" xfId="1507" xr:uid="{00000000-0005-0000-0000-0000E7050000}"/>
    <cellStyle name="Salida 15 2" xfId="1933" xr:uid="{41F87008-1A30-4F58-9F52-257FE5F8D48A}"/>
    <cellStyle name="Salida 15 2 10" xfId="8434" xr:uid="{85E2A73B-C600-4BBD-AA15-5A466F152B30}"/>
    <cellStyle name="Salida 15 2 10 2" xfId="23542" xr:uid="{AC75BFE0-BD6F-4689-B9B5-BE16234F1F47}"/>
    <cellStyle name="Salida 15 2 11" xfId="9243" xr:uid="{896C41BC-2406-4A03-863E-D9AADDB625A4}"/>
    <cellStyle name="Salida 15 2 11 2" xfId="24351" xr:uid="{CE945124-9987-4FDB-93B9-B7898F1C64EB}"/>
    <cellStyle name="Salida 15 2 12" xfId="14673" xr:uid="{EA9F0C40-E1D9-44F3-BCE1-67432DE00FFC}"/>
    <cellStyle name="Salida 15 2 12 2" xfId="29781" xr:uid="{B4B4A675-86D8-45A4-AAFB-7DCB9CE0F22B}"/>
    <cellStyle name="Salida 15 2 13" xfId="17158" xr:uid="{A5320283-8FF0-4A37-9C39-443B7147B55B}"/>
    <cellStyle name="Salida 15 2 2" xfId="2493" xr:uid="{11589F95-9F65-4900-8348-4C50FC416491}"/>
    <cellStyle name="Salida 15 2 2 2" xfId="5130" xr:uid="{0FF1A492-E169-47D0-8B75-8D522A41068F}"/>
    <cellStyle name="Salida 15 2 2 2 2" xfId="11494" xr:uid="{413865F8-1588-49FB-B494-A2D261C819A3}"/>
    <cellStyle name="Salida 15 2 2 2 2 2" xfId="26602" xr:uid="{E663C2F2-6699-4EA7-9C1C-2E5163FFED4F}"/>
    <cellStyle name="Salida 15 2 2 2 3" xfId="7798" xr:uid="{D3E95989-22A1-4EF2-BFD5-44EADA0155AB}"/>
    <cellStyle name="Salida 15 2 2 2 3 2" xfId="22906" xr:uid="{122779B0-845A-48A1-916D-A0BFCD62488E}"/>
    <cellStyle name="Salida 15 2 2 2 4" xfId="20238" xr:uid="{326F4ECD-8C7E-4C42-9931-97AA850716BE}"/>
    <cellStyle name="Salida 15 2 2 3" xfId="8960" xr:uid="{B2942888-84AD-4DDA-BD01-80CDD7CF4A92}"/>
    <cellStyle name="Salida 15 2 2 3 2" xfId="24068" xr:uid="{04E9742E-6A20-49F6-870E-723AC2040FD9}"/>
    <cellStyle name="Salida 15 2 3" xfId="2709" xr:uid="{508BEB22-5D5F-40E0-86E5-50CFD732DEFA}"/>
    <cellStyle name="Salida 15 2 3 2" xfId="5346" xr:uid="{FFE4923A-EB60-4BB7-9FA1-46671BB3D20A}"/>
    <cellStyle name="Salida 15 2 3 2 2" xfId="11695" xr:uid="{C5DF343C-233D-4AE8-A574-4B96D5003FDA}"/>
    <cellStyle name="Salida 15 2 3 2 2 2" xfId="26803" xr:uid="{5CB5465F-E722-429E-8A89-5669578C6070}"/>
    <cellStyle name="Salida 15 2 3 2 3" xfId="7556" xr:uid="{B321E27D-CB2C-48CC-87EB-0BB3D3CEA1DB}"/>
    <cellStyle name="Salida 15 2 3 2 3 2" xfId="22664" xr:uid="{202C464A-1832-4EC2-A328-884BDEF0A7F9}"/>
    <cellStyle name="Salida 15 2 3 2 4" xfId="20454" xr:uid="{5081A843-D0D2-4DF3-90BD-9DD610DB4275}"/>
    <cellStyle name="Salida 15 2 3 3" xfId="15805" xr:uid="{1DFC5A81-BA02-4B58-A948-68E197D067A2}"/>
    <cellStyle name="Salida 15 2 3 3 2" xfId="30913" xr:uid="{8C59756D-5A6B-4C09-8F76-187DF0B82267}"/>
    <cellStyle name="Salida 15 2 3 4" xfId="17817" xr:uid="{7B4AA9D5-77D1-4FD1-BE53-646059C1F7B1}"/>
    <cellStyle name="Salida 15 2 4" xfId="3012" xr:uid="{0A803EF0-84FE-430B-9164-5FF8D04B2845}"/>
    <cellStyle name="Salida 15 2 4 2" xfId="5649" xr:uid="{AB99AD8F-EAD8-4F95-A17C-7A47F47DEBD1}"/>
    <cellStyle name="Salida 15 2 4 2 2" xfId="11960" xr:uid="{3C06AD6F-25B1-42C0-A234-6C98D876522C}"/>
    <cellStyle name="Salida 15 2 4 2 2 2" xfId="27068" xr:uid="{F8B8D151-B611-49A4-9C6D-2287F01A75B9}"/>
    <cellStyle name="Salida 15 2 4 2 3" xfId="13366" xr:uid="{8D24BAED-F245-4B36-9A5F-0F59DCBC22C2}"/>
    <cellStyle name="Salida 15 2 4 2 3 2" xfId="28474" xr:uid="{6CE1BD39-8C33-4D65-A9AA-3A07B3C96A3A}"/>
    <cellStyle name="Salida 15 2 4 2 4" xfId="20757" xr:uid="{3576FBF1-DE4C-401C-A26E-0D9976A2FBCB}"/>
    <cellStyle name="Salida 15 2 4 3" xfId="9394" xr:uid="{70B9F8D3-3173-447D-94DC-7B23F80416A5}"/>
    <cellStyle name="Salida 15 2 4 3 2" xfId="24502" xr:uid="{DEE14BD2-DE1D-4ACB-AB37-695A4C300388}"/>
    <cellStyle name="Salida 15 2 4 4" xfId="13492" xr:uid="{EDBA0F32-1201-47BF-832B-848E6D12BA06}"/>
    <cellStyle name="Salida 15 2 4 4 2" xfId="28600" xr:uid="{9120B1F1-4110-4FBB-B6D7-22BA95BC225F}"/>
    <cellStyle name="Salida 15 2 4 5" xfId="18120" xr:uid="{2722AECC-299E-4EAE-81A2-82B9D15FE293}"/>
    <cellStyle name="Salida 15 2 5" xfId="3338" xr:uid="{372ECE8B-47A4-4D3F-96A3-A5C0CD6EA462}"/>
    <cellStyle name="Salida 15 2 5 2" xfId="5975" xr:uid="{1B9AC13C-C45D-4FB1-9750-D66EB5CD7693}"/>
    <cellStyle name="Salida 15 2 5 2 2" xfId="12286" xr:uid="{0A4E1F4B-0262-425F-90E8-A9CE14A96CE8}"/>
    <cellStyle name="Salida 15 2 5 2 2 2" xfId="27394" xr:uid="{277F9D57-6FA6-4655-9878-012306A93F71}"/>
    <cellStyle name="Salida 15 2 5 2 3" xfId="15591" xr:uid="{A1182465-52D9-4A55-AEBA-2F6D80EC1858}"/>
    <cellStyle name="Salida 15 2 5 2 3 2" xfId="30699" xr:uid="{D3FC7351-8B9C-43E4-B070-6BB5AAEF103D}"/>
    <cellStyle name="Salida 15 2 5 2 4" xfId="21083" xr:uid="{6DE80161-ACE1-4E5A-B978-72E8317DE67D}"/>
    <cellStyle name="Salida 15 2 5 3" xfId="9720" xr:uid="{793FECCB-D018-451E-AD8B-9ABC9FAC07A2}"/>
    <cellStyle name="Salida 15 2 5 3 2" xfId="24828" xr:uid="{539E984C-DC9B-413F-8881-A25FD3B4D6FF}"/>
    <cellStyle name="Salida 15 2 5 4" xfId="14887" xr:uid="{E005E158-F50D-4A91-BAE5-C917E7BDDC6A}"/>
    <cellStyle name="Salida 15 2 5 4 2" xfId="29995" xr:uid="{E00305BF-FB3C-4E97-88D6-6379F55C5601}"/>
    <cellStyle name="Salida 15 2 5 5" xfId="18446" xr:uid="{776109B6-81FE-4F12-A6CA-1D568C2F927B}"/>
    <cellStyle name="Salida 15 2 6" xfId="3644" xr:uid="{F29F8542-1E16-4595-BCD4-23D1AC4DD6C6}"/>
    <cellStyle name="Salida 15 2 6 2" xfId="6281" xr:uid="{0AD1AC38-732E-499D-9CBB-A95EE6E7E6C5}"/>
    <cellStyle name="Salida 15 2 6 2 2" xfId="12592" xr:uid="{1C2F7C03-DB9C-47ED-8FA3-27C105721619}"/>
    <cellStyle name="Salida 15 2 6 2 2 2" xfId="27700" xr:uid="{D2346524-CA2F-49D3-87D4-215890871C54}"/>
    <cellStyle name="Salida 15 2 6 2 3" xfId="16518" xr:uid="{3DE660CA-E596-412F-8B00-AF34C3CABC3A}"/>
    <cellStyle name="Salida 15 2 6 2 3 2" xfId="31626" xr:uid="{DB7E248B-4367-4DC3-BE9D-03CBB4386961}"/>
    <cellStyle name="Salida 15 2 6 2 4" xfId="21389" xr:uid="{2CCD4127-E5ED-403E-943E-EC2946B6BA24}"/>
    <cellStyle name="Salida 15 2 6 3" xfId="10026" xr:uid="{CE5B4F99-00C2-4591-A0A4-D11CEA15F61C}"/>
    <cellStyle name="Salida 15 2 6 3 2" xfId="25134" xr:uid="{8BF13F54-7CB5-42DC-836E-1CCF825C1D2F}"/>
    <cellStyle name="Salida 15 2 6 4" xfId="15374" xr:uid="{DC445644-19AA-4882-B5B7-86AA835A61EA}"/>
    <cellStyle name="Salida 15 2 6 4 2" xfId="30482" xr:uid="{A4F9B33B-CA30-40E9-90C6-A8E260293038}"/>
    <cellStyle name="Salida 15 2 6 5" xfId="18752" xr:uid="{4FBBB8FD-C04F-437F-8575-5850E3120CA7}"/>
    <cellStyle name="Salida 15 2 7" xfId="4005" xr:uid="{00D0D438-C1AB-42D9-BEAE-B71FC36A3115}"/>
    <cellStyle name="Salida 15 2 7 2" xfId="6642" xr:uid="{3E35D859-4908-46EA-AFF1-58C554103E95}"/>
    <cellStyle name="Salida 15 2 7 2 2" xfId="12953" xr:uid="{7832E61E-19E2-44FE-AD87-A271DB6F88FD}"/>
    <cellStyle name="Salida 15 2 7 2 2 2" xfId="28061" xr:uid="{08CC6671-EAF4-4818-9D5E-32C49888C9AF}"/>
    <cellStyle name="Salida 15 2 7 2 3" xfId="16643" xr:uid="{D4F86D37-54F4-41F7-8D6D-6B8974F401F8}"/>
    <cellStyle name="Salida 15 2 7 2 3 2" xfId="31751" xr:uid="{EB28B6BA-8109-443F-A375-BB33502C599E}"/>
    <cellStyle name="Salida 15 2 7 2 4" xfId="21750" xr:uid="{B0BABA7D-DF01-4219-ACDD-4D23399B36EA}"/>
    <cellStyle name="Salida 15 2 7 3" xfId="10387" xr:uid="{64B55AD0-D2E0-44DB-9F32-038E10C5E5A6}"/>
    <cellStyle name="Salida 15 2 7 3 2" xfId="25495" xr:uid="{AD9EF72B-A61F-46B7-A505-563543305E49}"/>
    <cellStyle name="Salida 15 2 7 4" xfId="13904" xr:uid="{B1966ABE-3EF6-4B30-901F-73E01A6785FA}"/>
    <cellStyle name="Salida 15 2 7 4 2" xfId="29012" xr:uid="{7666234E-CD03-4A65-A2A2-63C12324CC05}"/>
    <cellStyle name="Salida 15 2 7 5" xfId="19113" xr:uid="{B5416C9A-644E-4DD3-A0EB-075A9B9CF6C6}"/>
    <cellStyle name="Salida 15 2 8" xfId="4318" xr:uid="{3128E68B-269B-40B2-8DB5-1B6E8249900B}"/>
    <cellStyle name="Salida 15 2 8 2" xfId="6955" xr:uid="{89583736-F301-4CE7-922E-7861EA8C3164}"/>
    <cellStyle name="Salida 15 2 8 2 2" xfId="13266" xr:uid="{60248991-4BDB-454B-905B-D5EBC69EB137}"/>
    <cellStyle name="Salida 15 2 8 2 2 2" xfId="28374" xr:uid="{257B9352-2702-41EA-80A8-C33B0AC1A054}"/>
    <cellStyle name="Salida 15 2 8 2 3" xfId="16930" xr:uid="{278208F5-DF0A-4E59-9657-683BFE39E3C1}"/>
    <cellStyle name="Salida 15 2 8 2 3 2" xfId="32038" xr:uid="{476CFAED-4726-4FB7-97C4-90F95E0D59C8}"/>
    <cellStyle name="Salida 15 2 8 2 4" xfId="22063" xr:uid="{1002D09D-BB5A-490B-A308-86B7422536FB}"/>
    <cellStyle name="Salida 15 2 8 3" xfId="10700" xr:uid="{72E7BB30-B6E6-47B8-A0B4-C731C568B11A}"/>
    <cellStyle name="Salida 15 2 8 3 2" xfId="25808" xr:uid="{C54730EF-6AB0-4633-B64F-F6D9A70709CB}"/>
    <cellStyle name="Salida 15 2 8 4" xfId="14683" xr:uid="{77D5B369-C435-4220-A7FB-2711F7F82BD4}"/>
    <cellStyle name="Salida 15 2 8 4 2" xfId="29791" xr:uid="{D766D0E7-DCC8-4263-BC78-0391B4B61051}"/>
    <cellStyle name="Salida 15 2 8 5" xfId="19426" xr:uid="{A68948DB-E210-46DE-AFF3-75D1EC494A2C}"/>
    <cellStyle name="Salida 15 2 9" xfId="4570" xr:uid="{D6FA2144-0CDC-42CE-8BDF-D274ACD3270A}"/>
    <cellStyle name="Salida 15 2 9 2" xfId="10952" xr:uid="{D9D765F7-29FA-45E0-BC4A-98A0903EC798}"/>
    <cellStyle name="Salida 15 2 9 2 2" xfId="26060" xr:uid="{C09D5624-233D-4882-A668-E091C8C823F3}"/>
    <cellStyle name="Salida 15 2 9 3" xfId="15839" xr:uid="{30FB3D45-0095-49EE-88D9-38FD52826A61}"/>
    <cellStyle name="Salida 15 2 9 3 2" xfId="30947" xr:uid="{62219C93-4B2A-484C-B029-94B62247C816}"/>
    <cellStyle name="Salida 15 2 9 4" xfId="19678" xr:uid="{C9A74E13-A0C5-4265-8E41-D7ED806F8C4D}"/>
    <cellStyle name="Salida 15 3" xfId="1800" xr:uid="{0E9713C8-9F87-4216-965E-E58674784376}"/>
    <cellStyle name="Salida 15 3 10" xfId="8301" xr:uid="{C397F204-8920-4F52-9BDC-63885E0B3F9E}"/>
    <cellStyle name="Salida 15 3 10 2" xfId="23409" xr:uid="{03425F7B-D4CC-45F7-8EB5-240607B8E247}"/>
    <cellStyle name="Salida 15 3 11" xfId="16110" xr:uid="{EFD1B2F1-5441-4EE2-816A-2FE5913453EA}"/>
    <cellStyle name="Salida 15 3 11 2" xfId="31218" xr:uid="{586F9BC9-3FF8-4689-A826-D6461B9EDD10}"/>
    <cellStyle name="Salida 15 3 12" xfId="13565" xr:uid="{AD31F598-A334-4CEF-B9A8-E95574C61C3D}"/>
    <cellStyle name="Salida 15 3 12 2" xfId="28673" xr:uid="{1506292D-74FE-4E8B-982B-13F098D4A0EC}"/>
    <cellStyle name="Salida 15 3 13" xfId="17025" xr:uid="{D0AA67B1-23E3-47BA-BF2D-BABCC704266F}"/>
    <cellStyle name="Salida 15 3 2" xfId="2360" xr:uid="{0C0B6CD4-DDF5-402D-A866-530276AEC60A}"/>
    <cellStyle name="Salida 15 3 2 2" xfId="4997" xr:uid="{07CE8A1D-6569-4735-A335-E3D253EDADD1}"/>
    <cellStyle name="Salida 15 3 2 2 2" xfId="11361" xr:uid="{4EF9FF99-382A-44B8-9144-E56C2032CD11}"/>
    <cellStyle name="Salida 15 3 2 2 2 2" xfId="26469" xr:uid="{9A84CEB2-E781-434A-97EE-C2C233F665DC}"/>
    <cellStyle name="Salida 15 3 2 2 3" xfId="16014" xr:uid="{D0C12C31-439D-4C87-81C5-5D83FD3B4AE2}"/>
    <cellStyle name="Salida 15 3 2 2 3 2" xfId="31122" xr:uid="{78C2A85A-97BF-4ABF-A5DF-0763C3FE2214}"/>
    <cellStyle name="Salida 15 3 2 2 4" xfId="20105" xr:uid="{E35F1276-552D-45A2-9008-9477F293B24C}"/>
    <cellStyle name="Salida 15 3 2 3" xfId="8827" xr:uid="{8747AD4D-DBF8-48CB-BEE1-06CC9E47CAD3}"/>
    <cellStyle name="Salida 15 3 2 3 2" xfId="23935" xr:uid="{0E068F47-B60D-483E-960E-A1BA47E1E82A}"/>
    <cellStyle name="Salida 15 3 3" xfId="2259" xr:uid="{6D9A78AD-5C52-4B66-A156-E6B563AD590B}"/>
    <cellStyle name="Salida 15 3 3 2" xfId="4896" xr:uid="{6A09343D-F341-4E34-A4B4-384247D4E7E6}"/>
    <cellStyle name="Salida 15 3 3 2 2" xfId="11260" xr:uid="{20B9F5AD-546C-4501-9181-F2159B1B7A4E}"/>
    <cellStyle name="Salida 15 3 3 2 2 2" xfId="26368" xr:uid="{AAF9609E-5AD1-4575-8CD8-3F28FF92FACB}"/>
    <cellStyle name="Salida 15 3 3 2 3" xfId="16297" xr:uid="{ACF7139E-06A0-4F65-B615-BEA8161C569B}"/>
    <cellStyle name="Salida 15 3 3 2 3 2" xfId="31405" xr:uid="{51F8A7FE-32FB-4403-BFF4-9C6059F01AA6}"/>
    <cellStyle name="Salida 15 3 3 2 4" xfId="20004" xr:uid="{D97144E4-FEB9-4F83-B4F4-A1AFE6508D7F}"/>
    <cellStyle name="Salida 15 3 3 3" xfId="16249" xr:uid="{549AFEDE-C429-4639-8097-A2C0F81BE774}"/>
    <cellStyle name="Salida 15 3 3 3 2" xfId="31357" xr:uid="{F0F1BCE8-C46B-43E7-9A55-E4A561754E31}"/>
    <cellStyle name="Salida 15 3 3 4" xfId="17484" xr:uid="{08F11AEF-2956-40D2-B635-B85DE4097FEA}"/>
    <cellStyle name="Salida 15 3 4" xfId="2336" xr:uid="{DE936CA8-7BA7-4547-8462-61AAB76FCF32}"/>
    <cellStyle name="Salida 15 3 4 2" xfId="4973" xr:uid="{0190E9EF-A4AE-400F-94B4-47DCC4F90352}"/>
    <cellStyle name="Salida 15 3 4 2 2" xfId="11337" xr:uid="{91F0059A-F77D-482D-AC0C-1C9300887CD5}"/>
    <cellStyle name="Salida 15 3 4 2 2 2" xfId="26445" xr:uid="{19E5E344-BB35-4F7C-B090-B4D2D93467E0}"/>
    <cellStyle name="Salida 15 3 4 2 3" xfId="13649" xr:uid="{4A7F1CF8-2606-4DA6-B400-6337451830F4}"/>
    <cellStyle name="Salida 15 3 4 2 3 2" xfId="28757" xr:uid="{B99D4FD5-C824-42DD-85FC-F7952D05677A}"/>
    <cellStyle name="Salida 15 3 4 2 4" xfId="20081" xr:uid="{C6A638B0-9405-4711-97C4-C467F6EC2760}"/>
    <cellStyle name="Salida 15 3 4 3" xfId="8803" xr:uid="{58C4FED1-9675-4247-AE22-D35F3FFF9701}"/>
    <cellStyle name="Salida 15 3 4 3 2" xfId="23911" xr:uid="{EE7FD33E-47DC-4E4F-B62A-47230819145D}"/>
    <cellStyle name="Salida 15 3 4 4" xfId="14814" xr:uid="{489D11C6-FE60-4808-952B-2D2E8AA8A907}"/>
    <cellStyle name="Salida 15 3 4 4 2" xfId="29922" xr:uid="{C6DF6558-6458-4851-8AB6-DED9E6290322}"/>
    <cellStyle name="Salida 15 3 4 5" xfId="17561" xr:uid="{173D3026-D5A9-4A30-8617-7DFD91D7E761}"/>
    <cellStyle name="Salida 15 3 5" xfId="2273" xr:uid="{F76BCDCC-E23E-4AAF-9C35-C6EEC3AE51EF}"/>
    <cellStyle name="Salida 15 3 5 2" xfId="4910" xr:uid="{18A071E8-5FD7-447E-A6EF-390C91AA164C}"/>
    <cellStyle name="Salida 15 3 5 2 2" xfId="11274" xr:uid="{67B3CFA6-347B-4BCC-BB55-895E4F1C9ADE}"/>
    <cellStyle name="Salida 15 3 5 2 2 2" xfId="26382" xr:uid="{4DEFF0D7-CBD7-4A9C-BEFF-3E1176904D44}"/>
    <cellStyle name="Salida 15 3 5 2 3" xfId="14471" xr:uid="{FEB56B10-7891-4C40-A9F5-3F5B2BF62BB4}"/>
    <cellStyle name="Salida 15 3 5 2 3 2" xfId="29579" xr:uid="{961A491E-1FAD-4B7D-B747-7F164FD90817}"/>
    <cellStyle name="Salida 15 3 5 2 4" xfId="20018" xr:uid="{7C65C394-D06B-43D9-B803-BD2A970C50D7}"/>
    <cellStyle name="Salida 15 3 5 3" xfId="8740" xr:uid="{FDD678B9-7359-4FDC-B892-48DA5AB28752}"/>
    <cellStyle name="Salida 15 3 5 3 2" xfId="23848" xr:uid="{F3310606-2297-4F6B-BA1D-577BD5ECB255}"/>
    <cellStyle name="Salida 15 3 5 4" xfId="13724" xr:uid="{A0460350-9A88-4366-814A-1AD61FB71705}"/>
    <cellStyle name="Salida 15 3 5 4 2" xfId="28832" xr:uid="{D1550349-40BD-43B6-A9F2-0533E40E2FD4}"/>
    <cellStyle name="Salida 15 3 5 5" xfId="17498" xr:uid="{7635B44C-BC2A-41EA-985B-C95DD92E52DE}"/>
    <cellStyle name="Salida 15 3 6" xfId="2303" xr:uid="{2C803994-14B9-4681-90C4-A82A50EAAF07}"/>
    <cellStyle name="Salida 15 3 6 2" xfId="4940" xr:uid="{E71909D6-9011-4EEA-AC94-7CE7A1E9C997}"/>
    <cellStyle name="Salida 15 3 6 2 2" xfId="11304" xr:uid="{5A3CBAFE-9AE9-4C75-B06F-4578E3F094A2}"/>
    <cellStyle name="Salida 15 3 6 2 2 2" xfId="26412" xr:uid="{206EB53D-C5FE-4061-AAE5-A1E24B33099C}"/>
    <cellStyle name="Salida 15 3 6 2 3" xfId="15463" xr:uid="{30366142-A642-4DF5-9632-F59144B9EA72}"/>
    <cellStyle name="Salida 15 3 6 2 3 2" xfId="30571" xr:uid="{967F1EF5-BB66-406E-9D4B-46CA295EE087}"/>
    <cellStyle name="Salida 15 3 6 2 4" xfId="20048" xr:uid="{EA2B7482-DDEE-4CB6-A5B1-A55CF5152AAE}"/>
    <cellStyle name="Salida 15 3 6 3" xfId="8770" xr:uid="{F786EDE5-99CD-4BEF-AC50-AD23F549FD63}"/>
    <cellStyle name="Salida 15 3 6 3 2" xfId="23878" xr:uid="{1CAFAF53-D2DC-46DD-B231-E1CEF520DF5E}"/>
    <cellStyle name="Salida 15 3 6 4" xfId="7476" xr:uid="{AF91F76D-3AF5-4E84-A2DF-09BC440F9643}"/>
    <cellStyle name="Salida 15 3 6 4 2" xfId="22584" xr:uid="{D8609B2F-7F5C-4AAC-94BF-D8CEB6C26682}"/>
    <cellStyle name="Salida 15 3 6 5" xfId="17528" xr:uid="{7D415AE0-E707-46A0-A4F8-F77E7BB2817E}"/>
    <cellStyle name="Salida 15 3 7" xfId="3872" xr:uid="{578B3672-9274-405A-98D9-D4FF760FDEF6}"/>
    <cellStyle name="Salida 15 3 7 2" xfId="6509" xr:uid="{D2C9A45D-9F23-4A9D-8C2B-508E62005793}"/>
    <cellStyle name="Salida 15 3 7 2 2" xfId="12820" xr:uid="{358A42FF-77CC-43CC-9FD5-509E9EDE6A42}"/>
    <cellStyle name="Salida 15 3 7 2 2 2" xfId="27928" xr:uid="{16DE9E13-F9FF-4896-8616-C13315F1895B}"/>
    <cellStyle name="Salida 15 3 7 2 3" xfId="14349" xr:uid="{2EEF5CBF-7831-4112-83D6-F5F036B57D6A}"/>
    <cellStyle name="Salida 15 3 7 2 3 2" xfId="29457" xr:uid="{E742FE0B-69D4-485C-8682-8B45408E9CB7}"/>
    <cellStyle name="Salida 15 3 7 2 4" xfId="21617" xr:uid="{FE700B6D-6350-4449-872A-AAD00E32276B}"/>
    <cellStyle name="Salida 15 3 7 3" xfId="10254" xr:uid="{2E89E3E4-0252-4195-84BC-DF30B7F0F18A}"/>
    <cellStyle name="Salida 15 3 7 3 2" xfId="25362" xr:uid="{A64CA8D0-08F5-44AC-8542-0973D3A39DF6}"/>
    <cellStyle name="Salida 15 3 7 4" xfId="13754" xr:uid="{7AC05CD2-9C2D-4638-8C25-B4C953014BE0}"/>
    <cellStyle name="Salida 15 3 7 4 2" xfId="28862" xr:uid="{509129F9-0DFF-4434-8479-99F4B7028C83}"/>
    <cellStyle name="Salida 15 3 7 5" xfId="18980" xr:uid="{B3256D20-9487-48C5-8823-1179941AC9B5}"/>
    <cellStyle name="Salida 15 3 8" xfId="4254" xr:uid="{B7849CDB-C56F-4D84-A662-E7A49C052AF8}"/>
    <cellStyle name="Salida 15 3 8 2" xfId="6891" xr:uid="{FC42B040-3220-4148-A1E5-9763AF3197F7}"/>
    <cellStyle name="Salida 15 3 8 2 2" xfId="13202" xr:uid="{826AC7E8-8A5E-47DF-81EC-59DFBA8658F9}"/>
    <cellStyle name="Salida 15 3 8 2 2 2" xfId="28310" xr:uid="{C79910DF-8C35-4943-ABAA-2B1CA6A8AFED}"/>
    <cellStyle name="Salida 15 3 8 2 3" xfId="16866" xr:uid="{DF537F4E-B4F2-49D0-86C3-61C05FEA4B15}"/>
    <cellStyle name="Salida 15 3 8 2 3 2" xfId="31974" xr:uid="{9610B02C-0A34-487A-94F9-7C16DC66C798}"/>
    <cellStyle name="Salida 15 3 8 2 4" xfId="21999" xr:uid="{68E78DB5-EF32-4FEC-B1E4-9333324AAAB5}"/>
    <cellStyle name="Salida 15 3 8 3" xfId="10636" xr:uid="{66D13D43-E352-41CD-9C33-FB46811C404B}"/>
    <cellStyle name="Salida 15 3 8 3 2" xfId="25744" xr:uid="{BDC2D484-0308-43B9-BAB9-67F39981A7BC}"/>
    <cellStyle name="Salida 15 3 8 4" xfId="14160" xr:uid="{4EBD359E-4B9A-413F-8D3F-AB0C5D627153}"/>
    <cellStyle name="Salida 15 3 8 4 2" xfId="29268" xr:uid="{DE4B855C-E1DD-4C55-81B7-DBC33DCE88AF}"/>
    <cellStyle name="Salida 15 3 8 5" xfId="19362" xr:uid="{3320D80A-FF04-4B31-89D5-43B3BC4180E5}"/>
    <cellStyle name="Salida 15 3 9" xfId="4437" xr:uid="{EFABE25A-E45E-4838-AD75-FF41E8BAD53D}"/>
    <cellStyle name="Salida 15 3 9 2" xfId="10819" xr:uid="{5AE93BDB-0D72-4B17-BA5E-E582A43E0328}"/>
    <cellStyle name="Salida 15 3 9 2 2" xfId="25927" xr:uid="{F46FDE85-F02F-4113-AD6C-56D29D6B3923}"/>
    <cellStyle name="Salida 15 3 9 3" xfId="15042" xr:uid="{9FF46FC5-895A-4827-A291-225ECABE2F9D}"/>
    <cellStyle name="Salida 15 3 9 3 2" xfId="30150" xr:uid="{74CC3659-1620-4E10-8B88-99E17F8EE4CA}"/>
    <cellStyle name="Salida 15 3 9 4" xfId="19545" xr:uid="{8A9E61C8-0B0F-4421-B4B3-AF967902E745}"/>
    <cellStyle name="Salida 15 4" xfId="2124" xr:uid="{864B3870-CD2F-480C-95BC-310519B07D68}"/>
    <cellStyle name="Salida 15 4 10" xfId="7861" xr:uid="{128588C5-CA45-4588-A88B-3BA4D155AF3B}"/>
    <cellStyle name="Salida 15 4 10 2" xfId="22969" xr:uid="{B37B8378-9C51-4D55-994E-929A621B6BFF}"/>
    <cellStyle name="Salida 15 4 11" xfId="7449" xr:uid="{56F9DB37-CFD6-4F36-A122-CD0F50F061A3}"/>
    <cellStyle name="Salida 15 4 11 2" xfId="22557" xr:uid="{30F0BAD9-52C0-44D1-9643-EE30CD40125D}"/>
    <cellStyle name="Salida 15 4 12" xfId="17349" xr:uid="{8F1A7BEA-D414-41C6-935C-8DF14E1FC701}"/>
    <cellStyle name="Salida 15 4 2" xfId="2614" xr:uid="{E7B5AB3C-092C-465A-9250-587EB38A107B}"/>
    <cellStyle name="Salida 15 4 2 2" xfId="5251" xr:uid="{F7C4353B-8184-4931-8C96-63E02AE2745E}"/>
    <cellStyle name="Salida 15 4 2 2 2" xfId="11615" xr:uid="{6D5B1C08-4A3D-4B27-B399-BD9B414BB9D4}"/>
    <cellStyle name="Salida 15 4 2 2 2 2" xfId="26723" xr:uid="{8500FE3E-C5DB-4018-B1E1-B2B6560090B2}"/>
    <cellStyle name="Salida 15 4 2 2 3" xfId="8729" xr:uid="{4B43118E-D3DB-4688-AD69-DE57C8A6737E}"/>
    <cellStyle name="Salida 15 4 2 2 3 2" xfId="23837" xr:uid="{7509F7E6-4F6E-4DB0-8672-3D0BE2144341}"/>
    <cellStyle name="Salida 15 4 2 2 4" xfId="20359" xr:uid="{181FBD10-2EF4-4E0C-8E30-CE94EBB35705}"/>
    <cellStyle name="Salida 15 4 2 3" xfId="9081" xr:uid="{3E8FEBBB-2F4E-4E57-A7CC-EA105B29CAD3}"/>
    <cellStyle name="Salida 15 4 2 3 2" xfId="24189" xr:uid="{F7FBBD3E-D878-4266-80A6-216C4F9FDB5D}"/>
    <cellStyle name="Salida 15 4 2 4" xfId="14696" xr:uid="{72A8C9D4-CA48-4956-923D-C09678C01122}"/>
    <cellStyle name="Salida 15 4 2 4 2" xfId="29804" xr:uid="{EBF0436A-8AFC-4B8F-9059-4531EA9F6F0A}"/>
    <cellStyle name="Salida 15 4 2 5" xfId="14075" xr:uid="{F9ED4D57-B8DF-418E-954B-40B75C890619}"/>
    <cellStyle name="Salida 15 4 2 5 2" xfId="29183" xr:uid="{16B5EF91-583D-4B14-8B29-2DC0C64183F3}"/>
    <cellStyle name="Salida 15 4 2 6" xfId="17722" xr:uid="{1404FDBB-88C7-408C-B542-EA44C93BA390}"/>
    <cellStyle name="Salida 15 4 3" xfId="2879" xr:uid="{9929681A-8755-49B6-92DA-C4DD46C923CD}"/>
    <cellStyle name="Salida 15 4 3 2" xfId="5516" xr:uid="{9A65502C-44D3-49F4-A121-1DA27B114165}"/>
    <cellStyle name="Salida 15 4 3 2 2" xfId="11827" xr:uid="{8C896E5D-E5C7-47FA-8131-844518920F86}"/>
    <cellStyle name="Salida 15 4 3 2 2 2" xfId="26935" xr:uid="{3307273D-6710-45AE-8B81-6FF3D036FF9D}"/>
    <cellStyle name="Salida 15 4 3 2 3" xfId="7571" xr:uid="{AE132B72-70C6-4869-9954-F7E82F691C59}"/>
    <cellStyle name="Salida 15 4 3 2 3 2" xfId="22679" xr:uid="{902F0E90-A003-4B54-B4C4-297B15932954}"/>
    <cellStyle name="Salida 15 4 3 2 4" xfId="20624" xr:uid="{3987B5A8-73DC-450A-9635-EBFCB1562103}"/>
    <cellStyle name="Salida 15 4 3 3" xfId="14950" xr:uid="{3E2F9130-69A4-4E65-B585-2D99C5B1A2F4}"/>
    <cellStyle name="Salida 15 4 3 3 2" xfId="30058" xr:uid="{A0C53261-B453-415C-B437-DA80AEC20050}"/>
    <cellStyle name="Salida 15 4 3 4" xfId="17987" xr:uid="{2171D2AD-5F70-40B7-BD54-9EB41EF31A13}"/>
    <cellStyle name="Salida 15 4 4" xfId="3182" xr:uid="{C25F048E-F306-44B1-B08A-FFBD61B4DCB5}"/>
    <cellStyle name="Salida 15 4 4 2" xfId="5819" xr:uid="{2062D4A9-CC65-43C4-876B-A612232B2245}"/>
    <cellStyle name="Salida 15 4 4 2 2" xfId="12130" xr:uid="{FA5A78A4-5A49-49C6-B62E-F909F2CCC554}"/>
    <cellStyle name="Salida 15 4 4 2 2 2" xfId="27238" xr:uid="{5C8A9C5D-5B15-4397-AD50-A67627E56F6C}"/>
    <cellStyle name="Salida 15 4 4 2 3" xfId="7890" xr:uid="{229A88C4-1E9C-4639-8C1E-42350060752B}"/>
    <cellStyle name="Salida 15 4 4 2 3 2" xfId="22998" xr:uid="{85DE88A3-E65E-462E-8D81-361C20799573}"/>
    <cellStyle name="Salida 15 4 4 2 4" xfId="20927" xr:uid="{D285DF64-F0F0-47D9-AC29-C44A2CDD1A2D}"/>
    <cellStyle name="Salida 15 4 4 3" xfId="9564" xr:uid="{45E3C434-1079-4A27-86FC-DC1164D83B5C}"/>
    <cellStyle name="Salida 15 4 4 3 2" xfId="24672" xr:uid="{66799E31-3282-4866-8A95-C5C11B270834}"/>
    <cellStyle name="Salida 15 4 4 4" xfId="16142" xr:uid="{DF606604-AAC9-4FD1-8DE8-B68794A29FDB}"/>
    <cellStyle name="Salida 15 4 4 4 2" xfId="31250" xr:uid="{7892BA58-CC24-478B-A399-F574A25143C0}"/>
    <cellStyle name="Salida 15 4 4 5" xfId="18290" xr:uid="{1DFF46C3-A205-4F91-8EB5-AAABA9A6AFFE}"/>
    <cellStyle name="Salida 15 4 5" xfId="3508" xr:uid="{ADB873FD-77E6-4BC9-974E-B0CB67D935EB}"/>
    <cellStyle name="Salida 15 4 5 2" xfId="6145" xr:uid="{0557CE18-3DEF-448C-8158-96946979AA9B}"/>
    <cellStyle name="Salida 15 4 5 2 2" xfId="12456" xr:uid="{D5F2FCAB-8F15-4B4E-96AA-787DDC8B2248}"/>
    <cellStyle name="Salida 15 4 5 2 2 2" xfId="27564" xr:uid="{480A5853-22C3-4817-AE64-FDF416162293}"/>
    <cellStyle name="Salida 15 4 5 2 3" xfId="7136" xr:uid="{C3694EE4-A2A4-406B-B01B-FBA621D3B7CB}"/>
    <cellStyle name="Salida 15 4 5 2 3 2" xfId="22244" xr:uid="{06B90E6E-C45B-465B-8CD2-AF0A29CF70FF}"/>
    <cellStyle name="Salida 15 4 5 2 4" xfId="21253" xr:uid="{93EFC21E-D442-4786-9AD0-17B72BC8DCCA}"/>
    <cellStyle name="Salida 15 4 5 3" xfId="9890" xr:uid="{35C67F3E-B6C2-413E-87DC-AD30AD492846}"/>
    <cellStyle name="Salida 15 4 5 3 2" xfId="24998" xr:uid="{1441A1CA-F288-4A25-A31D-FD2EC2EE8196}"/>
    <cellStyle name="Salida 15 4 5 4" xfId="8009" xr:uid="{3CEF4E61-CE86-437D-8E0F-B97186B22255}"/>
    <cellStyle name="Salida 15 4 5 4 2" xfId="23117" xr:uid="{79E08B62-BFC2-4377-B949-8792B6C51CFA}"/>
    <cellStyle name="Salida 15 4 5 5" xfId="18616" xr:uid="{B63AAC99-15F8-4C80-A628-CDC3CBBB6DE6}"/>
    <cellStyle name="Salida 15 4 6" xfId="3814" xr:uid="{79167321-51A5-4998-AF98-EC23290C8F2E}"/>
    <cellStyle name="Salida 15 4 6 2" xfId="6451" xr:uid="{CD7A286D-8FA8-4E27-AA8F-800C060935D8}"/>
    <cellStyle name="Salida 15 4 6 2 2" xfId="12762" xr:uid="{C7D60922-048D-4ADD-9742-34F5AFAE3A4B}"/>
    <cellStyle name="Salida 15 4 6 2 2 2" xfId="27870" xr:uid="{6E1EEEA8-C4E9-4C1F-A29E-35B4D40C8591}"/>
    <cellStyle name="Salida 15 4 6 2 3" xfId="13743" xr:uid="{957350AB-1825-4975-A43B-5703BE7BBBF9}"/>
    <cellStyle name="Salida 15 4 6 2 3 2" xfId="28851" xr:uid="{8F2154E5-A58F-42D2-98D3-DC3319ABECA9}"/>
    <cellStyle name="Salida 15 4 6 2 4" xfId="21559" xr:uid="{B38C3AAE-FA1F-4881-8869-06E83A0A5C80}"/>
    <cellStyle name="Salida 15 4 6 3" xfId="10196" xr:uid="{E65A937C-DFD6-4A23-9155-4DFBD4B86AEB}"/>
    <cellStyle name="Salida 15 4 6 3 2" xfId="25304" xr:uid="{E57B0DAE-0F51-44B2-B213-DD2F60EAFB75}"/>
    <cellStyle name="Salida 15 4 6 4" xfId="14768" xr:uid="{5DD3DED2-9C1A-4B2C-9114-1D60B603718D}"/>
    <cellStyle name="Salida 15 4 6 4 2" xfId="29876" xr:uid="{FDE81611-BAB1-4048-BAD3-BD8F0D44B34D}"/>
    <cellStyle name="Salida 15 4 6 5" xfId="18922" xr:uid="{8C1F1FC2-30B3-4543-93F6-F0C9B8BE5E14}"/>
    <cellStyle name="Salida 15 4 7" xfId="4196" xr:uid="{6D3650F0-AD44-416F-A892-4BB2784F88F6}"/>
    <cellStyle name="Salida 15 4 7 2" xfId="6833" xr:uid="{ED33782C-DD70-420A-827B-2EEE415FA590}"/>
    <cellStyle name="Salida 15 4 7 2 2" xfId="13144" xr:uid="{00A71300-DD87-40B3-8121-E40447734A4A}"/>
    <cellStyle name="Salida 15 4 7 2 2 2" xfId="28252" xr:uid="{787FEA62-DD81-4D5B-A5AF-345B988AF1CC}"/>
    <cellStyle name="Salida 15 4 7 2 3" xfId="16813" xr:uid="{8C3C436F-334B-4019-A5D4-A1BEEE728F47}"/>
    <cellStyle name="Salida 15 4 7 2 3 2" xfId="31921" xr:uid="{88E462E8-FDC6-4503-84AF-E0997BFC3D44}"/>
    <cellStyle name="Salida 15 4 7 2 4" xfId="21941" xr:uid="{26B93EFC-AA7F-41AF-B488-21625D897569}"/>
    <cellStyle name="Salida 15 4 7 3" xfId="10578" xr:uid="{10B9A919-142E-4E06-9B2F-457ACC842C7C}"/>
    <cellStyle name="Salida 15 4 7 3 2" xfId="25686" xr:uid="{0A49E0C5-F4BA-47AE-8B0D-E2F5063F5478}"/>
    <cellStyle name="Salida 15 4 7 4" xfId="9161" xr:uid="{1CBA90EE-331F-49B4-B54A-5D040DC92867}"/>
    <cellStyle name="Salida 15 4 7 4 2" xfId="24269" xr:uid="{AC873DD8-9FE0-4799-B74A-8FA83C5A7C8F}"/>
    <cellStyle name="Salida 15 4 7 5" xfId="19304" xr:uid="{EAE071BB-EB36-4259-BA37-A3EAAB380F6A}"/>
    <cellStyle name="Salida 15 4 8" xfId="4761" xr:uid="{69D57824-06A8-443A-ABEA-8642BB9C6200}"/>
    <cellStyle name="Salida 15 4 8 2" xfId="11143" xr:uid="{63CB75EC-8887-4B80-AC5C-9B018E63BFE9}"/>
    <cellStyle name="Salida 15 4 8 2 2" xfId="26251" xr:uid="{616646A7-F252-40C7-8E5B-7358939D7C12}"/>
    <cellStyle name="Salida 15 4 8 3" xfId="7805" xr:uid="{914E93FD-2F77-4812-AE8B-253B037AE8E0}"/>
    <cellStyle name="Salida 15 4 8 3 2" xfId="22913" xr:uid="{004CE0BB-92B6-459E-B391-A6B6DD65C5D5}"/>
    <cellStyle name="Salida 15 4 8 4" xfId="19869" xr:uid="{061571CF-0016-4084-947D-8E718E7E1D3B}"/>
    <cellStyle name="Salida 15 4 9" xfId="8622" xr:uid="{EBAA2587-4ED5-43BF-9170-90D4A61A5F69}"/>
    <cellStyle name="Salida 15 4 9 2" xfId="23730" xr:uid="{9E35013F-7E0E-4E67-8742-61FAE09C6F24}"/>
    <cellStyle name="Salida 15 5" xfId="2000" xr:uid="{97BBB815-CAA7-416C-BE26-D7BF4BAF4ECA}"/>
    <cellStyle name="Salida 15 5 10" xfId="16092" xr:uid="{D0088E22-B9D3-453F-A1A2-E38FB6894359}"/>
    <cellStyle name="Salida 15 5 10 2" xfId="31200" xr:uid="{E6DE76BE-6DE5-4026-B3D6-B8B5CBF8125F}"/>
    <cellStyle name="Salida 15 5 11" xfId="17225" xr:uid="{8FD0C1D5-14BE-4434-8737-EAA45D951860}"/>
    <cellStyle name="Salida 15 5 2" xfId="2762" xr:uid="{5EB808A0-CD3C-4BB0-AB17-C0481EEC3DF8}"/>
    <cellStyle name="Salida 15 5 2 2" xfId="5399" xr:uid="{BDA6FEC9-2FD0-4492-804A-7EA7DCE17D11}"/>
    <cellStyle name="Salida 15 5 2 2 2" xfId="11748" xr:uid="{EF0EAEBC-49F3-4ADD-B104-4019BA372941}"/>
    <cellStyle name="Salida 15 5 2 2 2 2" xfId="26856" xr:uid="{169BE633-AA4D-4813-B67E-B3F1A1F94A9C}"/>
    <cellStyle name="Salida 15 5 2 2 3" xfId="14050" xr:uid="{D16E803F-2651-46AA-9DA4-0403FEEE6965}"/>
    <cellStyle name="Salida 15 5 2 2 3 2" xfId="29158" xr:uid="{58A25EA3-56EC-47E7-9AD2-1030BF01701E}"/>
    <cellStyle name="Salida 15 5 2 2 4" xfId="20507" xr:uid="{54F81DC0-96E4-4A33-9609-E43A064CA129}"/>
    <cellStyle name="Salida 15 5 2 3" xfId="14268" xr:uid="{D8F1FEA8-6FF3-4C0E-82D5-20AB2C416996}"/>
    <cellStyle name="Salida 15 5 2 3 2" xfId="29376" xr:uid="{61C7D444-E2F9-4A9B-8884-192EBE3164A1}"/>
    <cellStyle name="Salida 15 5 2 4" xfId="17870" xr:uid="{5E5C12E7-35D3-4922-91F8-C7488A965F66}"/>
    <cellStyle name="Salida 15 5 3" xfId="3065" xr:uid="{AB02195F-FF30-4177-817A-60A08ED094BE}"/>
    <cellStyle name="Salida 15 5 3 2" xfId="5702" xr:uid="{858B46DB-4E7A-4EF2-A455-4FAD81EBC4BA}"/>
    <cellStyle name="Salida 15 5 3 2 2" xfId="12013" xr:uid="{224C32E8-5C97-48A2-9304-72FD9FF61B33}"/>
    <cellStyle name="Salida 15 5 3 2 2 2" xfId="27121" xr:uid="{01DFDF65-565D-4229-9730-19245BD2C229}"/>
    <cellStyle name="Salida 15 5 3 2 3" xfId="15892" xr:uid="{9F739DF4-04C3-4351-8631-F545177EC7EE}"/>
    <cellStyle name="Salida 15 5 3 2 3 2" xfId="31000" xr:uid="{3BBEB228-896F-4962-B283-9053D757AB92}"/>
    <cellStyle name="Salida 15 5 3 2 4" xfId="20810" xr:uid="{732709C4-50C2-45C5-AFEF-5D7AF2AD57EB}"/>
    <cellStyle name="Salida 15 5 3 3" xfId="9447" xr:uid="{2417CAF8-3312-4568-B42E-9444EC4AE52E}"/>
    <cellStyle name="Salida 15 5 3 3 2" xfId="24555" xr:uid="{D7231D96-1CA4-447A-85C4-697F3E684770}"/>
    <cellStyle name="Salida 15 5 3 4" xfId="16327" xr:uid="{6D7D4EFD-4DDA-49E2-AC0C-EC468E9CBC9F}"/>
    <cellStyle name="Salida 15 5 3 4 2" xfId="31435" xr:uid="{5D2C7D16-0D80-487C-B4D5-B73C5421CBE4}"/>
    <cellStyle name="Salida 15 5 3 5" xfId="18173" xr:uid="{50C9AECD-725A-499B-AC86-838A9F4B4F41}"/>
    <cellStyle name="Salida 15 5 4" xfId="3391" xr:uid="{8CDC0676-30C8-4073-B3E8-FAF73B917362}"/>
    <cellStyle name="Salida 15 5 4 2" xfId="6028" xr:uid="{48CCA506-DAAD-4D2A-A427-EFC10AF5C45B}"/>
    <cellStyle name="Salida 15 5 4 2 2" xfId="12339" xr:uid="{0CDC3A00-C949-413D-AC56-5A3F202A217D}"/>
    <cellStyle name="Salida 15 5 4 2 2 2" xfId="27447" xr:uid="{ED235B12-9479-448E-9B2A-9685A1F58BC5}"/>
    <cellStyle name="Salida 15 5 4 2 3" xfId="8037" xr:uid="{CFAB0B0A-1826-4837-9791-1882DCF27646}"/>
    <cellStyle name="Salida 15 5 4 2 3 2" xfId="23145" xr:uid="{1F31040F-1337-4D0A-8453-7B3D1BFAFC05}"/>
    <cellStyle name="Salida 15 5 4 2 4" xfId="21136" xr:uid="{647C9409-BF45-44E3-8416-3ECF82A2EAF2}"/>
    <cellStyle name="Salida 15 5 4 3" xfId="9773" xr:uid="{F6DF8F74-0D18-4F56-BA8C-86489DBF7BF2}"/>
    <cellStyle name="Salida 15 5 4 3 2" xfId="24881" xr:uid="{9575C42C-F767-4CA1-B51A-39C157F38803}"/>
    <cellStyle name="Salida 15 5 4 4" xfId="14903" xr:uid="{3A7E5A73-F688-4AF0-BC7C-E8D4B88B68E8}"/>
    <cellStyle name="Salida 15 5 4 4 2" xfId="30011" xr:uid="{2D39AFDB-2E26-4FB7-81FD-97C61F2C754D}"/>
    <cellStyle name="Salida 15 5 4 5" xfId="18499" xr:uid="{C64717DC-59D9-4944-8DC2-A24B8F194E99}"/>
    <cellStyle name="Salida 15 5 5" xfId="3697" xr:uid="{8040027C-8846-4C45-B440-133C7EE51F66}"/>
    <cellStyle name="Salida 15 5 5 2" xfId="6334" xr:uid="{A03DC6EE-AA97-4BC7-AD5A-74768FAD9EE7}"/>
    <cellStyle name="Salida 15 5 5 2 2" xfId="12645" xr:uid="{14A72656-F07D-44CD-90AA-64DFB4EA29DD}"/>
    <cellStyle name="Salida 15 5 5 2 2 2" xfId="27753" xr:uid="{319024D2-34F8-4F82-B984-B4148028BE24}"/>
    <cellStyle name="Salida 15 5 5 2 3" xfId="14569" xr:uid="{68B8B3D3-0333-4802-82A7-7509618E117F}"/>
    <cellStyle name="Salida 15 5 5 2 3 2" xfId="29677" xr:uid="{CBEA5865-15A1-4E38-BE2D-A545BB275149}"/>
    <cellStyle name="Salida 15 5 5 2 4" xfId="21442" xr:uid="{BF8C919D-A46C-4AB6-B7B2-75DAB4945C15}"/>
    <cellStyle name="Salida 15 5 5 3" xfId="10079" xr:uid="{B9837057-7056-4DA3-8E67-ECEFED1B948F}"/>
    <cellStyle name="Salida 15 5 5 3 2" xfId="25187" xr:uid="{598DF995-A35F-4086-BED1-E57447E389AD}"/>
    <cellStyle name="Salida 15 5 5 4" xfId="15197" xr:uid="{EECB4DE8-8478-4D3C-92BA-E71277319C62}"/>
    <cellStyle name="Salida 15 5 5 4 2" xfId="30305" xr:uid="{EB93BFC0-57E5-46C0-9A86-186082150BF7}"/>
    <cellStyle name="Salida 15 5 5 5" xfId="18805" xr:uid="{86D529EE-4973-4066-9AAD-5CA51A84DFAB}"/>
    <cellStyle name="Salida 15 5 6" xfId="4072" xr:uid="{AC677C57-E4B4-4956-9318-B842BEFF1848}"/>
    <cellStyle name="Salida 15 5 6 2" xfId="6709" xr:uid="{7C7A331B-D596-4FB7-9A1C-51C8D86A8040}"/>
    <cellStyle name="Salida 15 5 6 2 2" xfId="13020" xr:uid="{DFC09DDE-9002-4C3D-AE4B-E8E8D395EA8E}"/>
    <cellStyle name="Salida 15 5 6 2 2 2" xfId="28128" xr:uid="{E5320634-DFFE-4C8C-8966-09BE6FCEB561}"/>
    <cellStyle name="Salida 15 5 6 2 3" xfId="16696" xr:uid="{98710A59-290E-4492-9537-B9E778688A8C}"/>
    <cellStyle name="Salida 15 5 6 2 3 2" xfId="31804" xr:uid="{958C8C39-79E6-4A62-9DB6-3517A98EF7E4}"/>
    <cellStyle name="Salida 15 5 6 2 4" xfId="21817" xr:uid="{C06F2144-BB85-4470-8D32-2566114FBA3B}"/>
    <cellStyle name="Salida 15 5 6 3" xfId="10454" xr:uid="{5DAE904E-5343-43C5-8C70-52C5B6F12BCC}"/>
    <cellStyle name="Salida 15 5 6 3 2" xfId="25562" xr:uid="{A1C1C80F-7EB2-4FFF-A0A4-B54809628645}"/>
    <cellStyle name="Salida 15 5 6 4" xfId="15284" xr:uid="{0BFD2284-57A1-4D6F-AC84-819B17CDD961}"/>
    <cellStyle name="Salida 15 5 6 4 2" xfId="30392" xr:uid="{4E7277A6-AC82-4B91-85F2-3FA26714982B}"/>
    <cellStyle name="Salida 15 5 6 5" xfId="19180" xr:uid="{7C2B8D71-DC77-40BF-BDC6-040DD336E87C}"/>
    <cellStyle name="Salida 15 5 7" xfId="4637" xr:uid="{FE192E91-517F-4CCF-BC7C-46F21902F50E}"/>
    <cellStyle name="Salida 15 5 7 2" xfId="11019" xr:uid="{7481CEF5-725A-4815-B118-423C8CEA9CAC}"/>
    <cellStyle name="Salida 15 5 7 2 2" xfId="26127" xr:uid="{CC755E15-2ADE-47CE-B37E-6DFB984837EE}"/>
    <cellStyle name="Salida 15 5 7 3" xfId="11761" xr:uid="{10DB4921-2594-41C8-A5C4-8BBD580BC8C1}"/>
    <cellStyle name="Salida 15 5 7 3 2" xfId="26869" xr:uid="{444C0753-A122-4E6D-8086-989CF19BB499}"/>
    <cellStyle name="Salida 15 5 7 4" xfId="19745" xr:uid="{59122492-B73D-41E2-9FA3-A9CF8C1AFC05}"/>
    <cellStyle name="Salida 15 5 8" xfId="8498" xr:uid="{AED7043D-82EB-443A-8AF8-A632E6453035}"/>
    <cellStyle name="Salida 15 5 8 2" xfId="23606" xr:uid="{7325DC77-6F0E-4DED-B8B5-B163813F49BB}"/>
    <cellStyle name="Salida 15 5 9" xfId="15876" xr:uid="{108DB532-88E8-4F24-9BA8-9304B88E66F7}"/>
    <cellStyle name="Salida 15 5 9 2" xfId="30984" xr:uid="{29B5ED5A-C3AB-4C26-BCFC-EF84A013FD88}"/>
    <cellStyle name="Salida 16" xfId="1508" xr:uid="{00000000-0005-0000-0000-0000E8050000}"/>
    <cellStyle name="Salida 16 2" xfId="1934" xr:uid="{7A239006-2B82-4459-9A4F-E23E540D1CF8}"/>
    <cellStyle name="Salida 16 2 10" xfId="8435" xr:uid="{BDFE9E6E-9B2A-48B2-AC71-DA5A17576008}"/>
    <cellStyle name="Salida 16 2 10 2" xfId="23543" xr:uid="{1175C36B-5E0C-4147-AC7D-49F89F940C68}"/>
    <cellStyle name="Salida 16 2 11" xfId="13364" xr:uid="{6DF69F81-FE35-461C-92A9-2DD3AE3C1AE2}"/>
    <cellStyle name="Salida 16 2 11 2" xfId="28472" xr:uid="{409BEB7A-F761-4E40-948B-D85EB41DD825}"/>
    <cellStyle name="Salida 16 2 12" xfId="15587" xr:uid="{BD024D2B-17AB-4F86-B190-C03CDAD850A4}"/>
    <cellStyle name="Salida 16 2 12 2" xfId="30695" xr:uid="{EF1ED0F9-3E8D-427B-8E30-C2A7B7E46B43}"/>
    <cellStyle name="Salida 16 2 13" xfId="17159" xr:uid="{A3CAA46A-C57E-4E3F-A101-760C835EE601}"/>
    <cellStyle name="Salida 16 2 2" xfId="2494" xr:uid="{49973113-E91D-44CC-B6FD-46A76494F1C9}"/>
    <cellStyle name="Salida 16 2 2 2" xfId="5131" xr:uid="{2204DDDD-6D69-40BB-8F38-D9148746F4B4}"/>
    <cellStyle name="Salida 16 2 2 2 2" xfId="11495" xr:uid="{84AA6CA3-B1BF-459A-959D-38C528D54B17}"/>
    <cellStyle name="Salida 16 2 2 2 2 2" xfId="26603" xr:uid="{55777BEF-5109-492D-A090-AD4C982D378E}"/>
    <cellStyle name="Salida 16 2 2 2 3" xfId="16248" xr:uid="{2F144E3E-2649-4362-8837-28FCB9F14C29}"/>
    <cellStyle name="Salida 16 2 2 2 3 2" xfId="31356" xr:uid="{A2169F5A-69A9-43A6-8633-8EA7DC1FF19D}"/>
    <cellStyle name="Salida 16 2 2 2 4" xfId="20239" xr:uid="{485B2F14-E0DF-4CEA-9446-382B5E651768}"/>
    <cellStyle name="Salida 16 2 2 3" xfId="8961" xr:uid="{D74B7087-197F-40AA-86F2-CAC899A809E8}"/>
    <cellStyle name="Salida 16 2 2 3 2" xfId="24069" xr:uid="{7B8A958E-AA25-420E-914D-025F9E461657}"/>
    <cellStyle name="Salida 16 2 3" xfId="2710" xr:uid="{F6EBA811-19C8-4BDE-BDBA-7F4F0B89A9F9}"/>
    <cellStyle name="Salida 16 2 3 2" xfId="5347" xr:uid="{E3DD71A9-E8FF-4B19-98E2-B7E1B4933DF6}"/>
    <cellStyle name="Salida 16 2 3 2 2" xfId="11696" xr:uid="{4036DD5F-3844-4FFC-B326-68351108138F}"/>
    <cellStyle name="Salida 16 2 3 2 2 2" xfId="26804" xr:uid="{C67295BE-EDF0-4525-AAA8-8C83790C65CA}"/>
    <cellStyle name="Salida 16 2 3 2 3" xfId="16117" xr:uid="{0E37B888-BB3F-4B38-9E89-FD90CB4A546F}"/>
    <cellStyle name="Salida 16 2 3 2 3 2" xfId="31225" xr:uid="{B1AA2DE6-C5DD-4D64-A7F0-BC0DFFFCDD15}"/>
    <cellStyle name="Salida 16 2 3 2 4" xfId="20455" xr:uid="{95925B23-CFBA-4329-B899-FB2AE81EC3B3}"/>
    <cellStyle name="Salida 16 2 3 3" xfId="14123" xr:uid="{42881688-030E-4879-8B0E-70F9FF0DEEC4}"/>
    <cellStyle name="Salida 16 2 3 3 2" xfId="29231" xr:uid="{7AB5A19E-716F-438C-B8AD-8E6A9E5022D0}"/>
    <cellStyle name="Salida 16 2 3 4" xfId="17818" xr:uid="{7928B264-2618-4960-9976-16C7D87F2520}"/>
    <cellStyle name="Salida 16 2 4" xfId="3013" xr:uid="{0DBF0341-E8AA-416F-BD62-30D1805A55E9}"/>
    <cellStyle name="Salida 16 2 4 2" xfId="5650" xr:uid="{262DC957-8DE2-4C30-9D3C-CA76B3B7E1E1}"/>
    <cellStyle name="Salida 16 2 4 2 2" xfId="11961" xr:uid="{FDF94228-9A04-441C-941A-349C1AB14910}"/>
    <cellStyle name="Salida 16 2 4 2 2 2" xfId="27069" xr:uid="{A7067BD5-F657-4CA4-8A94-A21383FC0346}"/>
    <cellStyle name="Salida 16 2 4 2 3" xfId="9256" xr:uid="{C9BF640A-5E58-4DAA-9803-FB3162B1BD44}"/>
    <cellStyle name="Salida 16 2 4 2 3 2" xfId="24364" xr:uid="{56CBEB79-9040-420C-9CC9-BBEEA3DB7906}"/>
    <cellStyle name="Salida 16 2 4 2 4" xfId="20758" xr:uid="{F681E4DA-165C-4E30-879C-CB60292EB8FE}"/>
    <cellStyle name="Salida 16 2 4 3" xfId="9395" xr:uid="{7F2DFB14-C168-401D-A0BC-D4CBA5A2288F}"/>
    <cellStyle name="Salida 16 2 4 3 2" xfId="24503" xr:uid="{82EC566A-BD58-41A3-ABE2-9417A0549957}"/>
    <cellStyle name="Salida 16 2 4 4" xfId="9247" xr:uid="{14DC5601-CF43-432E-9C4A-FED44F44F2BE}"/>
    <cellStyle name="Salida 16 2 4 4 2" xfId="24355" xr:uid="{33DF08DA-17C8-41B1-91C6-8B2465421968}"/>
    <cellStyle name="Salida 16 2 4 5" xfId="18121" xr:uid="{43C487BE-F28C-494F-A578-58CFCDF888A1}"/>
    <cellStyle name="Salida 16 2 5" xfId="3339" xr:uid="{A0355C48-2ADD-4CE6-8C0F-EA5D5B8475AF}"/>
    <cellStyle name="Salida 16 2 5 2" xfId="5976" xr:uid="{90E6B750-757D-44BE-B2E3-532E5B1AC2C1}"/>
    <cellStyle name="Salida 16 2 5 2 2" xfId="12287" xr:uid="{B699D0D9-7BF8-44E5-90A6-AC160CE3AE16}"/>
    <cellStyle name="Salida 16 2 5 2 2 2" xfId="27395" xr:uid="{6020CDF7-D9A4-407D-9A5C-73A65ADE1274}"/>
    <cellStyle name="Salida 16 2 5 2 3" xfId="15103" xr:uid="{6E0A0462-2DD1-4A5A-870D-D807C3C65A67}"/>
    <cellStyle name="Salida 16 2 5 2 3 2" xfId="30211" xr:uid="{3A6D0D08-6D82-44DF-8490-C5321084D62E}"/>
    <cellStyle name="Salida 16 2 5 2 4" xfId="21084" xr:uid="{9ED6C9B0-DCCA-48E1-B6E6-9039660D005B}"/>
    <cellStyle name="Salida 16 2 5 3" xfId="9721" xr:uid="{D729611C-FC5E-45F7-99CF-8E24D1FAB042}"/>
    <cellStyle name="Salida 16 2 5 3 2" xfId="24829" xr:uid="{18645F4C-266C-4F2B-8144-C032A0F4490C}"/>
    <cellStyle name="Salida 16 2 5 4" xfId="15880" xr:uid="{0AD71CED-736D-491C-AFFA-7194ED79AA07}"/>
    <cellStyle name="Salida 16 2 5 4 2" xfId="30988" xr:uid="{53126C62-2CBB-486B-AD7B-4CB72A053BD7}"/>
    <cellStyle name="Salida 16 2 5 5" xfId="18447" xr:uid="{DDA334D8-7983-4037-A528-B757A98B3745}"/>
    <cellStyle name="Salida 16 2 6" xfId="3645" xr:uid="{FD834FBF-3EF4-4311-B74F-01EEE08D48A1}"/>
    <cellStyle name="Salida 16 2 6 2" xfId="6282" xr:uid="{69724082-E327-4EE0-B7F6-75E22B9C39CE}"/>
    <cellStyle name="Salida 16 2 6 2 2" xfId="12593" xr:uid="{0C4BE17B-D116-4826-A52D-BBC581828AFD}"/>
    <cellStyle name="Salida 16 2 6 2 2 2" xfId="27701" xr:uid="{0D51B9B4-CFE2-43A2-A1C8-434ECD2763BA}"/>
    <cellStyle name="Salida 16 2 6 2 3" xfId="14902" xr:uid="{B63427B8-BF03-40E8-8B34-966E80EC1726}"/>
    <cellStyle name="Salida 16 2 6 2 3 2" xfId="30010" xr:uid="{6DD34195-50B0-448E-BEFA-A16C500B23D1}"/>
    <cellStyle name="Salida 16 2 6 2 4" xfId="21390" xr:uid="{D6772215-6645-48FE-A8CB-EF5C19A3D62F}"/>
    <cellStyle name="Salida 16 2 6 3" xfId="10027" xr:uid="{FACD469C-14E0-41F0-9BE6-27F4BFCA3B5D}"/>
    <cellStyle name="Salida 16 2 6 3 2" xfId="25135" xr:uid="{29F634CC-B91C-4D1A-9F36-F94D850C84EC}"/>
    <cellStyle name="Salida 16 2 6 4" xfId="9250" xr:uid="{49D1ABC9-7C90-4210-9AAD-0507B6C050B3}"/>
    <cellStyle name="Salida 16 2 6 4 2" xfId="24358" xr:uid="{65862270-EE65-4BB3-A738-4A21DE0A3BD0}"/>
    <cellStyle name="Salida 16 2 6 5" xfId="18753" xr:uid="{CDCD0EA3-F6CC-4032-B766-E5920FA62C52}"/>
    <cellStyle name="Salida 16 2 7" xfId="4006" xr:uid="{513BDEAD-B85F-4E5C-8D48-81E863BE746F}"/>
    <cellStyle name="Salida 16 2 7 2" xfId="6643" xr:uid="{1E767944-BF29-4F22-8ECD-E915A9195AF2}"/>
    <cellStyle name="Salida 16 2 7 2 2" xfId="12954" xr:uid="{4E8B3CE9-887E-43DC-A2FA-B095052B399A}"/>
    <cellStyle name="Salida 16 2 7 2 2 2" xfId="28062" xr:uid="{4CC26ADB-1094-4E3A-8C0F-74FA5310175C}"/>
    <cellStyle name="Salida 16 2 7 2 3" xfId="16644" xr:uid="{125EF4C8-FD14-4E1C-B7C3-B672EB136854}"/>
    <cellStyle name="Salida 16 2 7 2 3 2" xfId="31752" xr:uid="{3B5B54AE-00EE-42F8-824D-F25FA0A792D6}"/>
    <cellStyle name="Salida 16 2 7 2 4" xfId="21751" xr:uid="{71253B15-74D4-4B4A-B16B-A5BAA09ADF27}"/>
    <cellStyle name="Salida 16 2 7 3" xfId="10388" xr:uid="{B193AECD-8DC9-4D27-B705-03BC273AFA1F}"/>
    <cellStyle name="Salida 16 2 7 3 2" xfId="25496" xr:uid="{C6C536D5-AF22-40A1-B191-23411547558B}"/>
    <cellStyle name="Salida 16 2 7 4" xfId="7537" xr:uid="{8987EDE8-73C7-40E9-84F4-80BF549A3F5F}"/>
    <cellStyle name="Salida 16 2 7 4 2" xfId="22645" xr:uid="{6A231A6D-E677-4E52-BE48-1AEDB39E25EB}"/>
    <cellStyle name="Salida 16 2 7 5" xfId="19114" xr:uid="{F9472E58-3EE6-445A-9A0C-A5B3603CA6A2}"/>
    <cellStyle name="Salida 16 2 8" xfId="4319" xr:uid="{D8B2D72E-EE9A-4DCB-BD69-4013ADAE9713}"/>
    <cellStyle name="Salida 16 2 8 2" xfId="6956" xr:uid="{27B30D40-239A-4443-ADE2-6F1A0D114F75}"/>
    <cellStyle name="Salida 16 2 8 2 2" xfId="13267" xr:uid="{A1177A78-353A-49F4-8021-33AFE47165DA}"/>
    <cellStyle name="Salida 16 2 8 2 2 2" xfId="28375" xr:uid="{AD2FC590-8ED1-4F24-8063-B84ACFC6BF7E}"/>
    <cellStyle name="Salida 16 2 8 2 3" xfId="16931" xr:uid="{C85DDE54-0EE5-45E0-808D-CDBD8A2DBA9A}"/>
    <cellStyle name="Salida 16 2 8 2 3 2" xfId="32039" xr:uid="{188FFAE0-94B0-44F9-ADD4-2997AD7157F8}"/>
    <cellStyle name="Salida 16 2 8 2 4" xfId="22064" xr:uid="{C9DB3FE1-BE6E-4484-8DB8-736139EF8196}"/>
    <cellStyle name="Salida 16 2 8 3" xfId="10701" xr:uid="{FACC1FBC-30BC-4F47-B29D-A7D1525267A9}"/>
    <cellStyle name="Salida 16 2 8 3 2" xfId="25809" xr:uid="{6F70D59B-57B2-4E6E-8506-32655FC920DA}"/>
    <cellStyle name="Salida 16 2 8 4" xfId="8094" xr:uid="{D4877EDB-128F-43C1-B23F-5A940A97E816}"/>
    <cellStyle name="Salida 16 2 8 4 2" xfId="23202" xr:uid="{3BA55888-B217-4555-90FB-727284B25892}"/>
    <cellStyle name="Salida 16 2 8 5" xfId="19427" xr:uid="{7A489605-E827-4861-AA5C-0C1DF84929CB}"/>
    <cellStyle name="Salida 16 2 9" xfId="4571" xr:uid="{0AD54FDD-9966-422A-AD71-74B756480F9D}"/>
    <cellStyle name="Salida 16 2 9 2" xfId="10953" xr:uid="{04B286F9-FB24-45E1-BCD8-84C77F6AC9BC}"/>
    <cellStyle name="Salida 16 2 9 2 2" xfId="26061" xr:uid="{683F71EA-8153-492C-8C62-7C1F42D7B4DA}"/>
    <cellStyle name="Salida 16 2 9 3" xfId="13562" xr:uid="{9294D87F-7771-4E16-86DE-5F97EC4198CD}"/>
    <cellStyle name="Salida 16 2 9 3 2" xfId="28670" xr:uid="{38E4189A-CB24-48D5-98DA-D035D6B92177}"/>
    <cellStyle name="Salida 16 2 9 4" xfId="19679" xr:uid="{0AC217BA-84F7-40E3-BBB7-C75C2B6BDFE5}"/>
    <cellStyle name="Salida 16 3" xfId="1799" xr:uid="{CA4EE7EC-FBE0-4862-A0C9-886D86FB85AF}"/>
    <cellStyle name="Salida 16 3 10" xfId="8300" xr:uid="{A6365500-7514-419D-8B52-C2AC5B99EE39}"/>
    <cellStyle name="Salida 16 3 10 2" xfId="23408" xr:uid="{0B0FA3C4-EBE6-4131-BD80-3A5653CF5A3F}"/>
    <cellStyle name="Salida 16 3 11" xfId="9268" xr:uid="{D214E273-F054-47F7-90C3-3E93FF79E772}"/>
    <cellStyle name="Salida 16 3 11 2" xfId="24376" xr:uid="{1A874787-DD34-478C-BCB6-F696F1989DE1}"/>
    <cellStyle name="Salida 16 3 12" xfId="16181" xr:uid="{607E2EF0-6799-4123-A4EB-B8F86409112B}"/>
    <cellStyle name="Salida 16 3 12 2" xfId="31289" xr:uid="{83243562-1172-4667-A749-DB0CD72BFE05}"/>
    <cellStyle name="Salida 16 3 13" xfId="17024" xr:uid="{415AAC90-9403-4BDB-9E7F-02018D3AC89E}"/>
    <cellStyle name="Salida 16 3 2" xfId="2359" xr:uid="{B643301A-DC1C-4B69-9EEA-62B742E956F1}"/>
    <cellStyle name="Salida 16 3 2 2" xfId="4996" xr:uid="{9AEBC267-0F8E-4D47-89E5-302351D4FC15}"/>
    <cellStyle name="Salida 16 3 2 2 2" xfId="11360" xr:uid="{4E9A2559-6A44-4793-851B-ED86F326A5F8}"/>
    <cellStyle name="Salida 16 3 2 2 2 2" xfId="26468" xr:uid="{4ED8D983-CBA6-4F68-AF0C-6A8AD6605D99}"/>
    <cellStyle name="Salida 16 3 2 2 3" xfId="7984" xr:uid="{96CFA6A6-B356-430E-A844-1689846AEF2E}"/>
    <cellStyle name="Salida 16 3 2 2 3 2" xfId="23092" xr:uid="{75422D12-963A-4436-811E-F1325251467E}"/>
    <cellStyle name="Salida 16 3 2 2 4" xfId="20104" xr:uid="{668626F3-9129-415F-BB4C-1D420CD514D6}"/>
    <cellStyle name="Salida 16 3 2 3" xfId="8826" xr:uid="{46685670-C7E3-4BC3-B7FB-A04C4313D1E1}"/>
    <cellStyle name="Salida 16 3 2 3 2" xfId="23934" xr:uid="{E93D284B-21E0-4A24-992B-3445506F4375}"/>
    <cellStyle name="Salida 16 3 3" xfId="2260" xr:uid="{C912178E-8511-4BC1-A026-749A559986E7}"/>
    <cellStyle name="Salida 16 3 3 2" xfId="4897" xr:uid="{F3592FE6-C840-44F5-9DE2-458EE5254E57}"/>
    <cellStyle name="Salida 16 3 3 2 2" xfId="11261" xr:uid="{BBDADDE1-5086-48B1-906C-99544B7A4870}"/>
    <cellStyle name="Salida 16 3 3 2 2 2" xfId="26369" xr:uid="{2DAB5727-0830-4C2D-A166-26B300D958D7}"/>
    <cellStyle name="Salida 16 3 3 2 3" xfId="8216" xr:uid="{2174E73F-DE87-4DD6-8E6A-616CDABE088C}"/>
    <cellStyle name="Salida 16 3 3 2 3 2" xfId="23324" xr:uid="{0CCBCC58-AA03-4CA0-8EF7-29CA9BF1A4C6}"/>
    <cellStyle name="Salida 16 3 3 2 4" xfId="20005" xr:uid="{5996EB14-3127-4061-A692-45029DA4A922}"/>
    <cellStyle name="Salida 16 3 3 3" xfId="14601" xr:uid="{064E95AB-711E-4101-BCD6-9B748526FFE2}"/>
    <cellStyle name="Salida 16 3 3 3 2" xfId="29709" xr:uid="{1E9B910A-B1ED-4CC4-B969-88CC86C8329E}"/>
    <cellStyle name="Salida 16 3 3 4" xfId="17485" xr:uid="{280FAD02-3636-431A-A7B4-5158B322DD65}"/>
    <cellStyle name="Salida 16 3 4" xfId="2641" xr:uid="{A8C19B43-7E2E-49CF-A2EE-5720C071F719}"/>
    <cellStyle name="Salida 16 3 4 2" xfId="5278" xr:uid="{F0D776BF-CB3D-4E18-BFE2-5943AFD56811}"/>
    <cellStyle name="Salida 16 3 4 2 2" xfId="11642" xr:uid="{3A3F52B3-8283-4105-A1C2-17E19C816322}"/>
    <cellStyle name="Salida 16 3 4 2 2 2" xfId="26750" xr:uid="{CE6FFB77-BB93-41DE-BEDA-1AB47D6DD46E}"/>
    <cellStyle name="Salida 16 3 4 2 3" xfId="14398" xr:uid="{570FB77D-DB03-4C19-AD30-42CE57AD24D4}"/>
    <cellStyle name="Salida 16 3 4 2 3 2" xfId="29506" xr:uid="{C82537CB-4166-4230-BA4A-16A9C4C6EA17}"/>
    <cellStyle name="Salida 16 3 4 2 4" xfId="20386" xr:uid="{E99533EE-7EB3-4DDC-8FB1-E4917E03725D}"/>
    <cellStyle name="Salida 16 3 4 3" xfId="9108" xr:uid="{FF4D0CAD-7C16-4597-9990-A4A355FAFD83}"/>
    <cellStyle name="Salida 16 3 4 3 2" xfId="24216" xr:uid="{7F8F42CB-4CA1-4509-9566-02E9F1059358}"/>
    <cellStyle name="Salida 16 3 4 4" xfId="15609" xr:uid="{DC0A83C0-FA8B-4725-8998-4C2300D5A444}"/>
    <cellStyle name="Salida 16 3 4 4 2" xfId="30717" xr:uid="{F509A2B7-0759-4396-A180-491EA898A275}"/>
    <cellStyle name="Salida 16 3 4 5" xfId="17749" xr:uid="{2F000B2C-F77F-4067-BE6D-77B2730E88A9}"/>
    <cellStyle name="Salida 16 3 5" xfId="2274" xr:uid="{FA117493-21A9-4A33-B760-532631286701}"/>
    <cellStyle name="Salida 16 3 5 2" xfId="4911" xr:uid="{2E1D8AC4-0528-4E99-8A06-6AA69CEB662C}"/>
    <cellStyle name="Salida 16 3 5 2 2" xfId="11275" xr:uid="{0C4DBBE2-289C-4BAE-A55D-F0208A384BD5}"/>
    <cellStyle name="Salida 16 3 5 2 2 2" xfId="26383" xr:uid="{E6ED5625-DF99-4BC8-BF75-E9000FA4B9C5}"/>
    <cellStyle name="Salida 16 3 5 2 3" xfId="8014" xr:uid="{B975DF45-FE16-4BD7-8C5C-BDE346EA180D}"/>
    <cellStyle name="Salida 16 3 5 2 3 2" xfId="23122" xr:uid="{003CD6E8-22C0-4DD0-BF97-30225AB0CA52}"/>
    <cellStyle name="Salida 16 3 5 2 4" xfId="20019" xr:uid="{22435115-5A7F-4400-B328-3EEF23396F00}"/>
    <cellStyle name="Salida 16 3 5 3" xfId="8741" xr:uid="{D22E3BDF-28D6-4D70-A421-FAA750FA36D5}"/>
    <cellStyle name="Salida 16 3 5 3 2" xfId="23849" xr:uid="{575487D6-237E-4470-939A-98785F2C271B}"/>
    <cellStyle name="Salida 16 3 5 4" xfId="8175" xr:uid="{3AD46C02-CF00-4F07-9880-EDF30DA31AED}"/>
    <cellStyle name="Salida 16 3 5 4 2" xfId="23283" xr:uid="{7C166568-1457-46EF-951F-7C2399806CE1}"/>
    <cellStyle name="Salida 16 3 5 5" xfId="17499" xr:uid="{031F6809-6FD7-4DA2-B706-D7E7BBB665BD}"/>
    <cellStyle name="Salida 16 3 6" xfId="2302" xr:uid="{E12813F5-D41E-4DCA-A4EB-FCC1A199DFFA}"/>
    <cellStyle name="Salida 16 3 6 2" xfId="4939" xr:uid="{03F5C902-59CD-4B49-A994-12814C0970CA}"/>
    <cellStyle name="Salida 16 3 6 2 2" xfId="11303" xr:uid="{EE5FD1D9-C2AB-43F1-B7B3-7F487B5C126A}"/>
    <cellStyle name="Salida 16 3 6 2 2 2" xfId="26411" xr:uid="{E3DD8733-FF75-40B5-BC7D-F62B53F76DF5}"/>
    <cellStyle name="Salida 16 3 6 2 3" xfId="15994" xr:uid="{C9DCB232-F606-41E6-B92B-D085CD9FF204}"/>
    <cellStyle name="Salida 16 3 6 2 3 2" xfId="31102" xr:uid="{A55ECCD9-4D81-4ED4-A33E-13A71C570100}"/>
    <cellStyle name="Salida 16 3 6 2 4" xfId="20047" xr:uid="{2D75D9F4-F827-497C-B30B-33BC616AC576}"/>
    <cellStyle name="Salida 16 3 6 3" xfId="8769" xr:uid="{0C3820B1-7C2C-4537-BF96-4A4F528072B1}"/>
    <cellStyle name="Salida 16 3 6 3 2" xfId="23877" xr:uid="{91CD6721-6A7A-48E6-8B58-02FCF4290657}"/>
    <cellStyle name="Salida 16 3 6 4" xfId="7305" xr:uid="{D543E3E9-9FD4-45E0-902B-C8FFF848B136}"/>
    <cellStyle name="Salida 16 3 6 4 2" xfId="22413" xr:uid="{0D7CF734-F29E-459E-9549-3C531AF8487D}"/>
    <cellStyle name="Salida 16 3 6 5" xfId="17527" xr:uid="{0BAAA7A2-4D13-45FC-B574-D5C4D1C492FF}"/>
    <cellStyle name="Salida 16 3 7" xfId="3871" xr:uid="{5FBBF9EC-41F1-4825-AFB1-099BB62CFF8E}"/>
    <cellStyle name="Salida 16 3 7 2" xfId="6508" xr:uid="{E7AC69BF-4D60-4E71-BDF5-80823903B877}"/>
    <cellStyle name="Salida 16 3 7 2 2" xfId="12819" xr:uid="{A8CC6910-D3F6-4F9A-A5BD-17838B3A5719}"/>
    <cellStyle name="Salida 16 3 7 2 2 2" xfId="27927" xr:uid="{0278BA61-EA9E-4425-9369-E06D9B6C18D2}"/>
    <cellStyle name="Salida 16 3 7 2 3" xfId="7477" xr:uid="{EFFBF4E2-66D0-4A40-90DA-BB9E41365C8F}"/>
    <cellStyle name="Salida 16 3 7 2 3 2" xfId="22585" xr:uid="{00994FBF-95C7-4BB5-8A30-568ACA4CBDB7}"/>
    <cellStyle name="Salida 16 3 7 2 4" xfId="21616" xr:uid="{7BCBC147-E79D-4806-83FD-B8AE3ACA9033}"/>
    <cellStyle name="Salida 16 3 7 3" xfId="10253" xr:uid="{BF646CEB-B69A-4F67-BA0B-107570C0F359}"/>
    <cellStyle name="Salida 16 3 7 3 2" xfId="25361" xr:uid="{4F7997EA-63BC-4B04-BC2B-D42010A94E89}"/>
    <cellStyle name="Salida 16 3 7 4" xfId="14121" xr:uid="{0F727508-8D4E-4FE3-8A4F-320008D1B082}"/>
    <cellStyle name="Salida 16 3 7 4 2" xfId="29229" xr:uid="{B4635480-98BB-4019-B5FF-03762FA8E3E9}"/>
    <cellStyle name="Salida 16 3 7 5" xfId="18979" xr:uid="{30A0C4C3-1906-44D1-AEDF-52C58D6ED134}"/>
    <cellStyle name="Salida 16 3 8" xfId="4253" xr:uid="{C7CC6CEA-772C-48B4-B1F4-BCC9A29B8BF0}"/>
    <cellStyle name="Salida 16 3 8 2" xfId="6890" xr:uid="{BDD7B24C-C83D-4F9B-9C25-0F43ED962F2E}"/>
    <cellStyle name="Salida 16 3 8 2 2" xfId="13201" xr:uid="{3958309A-D00B-4E08-BF2C-677EF8AE29D1}"/>
    <cellStyle name="Salida 16 3 8 2 2 2" xfId="28309" xr:uid="{FA7D8D82-C250-4A17-AB21-074B30CAD003}"/>
    <cellStyle name="Salida 16 3 8 2 3" xfId="16865" xr:uid="{C54C7286-7E7F-498B-9BF0-F7FFD0DF53C0}"/>
    <cellStyle name="Salida 16 3 8 2 3 2" xfId="31973" xr:uid="{147053EA-0DF2-4C7A-B16E-FAD50701E52F}"/>
    <cellStyle name="Salida 16 3 8 2 4" xfId="21998" xr:uid="{6DAE2D0B-3CE0-4918-BE8B-D2C567C95511}"/>
    <cellStyle name="Salida 16 3 8 3" xfId="10635" xr:uid="{3ADAC256-6675-4A32-990C-7B6E75BEFD31}"/>
    <cellStyle name="Salida 16 3 8 3 2" xfId="25743" xr:uid="{67E76D68-CDF2-4537-A696-7E6305E42E1A}"/>
    <cellStyle name="Salida 16 3 8 4" xfId="7944" xr:uid="{E1E8A386-1B28-42D2-86C4-E9E12DBFFE63}"/>
    <cellStyle name="Salida 16 3 8 4 2" xfId="23052" xr:uid="{B1E9A29C-D994-46ED-841E-07D9977D1582}"/>
    <cellStyle name="Salida 16 3 8 5" xfId="19361" xr:uid="{6B512A6E-202F-4270-825A-F8E0E5A42F20}"/>
    <cellStyle name="Salida 16 3 9" xfId="4436" xr:uid="{A86E8BA7-993A-4DC1-AB92-C928C8F23C33}"/>
    <cellStyle name="Salida 16 3 9 2" xfId="10818" xr:uid="{40E39B9C-B74E-4326-B621-36BE01ECF9A7}"/>
    <cellStyle name="Salida 16 3 9 2 2" xfId="25926" xr:uid="{82BEE14A-99A8-4FBF-AE72-F97230236175}"/>
    <cellStyle name="Salida 16 3 9 3" xfId="15476" xr:uid="{0FDE58B7-A436-4C2A-939B-BA43A2116309}"/>
    <cellStyle name="Salida 16 3 9 3 2" xfId="30584" xr:uid="{B9A7EA64-EE20-4C9C-8C17-2184E394930A}"/>
    <cellStyle name="Salida 16 3 9 4" xfId="19544" xr:uid="{F4BE554A-CC17-4485-B82E-D56DA13A78DB}"/>
    <cellStyle name="Salida 16 4" xfId="2125" xr:uid="{E9F449B6-3601-4CC6-B922-3855B8B8108D}"/>
    <cellStyle name="Salida 16 4 10" xfId="14278" xr:uid="{D52A1B02-DBBE-4319-86E1-CD28DB85FEBE}"/>
    <cellStyle name="Salida 16 4 10 2" xfId="29386" xr:uid="{6C956DA5-B5E1-4DE1-B235-F7CA2575C37B}"/>
    <cellStyle name="Salida 16 4 11" xfId="13769" xr:uid="{FDFA8DF6-F1FE-4099-A2B8-CC04CA6D6BC1}"/>
    <cellStyle name="Salida 16 4 11 2" xfId="28877" xr:uid="{3BCC74B5-EA95-492E-922F-93EDBDC4ECC7}"/>
    <cellStyle name="Salida 16 4 12" xfId="17350" xr:uid="{67A7660B-A714-437F-84AE-985C70B45405}"/>
    <cellStyle name="Salida 16 4 2" xfId="2615" xr:uid="{D787079F-895D-41F9-9B9F-A44D75105333}"/>
    <cellStyle name="Salida 16 4 2 2" xfId="5252" xr:uid="{D99B263B-ED48-4EC4-95F6-0D89DD14F773}"/>
    <cellStyle name="Salida 16 4 2 2 2" xfId="11616" xr:uid="{F30F920D-FD0D-45BC-A0C1-78429F09D1F0}"/>
    <cellStyle name="Salida 16 4 2 2 2 2" xfId="26724" xr:uid="{C07F7324-D774-47E9-94E0-BFB83FAD445A}"/>
    <cellStyle name="Salida 16 4 2 2 3" xfId="14693" xr:uid="{31525BE4-2E93-4A52-8C68-5AB7EAC2C221}"/>
    <cellStyle name="Salida 16 4 2 2 3 2" xfId="29801" xr:uid="{19B61064-80EE-461C-BE45-B8582994E3F1}"/>
    <cellStyle name="Salida 16 4 2 2 4" xfId="20360" xr:uid="{68F70FC9-D10A-445A-9298-DAA1843154E0}"/>
    <cellStyle name="Salida 16 4 2 3" xfId="9082" xr:uid="{E7DD65B4-0881-441D-98FF-09CE745C377F}"/>
    <cellStyle name="Salida 16 4 2 3 2" xfId="24190" xr:uid="{C37852F5-2D1A-444B-BC3E-B8F3DB5D3AB2}"/>
    <cellStyle name="Salida 16 4 2 4" xfId="15046" xr:uid="{AA64B6AB-9EA9-4204-9A6E-DF8E722BE562}"/>
    <cellStyle name="Salida 16 4 2 4 2" xfId="30154" xr:uid="{0A59D0B3-809D-4DE7-B2E0-354DFD952E89}"/>
    <cellStyle name="Salida 16 4 2 5" xfId="14666" xr:uid="{D3D1559D-6789-43E2-8846-837ECB36CFD2}"/>
    <cellStyle name="Salida 16 4 2 5 2" xfId="29774" xr:uid="{77DE9638-E176-4ED8-B49D-E0C3453EE078}"/>
    <cellStyle name="Salida 16 4 2 6" xfId="17723" xr:uid="{FBCDCBE5-8780-4C46-BC43-9948CFE640FC}"/>
    <cellStyle name="Salida 16 4 3" xfId="2880" xr:uid="{AA55B6E7-6C27-4943-8153-6EDC58969730}"/>
    <cellStyle name="Salida 16 4 3 2" xfId="5517" xr:uid="{F5E9E0C6-08D2-4AE9-971E-60DD93E8204D}"/>
    <cellStyle name="Salida 16 4 3 2 2" xfId="11828" xr:uid="{3409CD67-9622-4D1C-B503-1A7E75FE6C0C}"/>
    <cellStyle name="Salida 16 4 3 2 2 2" xfId="26936" xr:uid="{D38BF432-DCC6-4649-BE81-C1AFFFB713CA}"/>
    <cellStyle name="Salida 16 4 3 2 3" xfId="13482" xr:uid="{9A506BEA-5296-413D-A7E9-2CC036515834}"/>
    <cellStyle name="Salida 16 4 3 2 3 2" xfId="28590" xr:uid="{3BFAD2AC-FC5E-4144-990E-F60AF7F4FC10}"/>
    <cellStyle name="Salida 16 4 3 2 4" xfId="20625" xr:uid="{028B1775-7D25-4C2A-8943-EAB9568F73B4}"/>
    <cellStyle name="Salida 16 4 3 3" xfId="16549" xr:uid="{4150068E-3182-4E90-9C46-0456E2F564DA}"/>
    <cellStyle name="Salida 16 4 3 3 2" xfId="31657" xr:uid="{F2FAA3C4-41E9-4048-9257-A6BF23329247}"/>
    <cellStyle name="Salida 16 4 3 4" xfId="17988" xr:uid="{BD2339CB-F283-4DF0-A1D7-F8143AF620B4}"/>
    <cellStyle name="Salida 16 4 4" xfId="3183" xr:uid="{C84D8CA3-B2F8-41FE-BF95-CB152543AA72}"/>
    <cellStyle name="Salida 16 4 4 2" xfId="5820" xr:uid="{67BE32FD-5353-4DAA-A937-B29D9CCF2676}"/>
    <cellStyle name="Salida 16 4 4 2 2" xfId="12131" xr:uid="{240D5BDF-3008-4045-80A0-9EDB9AA5A1F7}"/>
    <cellStyle name="Salida 16 4 4 2 2 2" xfId="27239" xr:uid="{C177758B-C65C-463E-B5EA-9E39FEAF05D4}"/>
    <cellStyle name="Salida 16 4 4 2 3" xfId="14763" xr:uid="{90243739-7A12-4C58-9445-B8360213CFBF}"/>
    <cellStyle name="Salida 16 4 4 2 3 2" xfId="29871" xr:uid="{D793C19D-BEFC-4829-A110-7F106A093BB8}"/>
    <cellStyle name="Salida 16 4 4 2 4" xfId="20928" xr:uid="{850487C2-DE46-4A7D-B08C-C675F43B4CD1}"/>
    <cellStyle name="Salida 16 4 4 3" xfId="9565" xr:uid="{A797E12A-C099-4F13-97FA-52D63B53B5EE}"/>
    <cellStyle name="Salida 16 4 4 3 2" xfId="24673" xr:uid="{4A6FA0E1-F627-49F6-9D45-84390B624194}"/>
    <cellStyle name="Salida 16 4 4 4" xfId="14904" xr:uid="{159CFD89-30FD-4CAB-B914-6AB2C9E4E174}"/>
    <cellStyle name="Salida 16 4 4 4 2" xfId="30012" xr:uid="{36C1C8F8-FF20-4BEB-A473-1848C30550C9}"/>
    <cellStyle name="Salida 16 4 4 5" xfId="18291" xr:uid="{F61674A2-E8AF-4BA3-A476-CC8ACCB515C0}"/>
    <cellStyle name="Salida 16 4 5" xfId="3509" xr:uid="{1CADCDBA-A564-42DA-AA14-37983C427CB4}"/>
    <cellStyle name="Salida 16 4 5 2" xfId="6146" xr:uid="{366687AF-FE7D-4203-855A-25928FA4D074}"/>
    <cellStyle name="Salida 16 4 5 2 2" xfId="12457" xr:uid="{35B1E80D-0A0F-42E4-A2EB-C827A53CDB32}"/>
    <cellStyle name="Salida 16 4 5 2 2 2" xfId="27565" xr:uid="{313F8DD3-F5FB-4810-868F-4A9554FF0936}"/>
    <cellStyle name="Salida 16 4 5 2 3" xfId="14446" xr:uid="{2CB60A4C-E37C-4BAF-88B0-AE70CCA53348}"/>
    <cellStyle name="Salida 16 4 5 2 3 2" xfId="29554" xr:uid="{7AD78E16-17AD-47BB-ABDF-97870737FCA5}"/>
    <cellStyle name="Salida 16 4 5 2 4" xfId="21254" xr:uid="{184782DA-83A4-4A9F-8607-1F10189182F1}"/>
    <cellStyle name="Salida 16 4 5 3" xfId="9891" xr:uid="{EE259F6C-074A-473F-A88A-2B6356902EA3}"/>
    <cellStyle name="Salida 16 4 5 3 2" xfId="24999" xr:uid="{B743EC1D-C61B-447E-AEF9-587B593C6416}"/>
    <cellStyle name="Salida 16 4 5 4" xfId="7273" xr:uid="{A17ED9BA-A4DC-4320-A3F8-0C1ABB4F6CA4}"/>
    <cellStyle name="Salida 16 4 5 4 2" xfId="22381" xr:uid="{7554E768-E8ED-45A8-852F-5CA3A64E6884}"/>
    <cellStyle name="Salida 16 4 5 5" xfId="18617" xr:uid="{AA0B9EA6-9670-4503-8188-EE866EBA6109}"/>
    <cellStyle name="Salida 16 4 6" xfId="3815" xr:uid="{FDB54AC8-C93B-4CDE-8979-DAE1BB22A8E8}"/>
    <cellStyle name="Salida 16 4 6 2" xfId="6452" xr:uid="{08DD12F9-537C-4A83-97A4-72CC6F34D9FE}"/>
    <cellStyle name="Salida 16 4 6 2 2" xfId="12763" xr:uid="{2232D798-9BCB-43F5-9CF0-433DCC7841BA}"/>
    <cellStyle name="Salida 16 4 6 2 2 2" xfId="27871" xr:uid="{B2FEB1DC-0613-45DF-9B7E-C80E554B2D8F}"/>
    <cellStyle name="Salida 16 4 6 2 3" xfId="7051" xr:uid="{78F489F9-4A36-4817-8C50-86296FE9AD96}"/>
    <cellStyle name="Salida 16 4 6 2 3 2" xfId="22159" xr:uid="{910A8B34-3AFA-4AC5-8D75-22EF98A86CB7}"/>
    <cellStyle name="Salida 16 4 6 2 4" xfId="21560" xr:uid="{B88181E2-29BB-409B-BD8A-9C28C3EC7BF8}"/>
    <cellStyle name="Salida 16 4 6 3" xfId="10197" xr:uid="{F9AF399B-61B8-49F6-8B39-C02C4B980561}"/>
    <cellStyle name="Salida 16 4 6 3 2" xfId="25305" xr:uid="{574092D7-7434-41A7-97C8-77A8BB5A233C}"/>
    <cellStyle name="Salida 16 4 6 4" xfId="13515" xr:uid="{19814C7A-9F91-4B26-A76E-AB7A16265395}"/>
    <cellStyle name="Salida 16 4 6 4 2" xfId="28623" xr:uid="{27944983-3CBC-4535-BEA1-551032B381A9}"/>
    <cellStyle name="Salida 16 4 6 5" xfId="18923" xr:uid="{C846402F-CB1F-4EC1-8329-FEE478B73414}"/>
    <cellStyle name="Salida 16 4 7" xfId="4197" xr:uid="{3BE38773-059D-4874-8BDC-0268AA8F3312}"/>
    <cellStyle name="Salida 16 4 7 2" xfId="6834" xr:uid="{2254AE4D-B7D2-4FCB-BA0A-F4C855C6130C}"/>
    <cellStyle name="Salida 16 4 7 2 2" xfId="13145" xr:uid="{803D79DE-FF3C-4DA4-85E9-0BF5046F4269}"/>
    <cellStyle name="Salida 16 4 7 2 2 2" xfId="28253" xr:uid="{B1979D32-1648-47A4-B30B-E602F2734BEE}"/>
    <cellStyle name="Salida 16 4 7 2 3" xfId="16814" xr:uid="{E6B92905-D46F-45B2-9D2F-14356E5A712B}"/>
    <cellStyle name="Salida 16 4 7 2 3 2" xfId="31922" xr:uid="{CAC23570-49C2-4248-950B-2D4875D853DB}"/>
    <cellStyle name="Salida 16 4 7 2 4" xfId="21942" xr:uid="{9D7FCD8B-7846-4287-B760-9AE8DBFE004E}"/>
    <cellStyle name="Salida 16 4 7 3" xfId="10579" xr:uid="{13A8E0E9-E89E-4E52-A432-05AA9D1BA3EC}"/>
    <cellStyle name="Salida 16 4 7 3 2" xfId="25687" xr:uid="{5C6EF621-9997-46B2-BAB6-ABC67938DC1C}"/>
    <cellStyle name="Salida 16 4 7 4" xfId="7448" xr:uid="{89B44667-C80C-4ACF-B272-9403516559B7}"/>
    <cellStyle name="Salida 16 4 7 4 2" xfId="22556" xr:uid="{85DB6D3D-64E1-4708-9F04-94E4E316B4C6}"/>
    <cellStyle name="Salida 16 4 7 5" xfId="19305" xr:uid="{1B2DDF04-9567-4AE4-9425-350710ECD14D}"/>
    <cellStyle name="Salida 16 4 8" xfId="4762" xr:uid="{F66BCF35-3338-4F95-8E4E-0CB90DC60B7C}"/>
    <cellStyle name="Salida 16 4 8 2" xfId="11144" xr:uid="{D4DB17B6-A237-4A4E-A285-763E58DB7249}"/>
    <cellStyle name="Salida 16 4 8 2 2" xfId="26252" xr:uid="{C1E9BA15-1B71-4C8B-A619-010C24340F44}"/>
    <cellStyle name="Salida 16 4 8 3" xfId="16343" xr:uid="{DC8E559F-E28D-4227-880E-809B25CC17E0}"/>
    <cellStyle name="Salida 16 4 8 3 2" xfId="31451" xr:uid="{C41C5CE7-69B6-422B-A7B7-36F943CC67B0}"/>
    <cellStyle name="Salida 16 4 8 4" xfId="19870" xr:uid="{E3893AC0-D0A7-43D3-A96B-981C6F814A56}"/>
    <cellStyle name="Salida 16 4 9" xfId="8623" xr:uid="{6A9C80F3-F574-4D3D-AC40-F9387EA40AD9}"/>
    <cellStyle name="Salida 16 4 9 2" xfId="23731" xr:uid="{E79167EA-6AA3-493F-88EA-F6C43907BD6C}"/>
    <cellStyle name="Salida 16 5" xfId="1999" xr:uid="{B71957CD-3E49-4BD9-8662-C0D6F680B3BE}"/>
    <cellStyle name="Salida 16 5 10" xfId="15970" xr:uid="{0793B0F6-148C-4DCF-9D6A-5C86F81881ED}"/>
    <cellStyle name="Salida 16 5 10 2" xfId="31078" xr:uid="{7C19672F-C9AC-485A-993B-5EC5A407742A}"/>
    <cellStyle name="Salida 16 5 11" xfId="17224" xr:uid="{B7C18C17-DA38-496D-82B8-3003579ED59A}"/>
    <cellStyle name="Salida 16 5 2" xfId="2761" xr:uid="{475FB69D-419E-4684-8ADB-0946538B77C5}"/>
    <cellStyle name="Salida 16 5 2 2" xfId="5398" xr:uid="{DA1A3850-693E-43CF-8CAF-729517A7CC2F}"/>
    <cellStyle name="Salida 16 5 2 2 2" xfId="11747" xr:uid="{93562B7B-90E2-41BA-8FE1-C1E8F8B5035A}"/>
    <cellStyle name="Salida 16 5 2 2 2 2" xfId="26855" xr:uid="{C56910BD-FB54-4A63-A7CE-12D03BF5A711}"/>
    <cellStyle name="Salida 16 5 2 2 3" xfId="7696" xr:uid="{01695AF1-CFAC-4F41-83EB-03110BEEAD2D}"/>
    <cellStyle name="Salida 16 5 2 2 3 2" xfId="22804" xr:uid="{327FB575-BEFF-47CE-9D6D-423FE0D18A7E}"/>
    <cellStyle name="Salida 16 5 2 2 4" xfId="20506" xr:uid="{8B5346DA-A3C7-4BEA-8827-78EE8C35FA99}"/>
    <cellStyle name="Salida 16 5 2 3" xfId="14798" xr:uid="{0FF9529B-B346-4A53-B260-A6F17CB27B09}"/>
    <cellStyle name="Salida 16 5 2 3 2" xfId="29906" xr:uid="{ADFFF23A-61B1-463C-A780-128659F062AA}"/>
    <cellStyle name="Salida 16 5 2 4" xfId="17869" xr:uid="{68710B13-769A-4B32-B534-F2D3CF9A4B24}"/>
    <cellStyle name="Salida 16 5 3" xfId="3064" xr:uid="{51798330-4B28-41A4-B59E-FCBE178463A6}"/>
    <cellStyle name="Salida 16 5 3 2" xfId="5701" xr:uid="{A2C1930C-91CF-406C-B6A9-734DFEB26837}"/>
    <cellStyle name="Salida 16 5 3 2 2" xfId="12012" xr:uid="{DB6BB0B1-45CA-4F2F-AD35-DD479F640CCC}"/>
    <cellStyle name="Salida 16 5 3 2 2 2" xfId="27120" xr:uid="{5A1BFDC6-766D-43E9-9228-1F6192C532BA}"/>
    <cellStyle name="Salida 16 5 3 2 3" xfId="7713" xr:uid="{7D90F126-C514-48F5-84DC-D3365796A008}"/>
    <cellStyle name="Salida 16 5 3 2 3 2" xfId="22821" xr:uid="{13B5B65A-4748-40C4-8B36-DC9FE99D82C2}"/>
    <cellStyle name="Salida 16 5 3 2 4" xfId="20809" xr:uid="{29A2D53F-B44B-4E4F-836E-3F3C5829DDB0}"/>
    <cellStyle name="Salida 16 5 3 3" xfId="9446" xr:uid="{C9AA4A7A-BA31-4B06-A389-79CE70EC255F}"/>
    <cellStyle name="Salida 16 5 3 3 2" xfId="24554" xr:uid="{DB9B49BE-A562-4C36-B1F8-DE08D6F2F533}"/>
    <cellStyle name="Salida 16 5 3 4" xfId="14023" xr:uid="{619C403B-2945-4E2D-8096-7EF5CA52270E}"/>
    <cellStyle name="Salida 16 5 3 4 2" xfId="29131" xr:uid="{CBBBD97D-0C09-4971-B99F-54EE7B4E1096}"/>
    <cellStyle name="Salida 16 5 3 5" xfId="18172" xr:uid="{32141F37-E75A-4E38-8F70-CF5ACE5053DE}"/>
    <cellStyle name="Salida 16 5 4" xfId="3390" xr:uid="{01F57E4C-6F6B-4685-B26D-F25CCDDB1C08}"/>
    <cellStyle name="Salida 16 5 4 2" xfId="6027" xr:uid="{8A03816D-930C-480A-8290-3A2439A82A39}"/>
    <cellStyle name="Salida 16 5 4 2 2" xfId="12338" xr:uid="{802D80E4-D93A-4245-BB8D-5E518BA10971}"/>
    <cellStyle name="Salida 16 5 4 2 2 2" xfId="27446" xr:uid="{5CD83B95-6BB6-4A68-B126-3A121431BAE7}"/>
    <cellStyle name="Salida 16 5 4 2 3" xfId="13878" xr:uid="{24E0E803-17EF-409C-BD43-1868ECFF4282}"/>
    <cellStyle name="Salida 16 5 4 2 3 2" xfId="28986" xr:uid="{34F6488A-1E91-43A2-936C-F5F9E195246C}"/>
    <cellStyle name="Salida 16 5 4 2 4" xfId="21135" xr:uid="{B360A9ED-D384-427B-B4A2-18B2989500D2}"/>
    <cellStyle name="Salida 16 5 4 3" xfId="9772" xr:uid="{9CE1B367-5D5D-4F41-981E-AC6EA9D37CCD}"/>
    <cellStyle name="Salida 16 5 4 3 2" xfId="24880" xr:uid="{E3DC1FEB-5EA1-4AD0-A700-85B8BC46FDF2}"/>
    <cellStyle name="Salida 16 5 4 4" xfId="14125" xr:uid="{6CD9511B-A894-4657-83BC-2DE957D1BE7C}"/>
    <cellStyle name="Salida 16 5 4 4 2" xfId="29233" xr:uid="{820EE169-54BB-4F5A-809A-29961AB4DC21}"/>
    <cellStyle name="Salida 16 5 4 5" xfId="18498" xr:uid="{853E7966-8C76-4784-AF4A-CDB4E954D689}"/>
    <cellStyle name="Salida 16 5 5" xfId="3696" xr:uid="{6BC28343-308A-48CD-8ABA-1E39831D7B6E}"/>
    <cellStyle name="Salida 16 5 5 2" xfId="6333" xr:uid="{7F90E1E4-E656-4BCB-8A4F-5E1D841B11EB}"/>
    <cellStyle name="Salida 16 5 5 2 2" xfId="12644" xr:uid="{81E474DF-0665-436A-80E9-B49A4C8F6BFA}"/>
    <cellStyle name="Salida 16 5 5 2 2 2" xfId="27752" xr:uid="{10C00EE3-F472-4159-801E-C33300EC4593}"/>
    <cellStyle name="Salida 16 5 5 2 3" xfId="15006" xr:uid="{D443BB2C-D6CC-4D96-91BD-F267C8AD075F}"/>
    <cellStyle name="Salida 16 5 5 2 3 2" xfId="30114" xr:uid="{41F76EF2-A573-4419-BFA5-269E8D141AFA}"/>
    <cellStyle name="Salida 16 5 5 2 4" xfId="21441" xr:uid="{92B7FB73-7D85-49F8-9C89-75F9D45BB45C}"/>
    <cellStyle name="Salida 16 5 5 3" xfId="10078" xr:uid="{4DAA5180-37F1-4FA6-B3F2-7C4BE776E8DE}"/>
    <cellStyle name="Salida 16 5 5 3 2" xfId="25186" xr:uid="{D3E2C284-2F90-4546-BF2D-39623C133DB5}"/>
    <cellStyle name="Salida 16 5 5 4" xfId="7963" xr:uid="{75690270-B4E2-4C54-9521-05122D092F13}"/>
    <cellStyle name="Salida 16 5 5 4 2" xfId="23071" xr:uid="{E8A8A5C5-E9FA-4EFC-9EFD-9565EDAB28A7}"/>
    <cellStyle name="Salida 16 5 5 5" xfId="18804" xr:uid="{A8C7AEE4-6D20-4C46-B189-B66493E97D03}"/>
    <cellStyle name="Salida 16 5 6" xfId="4071" xr:uid="{0F42DA15-F4AA-4BFD-92FD-B03EC2508B4F}"/>
    <cellStyle name="Salida 16 5 6 2" xfId="6708" xr:uid="{40B3AF48-9B7C-4A9C-8703-C37E8A36DA69}"/>
    <cellStyle name="Salida 16 5 6 2 2" xfId="13019" xr:uid="{014F9C82-0CB6-46FC-B9CA-40990954A544}"/>
    <cellStyle name="Salida 16 5 6 2 2 2" xfId="28127" xr:uid="{2B56FD93-29B1-442A-88DF-CD1240262672}"/>
    <cellStyle name="Salida 16 5 6 2 3" xfId="16695" xr:uid="{FEC41F65-DE80-45E4-8472-CCA8B683157F}"/>
    <cellStyle name="Salida 16 5 6 2 3 2" xfId="31803" xr:uid="{779C31C6-C3F5-4836-8220-E884A8CBE26A}"/>
    <cellStyle name="Salida 16 5 6 2 4" xfId="21816" xr:uid="{57C1B1AE-1936-4636-BA52-BBD479D2C80E}"/>
    <cellStyle name="Salida 16 5 6 3" xfId="10453" xr:uid="{23315D8C-7E5D-4AA8-AB29-7D5C14DB5DE4}"/>
    <cellStyle name="Salida 16 5 6 3 2" xfId="25561" xr:uid="{B7A7D4F5-77EE-4145-BF1C-5A45BE54FCE6}"/>
    <cellStyle name="Salida 16 5 6 4" xfId="14958" xr:uid="{C50F2BAB-86DF-4C90-9D19-4ABA0CFF0707}"/>
    <cellStyle name="Salida 16 5 6 4 2" xfId="30066" xr:uid="{C9E3F6F2-AC77-466B-B0FF-B2A0411273E4}"/>
    <cellStyle name="Salida 16 5 6 5" xfId="19179" xr:uid="{F5DBD809-A4D9-43E6-8D1F-5325471DB217}"/>
    <cellStyle name="Salida 16 5 7" xfId="4636" xr:uid="{A62DC55C-285F-4584-A7E7-B76D2A78E581}"/>
    <cellStyle name="Salida 16 5 7 2" xfId="11018" xr:uid="{E2D6EE9A-C093-4094-B7D8-AA519EBA53E2}"/>
    <cellStyle name="Salida 16 5 7 2 2" xfId="26126" xr:uid="{8D40CF65-EACC-400B-9E7F-4A87F03C2151}"/>
    <cellStyle name="Salida 16 5 7 3" xfId="15208" xr:uid="{144C6739-C8E2-4F8B-95D7-B61390D0769F}"/>
    <cellStyle name="Salida 16 5 7 3 2" xfId="30316" xr:uid="{52391E3C-3107-44A4-BE27-3009D8960C13}"/>
    <cellStyle name="Salida 16 5 7 4" xfId="19744" xr:uid="{E544A4DD-5D0D-43F9-8688-208A22A6F8BA}"/>
    <cellStyle name="Salida 16 5 8" xfId="8497" xr:uid="{3696392D-9CF1-4F2A-8EAF-4751B2BA131F}"/>
    <cellStyle name="Salida 16 5 8 2" xfId="23605" xr:uid="{6DF23EFA-E5B4-4662-96B7-360CF7FB6CF8}"/>
    <cellStyle name="Salida 16 5 9" xfId="13392" xr:uid="{84CCD5BF-CF1D-4C25-AD0D-A8D9B78BA091}"/>
    <cellStyle name="Salida 16 5 9 2" xfId="28500" xr:uid="{5FD5FE5F-2E26-4363-8600-0FE3BA37B407}"/>
    <cellStyle name="Salida 17" xfId="1509" xr:uid="{00000000-0005-0000-0000-0000E9050000}"/>
    <cellStyle name="Salida 17 2" xfId="1935" xr:uid="{A611132A-BB4C-4633-8DD0-8658A8BF855E}"/>
    <cellStyle name="Salida 17 2 10" xfId="8436" xr:uid="{F77E78F2-E9FF-4944-B7D5-7E1C32AD2656}"/>
    <cellStyle name="Salida 17 2 10 2" xfId="23544" xr:uid="{DDBFB472-73FD-457C-95DE-033595AB0D99}"/>
    <cellStyle name="Salida 17 2 11" xfId="7649" xr:uid="{CBF38789-65BF-494E-9F40-532378E2595F}"/>
    <cellStyle name="Salida 17 2 11 2" xfId="22757" xr:uid="{300A0EF4-D252-405F-9465-DE620B1AFF53}"/>
    <cellStyle name="Salida 17 2 12" xfId="13410" xr:uid="{9F8E081A-6B41-49B2-8428-79F685D96285}"/>
    <cellStyle name="Salida 17 2 12 2" xfId="28518" xr:uid="{76C00140-B175-4732-B005-06AFA365C026}"/>
    <cellStyle name="Salida 17 2 13" xfId="17160" xr:uid="{098DF6E0-43EF-493F-851F-2FD62DA1E635}"/>
    <cellStyle name="Salida 17 2 2" xfId="2495" xr:uid="{2358BFAE-AFFB-429E-9CFC-0D9FD7CD64E3}"/>
    <cellStyle name="Salida 17 2 2 2" xfId="5132" xr:uid="{1E9E8D9E-77C6-49B8-9217-6D555914227F}"/>
    <cellStyle name="Salida 17 2 2 2 2" xfId="11496" xr:uid="{7167505A-E9C7-4F94-9B1F-63E0C5DA8BF3}"/>
    <cellStyle name="Salida 17 2 2 2 2 2" xfId="26604" xr:uid="{4B7C9FAE-8E71-49D4-AE3A-EA9D43D7CA60}"/>
    <cellStyle name="Salida 17 2 2 2 3" xfId="15552" xr:uid="{BB6480F5-C3AD-4326-A666-93AA236D70BF}"/>
    <cellStyle name="Salida 17 2 2 2 3 2" xfId="30660" xr:uid="{277DA00F-0813-45D1-A790-1F1D81799305}"/>
    <cellStyle name="Salida 17 2 2 2 4" xfId="20240" xr:uid="{3958E883-B0A8-412E-9F64-1A210CB2659B}"/>
    <cellStyle name="Salida 17 2 2 3" xfId="8962" xr:uid="{BCDF3111-B35E-4BB5-81F3-E37F6EA34D61}"/>
    <cellStyle name="Salida 17 2 2 3 2" xfId="24070" xr:uid="{4083B483-6DA7-4B41-96ED-649A5A4FDCDA}"/>
    <cellStyle name="Salida 17 2 3" xfId="2711" xr:uid="{1DA2A577-B179-4FC9-98AD-E7A1A7E05C9A}"/>
    <cellStyle name="Salida 17 2 3 2" xfId="5348" xr:uid="{615A1071-7E2D-4A74-A7F5-A46B37A0C098}"/>
    <cellStyle name="Salida 17 2 3 2 2" xfId="11697" xr:uid="{427B4A26-EE65-4AC6-95B0-569482CC05AF}"/>
    <cellStyle name="Salida 17 2 3 2 2 2" xfId="26805" xr:uid="{0D845348-95D5-4744-9644-39497FC4428C}"/>
    <cellStyle name="Salida 17 2 3 2 3" xfId="7288" xr:uid="{3111FB55-B968-4100-B179-E25B1D1E7D80}"/>
    <cellStyle name="Salida 17 2 3 2 3 2" xfId="22396" xr:uid="{0C29468B-331E-4832-BF1E-E46DB19D90B0}"/>
    <cellStyle name="Salida 17 2 3 2 4" xfId="20456" xr:uid="{E4B9B706-C104-4DCD-881C-27F3C0BBA996}"/>
    <cellStyle name="Salida 17 2 3 3" xfId="14262" xr:uid="{757CB649-33F8-4E2D-9AF8-CDD53AC7AB8A}"/>
    <cellStyle name="Salida 17 2 3 3 2" xfId="29370" xr:uid="{4B31354E-8A92-4B9D-BC95-701FA2D9A28E}"/>
    <cellStyle name="Salida 17 2 3 4" xfId="17819" xr:uid="{8CBC95B1-9F2B-4E53-A4FF-BB0432AE12FA}"/>
    <cellStyle name="Salida 17 2 4" xfId="3014" xr:uid="{0A467F3E-611B-4437-BB0E-F7265E7C360C}"/>
    <cellStyle name="Salida 17 2 4 2" xfId="5651" xr:uid="{F821661A-8A50-441F-9943-42E94BA8DF5D}"/>
    <cellStyle name="Salida 17 2 4 2 2" xfId="11962" xr:uid="{3920D595-2BDC-4B65-956C-008E6DC039B9}"/>
    <cellStyle name="Salida 17 2 4 2 2 2" xfId="27070" xr:uid="{46590B09-8458-4D44-AE63-66A4E348A067}"/>
    <cellStyle name="Salida 17 2 4 2 3" xfId="13914" xr:uid="{43A26B2C-7BC7-4D17-92AF-B4AAF568447B}"/>
    <cellStyle name="Salida 17 2 4 2 3 2" xfId="29022" xr:uid="{0803C110-BF33-47D4-99AB-4B2BE186F0FB}"/>
    <cellStyle name="Salida 17 2 4 2 4" xfId="20759" xr:uid="{D1F5186B-FA9B-4A15-9B43-56A2127727F9}"/>
    <cellStyle name="Salida 17 2 4 3" xfId="9396" xr:uid="{766E190C-2CBE-44DD-B601-C50378666684}"/>
    <cellStyle name="Salida 17 2 4 3 2" xfId="24504" xr:uid="{FC1CD220-809B-4AF9-92E6-DA0E457C3BC8}"/>
    <cellStyle name="Salida 17 2 4 4" xfId="14825" xr:uid="{A4324351-5C26-404B-B74E-679B84810D35}"/>
    <cellStyle name="Salida 17 2 4 4 2" xfId="29933" xr:uid="{FBB8DB02-5C10-4364-8043-DC8A2632D6BF}"/>
    <cellStyle name="Salida 17 2 4 5" xfId="18122" xr:uid="{6057C163-24AA-4C76-A453-4902800A1179}"/>
    <cellStyle name="Salida 17 2 5" xfId="3340" xr:uid="{57F94EA0-CA51-4B67-8B53-19870FD84E2E}"/>
    <cellStyle name="Salida 17 2 5 2" xfId="5977" xr:uid="{9EBDE1F6-9F41-46FE-91B2-1CA0248783BA}"/>
    <cellStyle name="Salida 17 2 5 2 2" xfId="12288" xr:uid="{593F31E4-0F58-4DEF-BAA9-AF3097426F53}"/>
    <cellStyle name="Salida 17 2 5 2 2 2" xfId="27396" xr:uid="{58BA21FB-EB51-4016-9495-3BA33CA0AE3A}"/>
    <cellStyle name="Salida 17 2 5 2 3" xfId="7486" xr:uid="{9855CE50-04C1-4E6A-8B55-BC9B02BAAFDE}"/>
    <cellStyle name="Salida 17 2 5 2 3 2" xfId="22594" xr:uid="{CA6CF9FF-6277-492C-A0B1-5EAD520BEB4A}"/>
    <cellStyle name="Salida 17 2 5 2 4" xfId="21085" xr:uid="{FF89C4DC-E510-470C-9117-5ECC49C05A9C}"/>
    <cellStyle name="Salida 17 2 5 3" xfId="9722" xr:uid="{878CEB02-904D-4C67-A91D-3625FA20F3F7}"/>
    <cellStyle name="Salida 17 2 5 3 2" xfId="24830" xr:uid="{FEFF55A7-A1D8-401B-A19E-B05619BC9B69}"/>
    <cellStyle name="Salida 17 2 5 4" xfId="16317" xr:uid="{F42B0847-0EB0-4A0B-B46A-491443949DAF}"/>
    <cellStyle name="Salida 17 2 5 4 2" xfId="31425" xr:uid="{9198FDE3-BB65-47AB-82B1-E6D02BF89EB2}"/>
    <cellStyle name="Salida 17 2 5 5" xfId="18448" xr:uid="{DE93747F-AD19-4922-8B61-B2C6F1DEFA72}"/>
    <cellStyle name="Salida 17 2 6" xfId="3646" xr:uid="{5B36B4EB-209D-4297-8336-FF0251477548}"/>
    <cellStyle name="Salida 17 2 6 2" xfId="6283" xr:uid="{61C189F8-B206-47DE-A926-BA62ECDF3365}"/>
    <cellStyle name="Salida 17 2 6 2 2" xfId="12594" xr:uid="{A89DF8B3-1225-4C6F-81B9-5F3920CB27C5}"/>
    <cellStyle name="Salida 17 2 6 2 2 2" xfId="27702" xr:uid="{CE2F6EDF-B9FB-492F-AB8E-B1A3F94731B2}"/>
    <cellStyle name="Salida 17 2 6 2 3" xfId="15720" xr:uid="{BE8E36AF-497F-4CF1-940F-9A98C9C54B44}"/>
    <cellStyle name="Salida 17 2 6 2 3 2" xfId="30828" xr:uid="{0A070845-752D-4E24-825F-31C1184ECB53}"/>
    <cellStyle name="Salida 17 2 6 2 4" xfId="21391" xr:uid="{9A5C14D3-0273-41E8-912E-ABAC0E71107B}"/>
    <cellStyle name="Salida 17 2 6 3" xfId="10028" xr:uid="{EC016028-099F-4569-A49F-0EA406DE06D6}"/>
    <cellStyle name="Salida 17 2 6 3 2" xfId="25136" xr:uid="{53286292-58BE-42B6-91A7-0D8DB6F596A0}"/>
    <cellStyle name="Salida 17 2 6 4" xfId="8200" xr:uid="{9B4BDA94-EE13-4725-A3B5-873AD37CA435}"/>
    <cellStyle name="Salida 17 2 6 4 2" xfId="23308" xr:uid="{1B5AB407-548F-469A-9D17-ADEA3C2DBDDE}"/>
    <cellStyle name="Salida 17 2 6 5" xfId="18754" xr:uid="{543499E7-117C-4E5D-8AF0-F61275F4939F}"/>
    <cellStyle name="Salida 17 2 7" xfId="4007" xr:uid="{FA0DD1E1-5F55-4818-81A8-36AA035A6C7B}"/>
    <cellStyle name="Salida 17 2 7 2" xfId="6644" xr:uid="{5755A8A5-EB6F-4678-83A5-A6E3A52D92CE}"/>
    <cellStyle name="Salida 17 2 7 2 2" xfId="12955" xr:uid="{8C02AA42-C6B5-4CF8-BA0A-A4EEDCDB3103}"/>
    <cellStyle name="Salida 17 2 7 2 2 2" xfId="28063" xr:uid="{0DE8F6F8-2623-4D6F-A8E7-9D2DAEAAE642}"/>
    <cellStyle name="Salida 17 2 7 2 3" xfId="16645" xr:uid="{4C95E4B5-172F-4216-BE70-E78FF862D982}"/>
    <cellStyle name="Salida 17 2 7 2 3 2" xfId="31753" xr:uid="{4E7640BB-B4FF-4124-96A1-C60E202DE21A}"/>
    <cellStyle name="Salida 17 2 7 2 4" xfId="21752" xr:uid="{B0B53691-B1C2-4F91-A5DB-792675ECCB29}"/>
    <cellStyle name="Salida 17 2 7 3" xfId="10389" xr:uid="{BC320BB0-583F-4DE6-88C0-7C01A746F7BC}"/>
    <cellStyle name="Salida 17 2 7 3 2" xfId="25497" xr:uid="{88984290-15A8-49B7-8A1E-1F32D78558FC}"/>
    <cellStyle name="Salida 17 2 7 4" xfId="9169" xr:uid="{9F55DAC4-A06D-4388-9883-053D360DA3A1}"/>
    <cellStyle name="Salida 17 2 7 4 2" xfId="24277" xr:uid="{B2B83394-CB0B-47D2-BB9D-99F7B066AD04}"/>
    <cellStyle name="Salida 17 2 7 5" xfId="19115" xr:uid="{F82FC08B-E60E-44B1-A0B1-DF9835CAFF84}"/>
    <cellStyle name="Salida 17 2 8" xfId="4320" xr:uid="{2778C0D1-C59F-48AA-897B-CD073E61127A}"/>
    <cellStyle name="Salida 17 2 8 2" xfId="6957" xr:uid="{49C286D4-F5A9-4794-8793-85F219802AF3}"/>
    <cellStyle name="Salida 17 2 8 2 2" xfId="13268" xr:uid="{71380FA3-154F-4067-9DD8-4422FB025D57}"/>
    <cellStyle name="Salida 17 2 8 2 2 2" xfId="28376" xr:uid="{8613B4B5-681B-4CF7-90DB-9F05A9EA7718}"/>
    <cellStyle name="Salida 17 2 8 2 3" xfId="16932" xr:uid="{E7763C43-44E5-4664-BE11-13339F80BEEE}"/>
    <cellStyle name="Salida 17 2 8 2 3 2" xfId="32040" xr:uid="{63FA8B02-2C22-49F8-A088-272B6CB40FA1}"/>
    <cellStyle name="Salida 17 2 8 2 4" xfId="22065" xr:uid="{C39B5C42-9683-4A04-AA07-7D372B601BD2}"/>
    <cellStyle name="Salida 17 2 8 3" xfId="10702" xr:uid="{0E76BD7E-5530-4D0E-B602-0CA13000E8B5}"/>
    <cellStyle name="Salida 17 2 8 3 2" xfId="25810" xr:uid="{059A1D5D-EF6B-46D7-8BD2-9F48D7AD4EAA}"/>
    <cellStyle name="Salida 17 2 8 4" xfId="7249" xr:uid="{298561B3-9DDC-4AC7-9E43-4FA8EF072163}"/>
    <cellStyle name="Salida 17 2 8 4 2" xfId="22357" xr:uid="{229661F2-F9E7-40B9-B8FB-F4B702EF00D7}"/>
    <cellStyle name="Salida 17 2 8 5" xfId="19428" xr:uid="{ECBE6202-5873-453B-A6DD-5B670D883175}"/>
    <cellStyle name="Salida 17 2 9" xfId="4572" xr:uid="{8F2ACB5C-348D-4D9A-A507-BE60C22E1C18}"/>
    <cellStyle name="Salida 17 2 9 2" xfId="10954" xr:uid="{FD2333BA-487D-41D3-AA39-CB59E4D72F58}"/>
    <cellStyle name="Salida 17 2 9 2 2" xfId="26062" xr:uid="{58E26BBB-3B7E-421C-8D6B-806765CE9B1E}"/>
    <cellStyle name="Salida 17 2 9 3" xfId="15629" xr:uid="{8BB9825E-F661-45ED-B943-115C75A55CF7}"/>
    <cellStyle name="Salida 17 2 9 3 2" xfId="30737" xr:uid="{42598CEE-82AF-46C2-B173-CA76322BDE10}"/>
    <cellStyle name="Salida 17 2 9 4" xfId="19680" xr:uid="{D244E17F-8608-4CA4-82E4-E6FEAE722206}"/>
    <cellStyle name="Salida 17 3" xfId="1798" xr:uid="{1A9777FD-397F-449E-A8AD-5CC1AE7D2851}"/>
    <cellStyle name="Salida 17 3 10" xfId="8299" xr:uid="{243B1DEA-0AAF-4383-B2B4-07D8A44BEC1C}"/>
    <cellStyle name="Salida 17 3 10 2" xfId="23407" xr:uid="{C233FCF6-44DE-4730-95EC-6EFA3CB7D5D1}"/>
    <cellStyle name="Salida 17 3 11" xfId="15730" xr:uid="{7C4FC3E2-5623-47A0-9595-12AACE0B644D}"/>
    <cellStyle name="Salida 17 3 11 2" xfId="30838" xr:uid="{DB9B9FAC-663E-4CF4-B351-431B06B291B1}"/>
    <cellStyle name="Salida 17 3 12" xfId="16445" xr:uid="{6E00EB69-D26E-401C-B954-8FBAC6561C8B}"/>
    <cellStyle name="Salida 17 3 12 2" xfId="31553" xr:uid="{844A4B82-BB9F-446F-8D84-5270F482CAC9}"/>
    <cellStyle name="Salida 17 3 13" xfId="17023" xr:uid="{D2EEA219-08A4-4D70-9B89-E549396F40AA}"/>
    <cellStyle name="Salida 17 3 2" xfId="2358" xr:uid="{4DFBCF8B-F151-453A-8D68-4EEBDBA0E694}"/>
    <cellStyle name="Salida 17 3 2 2" xfId="4995" xr:uid="{1BA5FC9C-15ED-4C28-A138-C6E3E7E5F8FC}"/>
    <cellStyle name="Salida 17 3 2 2 2" xfId="11359" xr:uid="{1B2D0CF0-0C20-4DDA-8442-2ECFC71A86CE}"/>
    <cellStyle name="Salida 17 3 2 2 2 2" xfId="26467" xr:uid="{540C95B9-3F36-43BC-8EC9-8AD7BA8BE5B6}"/>
    <cellStyle name="Salida 17 3 2 2 3" xfId="7396" xr:uid="{8F67C18B-EA29-4786-BE1E-7668D25C135A}"/>
    <cellStyle name="Salida 17 3 2 2 3 2" xfId="22504" xr:uid="{7D74DD05-74E2-4297-888A-923D66D29538}"/>
    <cellStyle name="Salida 17 3 2 2 4" xfId="20103" xr:uid="{A531D4E0-0258-4A9A-B4E8-886504127031}"/>
    <cellStyle name="Salida 17 3 2 3" xfId="8825" xr:uid="{AC6995F9-C055-4711-ADD5-D8202DFD6E08}"/>
    <cellStyle name="Salida 17 3 2 3 2" xfId="23933" xr:uid="{63AC107A-02C6-4CDE-8DE4-BB618691DC12}"/>
    <cellStyle name="Salida 17 3 3" xfId="2261" xr:uid="{5CE0FCE2-1F40-472D-BAB5-F3F6D4529E2D}"/>
    <cellStyle name="Salida 17 3 3 2" xfId="4898" xr:uid="{7998425D-128A-4F73-B413-09783BD73393}"/>
    <cellStyle name="Salida 17 3 3 2 2" xfId="11262" xr:uid="{2FF8AA07-3DD9-4D11-A450-4504374D2477}"/>
    <cellStyle name="Salida 17 3 3 2 2 2" xfId="26370" xr:uid="{CB8BB9E7-9CB5-4368-A3FA-7352D3A5E947}"/>
    <cellStyle name="Salida 17 3 3 2 3" xfId="13815" xr:uid="{51878883-4B48-448C-8853-78459C225630}"/>
    <cellStyle name="Salida 17 3 3 2 3 2" xfId="28923" xr:uid="{848335E3-3885-4C1F-AE4B-54428B208998}"/>
    <cellStyle name="Salida 17 3 3 2 4" xfId="20006" xr:uid="{1A41E40D-950C-4A92-810C-E990CFC6FC60}"/>
    <cellStyle name="Salida 17 3 3 3" xfId="16407" xr:uid="{82D97E2E-83C7-4886-A7CE-51243CE2757B}"/>
    <cellStyle name="Salida 17 3 3 3 2" xfId="31515" xr:uid="{D495A726-A46F-4A5E-9FC4-E680DDF37221}"/>
    <cellStyle name="Salida 17 3 3 4" xfId="17486" xr:uid="{4094E9E1-89D2-47E4-8357-E9BB7CFD4474}"/>
    <cellStyle name="Salida 17 3 4" xfId="2335" xr:uid="{ABFF0018-C5A5-495C-A3AD-70E69E29DC02}"/>
    <cellStyle name="Salida 17 3 4 2" xfId="4972" xr:uid="{95A30368-69F4-4A6C-9AE0-02F77B005B12}"/>
    <cellStyle name="Salida 17 3 4 2 2" xfId="11336" xr:uid="{9E1931AE-0DE8-4538-AEF4-2186EEB907E3}"/>
    <cellStyle name="Salida 17 3 4 2 2 2" xfId="26444" xr:uid="{5FBA7AFA-33C5-49CB-B7B2-E1A51EB460CD}"/>
    <cellStyle name="Salida 17 3 4 2 3" xfId="15401" xr:uid="{93A1CD7F-512A-4739-9EA3-C57C9A2D32D6}"/>
    <cellStyle name="Salida 17 3 4 2 3 2" xfId="30509" xr:uid="{1AFDC31A-62DD-415A-80A7-185EF97B1D12}"/>
    <cellStyle name="Salida 17 3 4 2 4" xfId="20080" xr:uid="{6A9E9D83-2CE7-4835-92D8-752E67E08F52}"/>
    <cellStyle name="Salida 17 3 4 3" xfId="8802" xr:uid="{3751C5BD-F063-4EB7-87D9-79B544B9A0E1}"/>
    <cellStyle name="Salida 17 3 4 3 2" xfId="23910" xr:uid="{486BD52D-2E4E-4312-AA89-76955EFCBA7A}"/>
    <cellStyle name="Salida 17 3 4 4" xfId="8091" xr:uid="{AB61C3AC-11F1-4B86-B7FB-BF5EE0449FAF}"/>
    <cellStyle name="Salida 17 3 4 4 2" xfId="23199" xr:uid="{4C21ACD4-37DA-45C1-98E5-45BABD2E1F8C}"/>
    <cellStyle name="Salida 17 3 4 5" xfId="17560" xr:uid="{9B592014-C5F2-4E41-836C-7AF937353CB1}"/>
    <cellStyle name="Salida 17 3 5" xfId="2275" xr:uid="{0A7D9F70-B358-488E-85D1-DC5884CE01A5}"/>
    <cellStyle name="Salida 17 3 5 2" xfId="4912" xr:uid="{205232EB-23F0-46A8-AF65-B6088FF5B08C}"/>
    <cellStyle name="Salida 17 3 5 2 2" xfId="11276" xr:uid="{2417CB5C-9D59-4CA4-BFF9-13209C67CBB5}"/>
    <cellStyle name="Salida 17 3 5 2 2 2" xfId="26384" xr:uid="{7B2B8AF5-4F68-49C0-9D14-BB2FD9688F7C}"/>
    <cellStyle name="Salida 17 3 5 2 3" xfId="14395" xr:uid="{F865C10B-811C-4B39-8070-7A10979096D2}"/>
    <cellStyle name="Salida 17 3 5 2 3 2" xfId="29503" xr:uid="{A1A04A0B-9BF5-4136-921A-1D4376162619}"/>
    <cellStyle name="Salida 17 3 5 2 4" xfId="20020" xr:uid="{2632070F-AD9A-4EAB-95F0-D3F064D85317}"/>
    <cellStyle name="Salida 17 3 5 3" xfId="8742" xr:uid="{CA715A65-12CE-4E5B-B90E-B0995A7D7012}"/>
    <cellStyle name="Salida 17 3 5 3 2" xfId="23850" xr:uid="{66C7C0A9-D936-4FA9-A37A-028CA2B06DBD}"/>
    <cellStyle name="Salida 17 3 5 4" xfId="14323" xr:uid="{A90438D3-3EEF-4200-A23D-A2631A1E518D}"/>
    <cellStyle name="Salida 17 3 5 4 2" xfId="29431" xr:uid="{6C60B13E-8F01-456E-8A1F-AC5800ADF4BC}"/>
    <cellStyle name="Salida 17 3 5 5" xfId="17500" xr:uid="{E10F0529-A45A-42BB-9ECB-B5EE5AF36B21}"/>
    <cellStyle name="Salida 17 3 6" xfId="2301" xr:uid="{6C6AB8AA-8F00-44F2-9B15-23DE9107DA87}"/>
    <cellStyle name="Salida 17 3 6 2" xfId="4938" xr:uid="{B31DB8D7-3A86-481F-94E0-C5D00EB95513}"/>
    <cellStyle name="Salida 17 3 6 2 2" xfId="11302" xr:uid="{76C434B7-02CE-4FF5-ABEA-36023904B55C}"/>
    <cellStyle name="Salida 17 3 6 2 2 2" xfId="26410" xr:uid="{A17F6F2D-734A-4131-AF70-0120AD199DA8}"/>
    <cellStyle name="Salida 17 3 6 2 3" xfId="7423" xr:uid="{ED74D996-906A-482B-B369-AB91F8A3EE21}"/>
    <cellStyle name="Salida 17 3 6 2 3 2" xfId="22531" xr:uid="{2D7C2924-8341-4B61-AFBA-CE2F73794BB4}"/>
    <cellStyle name="Salida 17 3 6 2 4" xfId="20046" xr:uid="{0A14127C-4B89-44BE-B0DE-43E471A8E982}"/>
    <cellStyle name="Salida 17 3 6 3" xfId="8768" xr:uid="{F0D049F2-0257-480B-8AD0-81B5D99E4A30}"/>
    <cellStyle name="Salida 17 3 6 3 2" xfId="23876" xr:uid="{360F451A-659D-419C-8CE8-B41C82984FD8}"/>
    <cellStyle name="Salida 17 3 6 4" xfId="14327" xr:uid="{35282A7D-E367-49B8-A12F-D5BA4DA4BD70}"/>
    <cellStyle name="Salida 17 3 6 4 2" xfId="29435" xr:uid="{D06CB7D6-103E-4C24-8650-2C82BDC4E5CB}"/>
    <cellStyle name="Salida 17 3 6 5" xfId="17526" xr:uid="{56136108-EA80-452B-964D-5E3FFA633BDD}"/>
    <cellStyle name="Salida 17 3 7" xfId="3870" xr:uid="{5A8707F7-5D0B-484E-B3A0-5155E873B235}"/>
    <cellStyle name="Salida 17 3 7 2" xfId="6507" xr:uid="{2BD0B674-3155-4EBB-943E-2368E068E50A}"/>
    <cellStyle name="Salida 17 3 7 2 2" xfId="12818" xr:uid="{01A2DB22-1F60-449E-9E88-49D04BE56469}"/>
    <cellStyle name="Salida 17 3 7 2 2 2" xfId="27926" xr:uid="{6090195F-F28B-4304-8345-BE138E044F0E}"/>
    <cellStyle name="Salida 17 3 7 2 3" xfId="7083" xr:uid="{6506DDF3-8098-41EA-814C-FB8FAB9382B8}"/>
    <cellStyle name="Salida 17 3 7 2 3 2" xfId="22191" xr:uid="{6B7EF054-ECAE-40DF-A307-1627F67E94C9}"/>
    <cellStyle name="Salida 17 3 7 2 4" xfId="21615" xr:uid="{6E03213A-6B2D-4263-9086-16787985D3A3}"/>
    <cellStyle name="Salida 17 3 7 3" xfId="10252" xr:uid="{A5E834AE-3F0F-42BA-AC4D-F37D8601BF4D}"/>
    <cellStyle name="Salida 17 3 7 3 2" xfId="25360" xr:uid="{EA40E24B-C6F0-4144-9079-0D00C0915659}"/>
    <cellStyle name="Salida 17 3 7 4" xfId="7318" xr:uid="{4D018098-D3C8-4F07-B374-4848D01B952B}"/>
    <cellStyle name="Salida 17 3 7 4 2" xfId="22426" xr:uid="{C4B8A19E-EB2F-45CA-9CF3-CA14CBDB800A}"/>
    <cellStyle name="Salida 17 3 7 5" xfId="18978" xr:uid="{D851EF41-9A09-46D7-93EF-EB1E19A91D30}"/>
    <cellStyle name="Salida 17 3 8" xfId="4252" xr:uid="{7599925B-77D3-42B3-81DA-6917A62B4DAC}"/>
    <cellStyle name="Salida 17 3 8 2" xfId="6889" xr:uid="{CF6BF782-DC62-455C-BCA9-923A19C295CC}"/>
    <cellStyle name="Salida 17 3 8 2 2" xfId="13200" xr:uid="{34E45CF7-DF1B-47C2-9F2F-BB4F8AED4BF9}"/>
    <cellStyle name="Salida 17 3 8 2 2 2" xfId="28308" xr:uid="{1FB5E82D-C2DB-4ECE-8BE7-134CE0742021}"/>
    <cellStyle name="Salida 17 3 8 2 3" xfId="16864" xr:uid="{CCC551A1-AE0E-4E0A-8E38-A25DE168D68A}"/>
    <cellStyle name="Salida 17 3 8 2 3 2" xfId="31972" xr:uid="{667D995E-E898-433D-8199-74A51848981A}"/>
    <cellStyle name="Salida 17 3 8 2 4" xfId="21997" xr:uid="{319C82AC-E75F-410F-B4C3-072243D1665A}"/>
    <cellStyle name="Salida 17 3 8 3" xfId="10634" xr:uid="{2855C50C-BB86-469A-B156-7C323D2D05FF}"/>
    <cellStyle name="Salida 17 3 8 3 2" xfId="25742" xr:uid="{3A4E8DD9-E8DA-4816-AB90-2092371DD374}"/>
    <cellStyle name="Salida 17 3 8 4" xfId="8262" xr:uid="{D2F6B317-ED7F-4498-864C-94A8E2D8E319}"/>
    <cellStyle name="Salida 17 3 8 4 2" xfId="23370" xr:uid="{654ECC1C-C944-4779-BDDE-CA7E1FB1D55B}"/>
    <cellStyle name="Salida 17 3 8 5" xfId="19360" xr:uid="{58FC58D0-65E3-4016-8470-34FE6D6D4554}"/>
    <cellStyle name="Salida 17 3 9" xfId="4435" xr:uid="{D9A86FE5-C6C1-42F9-8DEE-AE57683AAC07}"/>
    <cellStyle name="Salida 17 3 9 2" xfId="10817" xr:uid="{B023BFE5-CF56-4C3B-9B3B-DEA8ADEFA75B}"/>
    <cellStyle name="Salida 17 3 9 2 2" xfId="25925" xr:uid="{9C1B218F-B15E-43CC-9FA8-9EDB4C7E6C7A}"/>
    <cellStyle name="Salida 17 3 9 3" xfId="11680" xr:uid="{4CAE783B-9803-4B2A-A297-D3ED6FF160CC}"/>
    <cellStyle name="Salida 17 3 9 3 2" xfId="26788" xr:uid="{CD6FA5A1-0EAA-4A25-9A6F-9B72AAD8E38A}"/>
    <cellStyle name="Salida 17 3 9 4" xfId="19543" xr:uid="{DECDB9E6-833E-49BB-B12E-F0C5A0964AD9}"/>
    <cellStyle name="Salida 17 4" xfId="2126" xr:uid="{1F47CC65-BD9E-437F-84A1-2AD1D81FF31C}"/>
    <cellStyle name="Salida 17 4 10" xfId="15399" xr:uid="{7E293616-39B2-4FB6-94E6-C6E52E68589F}"/>
    <cellStyle name="Salida 17 4 10 2" xfId="30507" xr:uid="{6851FC80-00B9-4521-87D2-BB66CFB423B4}"/>
    <cellStyle name="Salida 17 4 11" xfId="13787" xr:uid="{3FFB2476-6B1F-4877-BCC0-D0095B5E353E}"/>
    <cellStyle name="Salida 17 4 11 2" xfId="28895" xr:uid="{C5595617-C17D-4D54-AFCF-22F0A66E5716}"/>
    <cellStyle name="Salida 17 4 12" xfId="17351" xr:uid="{BEBB8D0D-F474-4F16-857F-DD4DD544B2F8}"/>
    <cellStyle name="Salida 17 4 2" xfId="2616" xr:uid="{9058C34E-44F3-4822-BF91-D904B2F6ABF7}"/>
    <cellStyle name="Salida 17 4 2 2" xfId="5253" xr:uid="{AC8C9C17-67C8-4938-AED0-8470298D9F72}"/>
    <cellStyle name="Salida 17 4 2 2 2" xfId="11617" xr:uid="{E7DEC75C-2FC2-4372-BF03-14CE3527A53C}"/>
    <cellStyle name="Salida 17 4 2 2 2 2" xfId="26725" xr:uid="{25A0EF92-4E7E-47FE-AB97-B49159BCD89E}"/>
    <cellStyle name="Salida 17 4 2 2 3" xfId="14416" xr:uid="{9241A3CE-BBC7-4682-B7DE-8F7BDD6DF262}"/>
    <cellStyle name="Salida 17 4 2 2 3 2" xfId="29524" xr:uid="{0E28CF22-5D28-433F-8F43-76D71E72E4D3}"/>
    <cellStyle name="Salida 17 4 2 2 4" xfId="20361" xr:uid="{1141D1E1-0713-4089-B47C-6724CF20E544}"/>
    <cellStyle name="Salida 17 4 2 3" xfId="9083" xr:uid="{3919EC8A-D93D-4C00-94E2-3CFFDD66B818}"/>
    <cellStyle name="Salida 17 4 2 3 2" xfId="24191" xr:uid="{E03F7714-D8ED-43EC-B58F-D9735483F74A}"/>
    <cellStyle name="Salida 17 4 2 4" xfId="14097" xr:uid="{9466573E-D8AA-41C7-A250-F49B6B9D35A3}"/>
    <cellStyle name="Salida 17 4 2 4 2" xfId="29205" xr:uid="{FF98466C-94F6-4CCD-9DE3-188048834535}"/>
    <cellStyle name="Salida 17 4 2 5" xfId="7753" xr:uid="{36668D41-32DE-49AF-81CA-AA76418C57D0}"/>
    <cellStyle name="Salida 17 4 2 5 2" xfId="22861" xr:uid="{26AA5AAE-B252-4024-9B39-C8EAA2BD6965}"/>
    <cellStyle name="Salida 17 4 2 6" xfId="17724" xr:uid="{5F442BA2-3BA4-4891-B1E0-B547FBE0C49F}"/>
    <cellStyle name="Salida 17 4 3" xfId="2881" xr:uid="{BEEDC008-54DD-4590-9D1E-BF1318045B1F}"/>
    <cellStyle name="Salida 17 4 3 2" xfId="5518" xr:uid="{D3151292-4D5B-48D6-A860-337403A0EB1D}"/>
    <cellStyle name="Salida 17 4 3 2 2" xfId="11829" xr:uid="{A698B34C-D743-4553-97E2-DAF6B4282135}"/>
    <cellStyle name="Salida 17 4 3 2 2 2" xfId="26937" xr:uid="{0BF3C902-FC62-4AE6-ABEE-EA94733F6D80}"/>
    <cellStyle name="Salida 17 4 3 2 3" xfId="7626" xr:uid="{80523676-F317-4EAB-A7BD-413BC1E0237B}"/>
    <cellStyle name="Salida 17 4 3 2 3 2" xfId="22734" xr:uid="{F3B2ACF8-C146-4732-B275-0DE93DECA0EC}"/>
    <cellStyle name="Salida 17 4 3 2 4" xfId="20626" xr:uid="{868BC409-AEDB-4A3E-ADAE-30E970BACE3C}"/>
    <cellStyle name="Salida 17 4 3 3" xfId="15265" xr:uid="{3D013064-35C4-4B69-A33D-FA8FD3C44012}"/>
    <cellStyle name="Salida 17 4 3 3 2" xfId="30373" xr:uid="{19773B0D-B48C-4D27-8DD6-3849A70069C9}"/>
    <cellStyle name="Salida 17 4 3 4" xfId="17989" xr:uid="{F7A8A080-25E8-45FA-B1FD-CE0E0ECDB53F}"/>
    <cellStyle name="Salida 17 4 4" xfId="3184" xr:uid="{F37E0E5C-14CD-4912-9636-AC5CF46F91ED}"/>
    <cellStyle name="Salida 17 4 4 2" xfId="5821" xr:uid="{5FEB1979-F653-4F0F-8D19-C670BA01C2BA}"/>
    <cellStyle name="Salida 17 4 4 2 2" xfId="12132" xr:uid="{99457303-52E7-47C2-BA1A-4EE3159CD6AD}"/>
    <cellStyle name="Salida 17 4 4 2 2 2" xfId="27240" xr:uid="{E25BC1FB-0BC0-406F-BAAD-D0C4964E0B04}"/>
    <cellStyle name="Salida 17 4 4 2 3" xfId="16198" xr:uid="{CC8478AF-A38C-4E03-8C86-69A59E749E40}"/>
    <cellStyle name="Salida 17 4 4 2 3 2" xfId="31306" xr:uid="{DBB56008-6D02-428D-99E4-787AA025B461}"/>
    <cellStyle name="Salida 17 4 4 2 4" xfId="20929" xr:uid="{664C05C9-CF04-4AD1-B07A-04DD5B19EA8C}"/>
    <cellStyle name="Salida 17 4 4 3" xfId="9566" xr:uid="{26A81687-7FF0-4020-8A2D-D379351614F5}"/>
    <cellStyle name="Salida 17 4 4 3 2" xfId="24674" xr:uid="{A30FE9E6-419A-4F60-A646-8EA79EB71837}"/>
    <cellStyle name="Salida 17 4 4 4" xfId="8720" xr:uid="{08A1359F-C536-4E4E-86C0-06FD7DDD3C13}"/>
    <cellStyle name="Salida 17 4 4 4 2" xfId="23828" xr:uid="{2137E341-E7EC-4277-8521-A75F321BE9C7}"/>
    <cellStyle name="Salida 17 4 4 5" xfId="18292" xr:uid="{198DC077-1F01-4852-B783-24F28B44D2F6}"/>
    <cellStyle name="Salida 17 4 5" xfId="3510" xr:uid="{1BEC6326-B5F2-46FE-9784-8D2F4BB7DF6D}"/>
    <cellStyle name="Salida 17 4 5 2" xfId="6147" xr:uid="{3CCEDB7F-6984-42E6-9673-CFF429F32FA5}"/>
    <cellStyle name="Salida 17 4 5 2 2" xfId="12458" xr:uid="{C691D0DC-0056-46FC-9DBD-F0CA3705650A}"/>
    <cellStyle name="Salida 17 4 5 2 2 2" xfId="27566" xr:uid="{2C6E18B8-C1F7-4222-AF1C-D7A90C62B6CE}"/>
    <cellStyle name="Salida 17 4 5 2 3" xfId="14724" xr:uid="{D98C1AD7-326A-4068-9A91-82566F8B22F9}"/>
    <cellStyle name="Salida 17 4 5 2 3 2" xfId="29832" xr:uid="{5E5F3D41-896A-4836-B68C-44C5325FBBCA}"/>
    <cellStyle name="Salida 17 4 5 2 4" xfId="21255" xr:uid="{35613357-BCEB-47BF-A9B4-8DA7946ED5E3}"/>
    <cellStyle name="Salida 17 4 5 3" xfId="9892" xr:uid="{C89BCC06-91ED-40E1-B8D7-12C39C1A9312}"/>
    <cellStyle name="Salida 17 4 5 3 2" xfId="25000" xr:uid="{188C0355-F503-4FA8-90C6-81521A33797C}"/>
    <cellStyle name="Salida 17 4 5 4" xfId="13949" xr:uid="{078227A9-831D-46D2-B087-2747E51623B8}"/>
    <cellStyle name="Salida 17 4 5 4 2" xfId="29057" xr:uid="{430EDD2F-2CDC-4671-970E-196F440B6FFD}"/>
    <cellStyle name="Salida 17 4 5 5" xfId="18618" xr:uid="{AACE0CC6-B299-4A6C-9A1D-B88BC208743B}"/>
    <cellStyle name="Salida 17 4 6" xfId="3816" xr:uid="{661C14B5-419F-4220-B37B-C06FD8FE62B3}"/>
    <cellStyle name="Salida 17 4 6 2" xfId="6453" xr:uid="{CE59EF51-1215-49FF-9EA1-FB5A8D3F94DD}"/>
    <cellStyle name="Salida 17 4 6 2 2" xfId="12764" xr:uid="{B5771455-A894-4CCA-8D13-58B23C206B65}"/>
    <cellStyle name="Salida 17 4 6 2 2 2" xfId="27872" xr:uid="{11AF646A-34FE-424A-BFF9-86ABE664E8EA}"/>
    <cellStyle name="Salida 17 4 6 2 3" xfId="13396" xr:uid="{91F14E12-7EEB-4DEB-8578-BF3B5B9598E7}"/>
    <cellStyle name="Salida 17 4 6 2 3 2" xfId="28504" xr:uid="{C3FC5713-12A3-434B-9B85-9454648B6E01}"/>
    <cellStyle name="Salida 17 4 6 2 4" xfId="21561" xr:uid="{B2081FBF-2BBA-4F9C-9EF9-809C69D27207}"/>
    <cellStyle name="Salida 17 4 6 3" xfId="10198" xr:uid="{0C30DDE3-F4D5-42BC-B8FD-D567BC4F983C}"/>
    <cellStyle name="Salida 17 4 6 3 2" xfId="25306" xr:uid="{BB97E04D-2F71-410C-985A-914429CFAC40}"/>
    <cellStyle name="Salida 17 4 6 4" xfId="15370" xr:uid="{2B19CBD7-9D38-4766-A3A8-27A798EB2097}"/>
    <cellStyle name="Salida 17 4 6 4 2" xfId="30478" xr:uid="{1878191E-2391-43CB-B409-F865792F07FB}"/>
    <cellStyle name="Salida 17 4 6 5" xfId="18924" xr:uid="{AB5DBD69-70DB-4189-B06F-F7CD1E48D0C0}"/>
    <cellStyle name="Salida 17 4 7" xfId="4198" xr:uid="{E0B14704-BCE5-4EB6-B4E9-874EB09813BF}"/>
    <cellStyle name="Salida 17 4 7 2" xfId="6835" xr:uid="{608E14AC-4E58-4FD1-938E-27F675CF9866}"/>
    <cellStyle name="Salida 17 4 7 2 2" xfId="13146" xr:uid="{EA90E486-E1DE-4E67-BBE3-E98BBD27BB00}"/>
    <cellStyle name="Salida 17 4 7 2 2 2" xfId="28254" xr:uid="{754FC5C8-1308-4210-BD94-E8711040648B}"/>
    <cellStyle name="Salida 17 4 7 2 3" xfId="16815" xr:uid="{4E1E9C59-515B-4447-8A5B-19193CF20DBA}"/>
    <cellStyle name="Salida 17 4 7 2 3 2" xfId="31923" xr:uid="{530CE34F-6160-479C-99C5-C9A4E3361CAE}"/>
    <cellStyle name="Salida 17 4 7 2 4" xfId="21943" xr:uid="{700DAD02-8B99-41F7-984D-AB0AC5AC625A}"/>
    <cellStyle name="Salida 17 4 7 3" xfId="10580" xr:uid="{198617F9-BAD5-4CEE-8909-3B968C4F226C}"/>
    <cellStyle name="Salida 17 4 7 3 2" xfId="25688" xr:uid="{B1ED7496-953D-4DA9-919D-29E43EA30102}"/>
    <cellStyle name="Salida 17 4 7 4" xfId="15119" xr:uid="{3782A9CC-B067-472C-B6BE-EBB3B043E3E0}"/>
    <cellStyle name="Salida 17 4 7 4 2" xfId="30227" xr:uid="{D342E806-8698-4F1F-89C8-09C7C36C6210}"/>
    <cellStyle name="Salida 17 4 7 5" xfId="19306" xr:uid="{73D61AF3-E2D9-4D0B-94F6-886ACBCB4791}"/>
    <cellStyle name="Salida 17 4 8" xfId="4763" xr:uid="{7D28BB3B-3E3B-4E78-8E49-ADDDF47CDD1F}"/>
    <cellStyle name="Salida 17 4 8 2" xfId="11145" xr:uid="{DC8ACF34-066F-4F9B-889D-A55FB3BB4828}"/>
    <cellStyle name="Salida 17 4 8 2 2" xfId="26253" xr:uid="{0CEEDF56-DC00-482F-8D0A-3EE259D78C8A}"/>
    <cellStyle name="Salida 17 4 8 3" xfId="15928" xr:uid="{240628EF-E273-4789-8A5F-7AC76772BBF5}"/>
    <cellStyle name="Salida 17 4 8 3 2" xfId="31036" xr:uid="{2D687111-A2DB-48B2-BAA3-A29BABDAD13E}"/>
    <cellStyle name="Salida 17 4 8 4" xfId="19871" xr:uid="{B9CFCD10-6231-4B0C-9B7F-47A709A84BCF}"/>
    <cellStyle name="Salida 17 4 9" xfId="8624" xr:uid="{BC8007D1-2050-47F0-B788-2E26609F0230}"/>
    <cellStyle name="Salida 17 4 9 2" xfId="23732" xr:uid="{AA3DFDD4-5EF7-422B-BDC0-0D049966541F}"/>
    <cellStyle name="Salida 17 5" xfId="1998" xr:uid="{ED0F4EA3-A614-4276-9D44-9FF4A5D220B6}"/>
    <cellStyle name="Salida 17 5 10" xfId="15400" xr:uid="{626D1EED-0B86-44FA-AA10-40FD070D4020}"/>
    <cellStyle name="Salida 17 5 10 2" xfId="30508" xr:uid="{60E042C4-FE1A-4929-B47C-DB5EA0A19ECF}"/>
    <cellStyle name="Salida 17 5 11" xfId="17223" xr:uid="{C574356E-88C5-4A80-BF01-9DE75C9F0604}"/>
    <cellStyle name="Salida 17 5 2" xfId="2760" xr:uid="{B5C404F3-1816-4BC4-BE0A-FA192CD3DA2D}"/>
    <cellStyle name="Salida 17 5 2 2" xfId="5397" xr:uid="{E40AD569-8720-4929-81B7-B3976B718BE0}"/>
    <cellStyle name="Salida 17 5 2 2 2" xfId="11746" xr:uid="{B2D7C6F5-64B4-479F-ACA0-A64641C0AC77}"/>
    <cellStyle name="Salida 17 5 2 2 2 2" xfId="26854" xr:uid="{29AA1A33-9969-412A-9233-0A4DA288E8E3}"/>
    <cellStyle name="Salida 17 5 2 2 3" xfId="7425" xr:uid="{2563EA84-3024-4EE2-835C-B754836A1D01}"/>
    <cellStyle name="Salida 17 5 2 2 3 2" xfId="22533" xr:uid="{8B8C4144-E8FF-4373-938F-B2345C5519C5}"/>
    <cellStyle name="Salida 17 5 2 2 4" xfId="20505" xr:uid="{FE448AAC-E767-4899-9848-0E48D49E54A0}"/>
    <cellStyle name="Salida 17 5 2 3" xfId="7530" xr:uid="{64C29944-1576-4A75-941C-A4DAB29AD070}"/>
    <cellStyle name="Salida 17 5 2 3 2" xfId="22638" xr:uid="{201EDA7C-ECA9-4D81-BB65-22F409C80827}"/>
    <cellStyle name="Salida 17 5 2 4" xfId="17868" xr:uid="{074BE693-6817-4B05-B286-76405164713A}"/>
    <cellStyle name="Salida 17 5 3" xfId="3063" xr:uid="{D63D4A87-2F99-4A85-8DFC-2FAE9188D2BC}"/>
    <cellStyle name="Salida 17 5 3 2" xfId="5700" xr:uid="{687D1AA6-B5DF-422E-BFA7-C7A2FD291EB1}"/>
    <cellStyle name="Salida 17 5 3 2 2" xfId="12011" xr:uid="{8076E10D-9342-497F-9AEF-9AE531731233}"/>
    <cellStyle name="Salida 17 5 3 2 2 2" xfId="27119" xr:uid="{2AD49B46-A746-4ED3-A987-669F768A6D7F}"/>
    <cellStyle name="Salida 17 5 3 2 3" xfId="15150" xr:uid="{8E939C0D-95D2-46B9-B277-40E77D789A76}"/>
    <cellStyle name="Salida 17 5 3 2 3 2" xfId="30258" xr:uid="{6A1972D4-A865-404A-B806-F5AF10F837DE}"/>
    <cellStyle name="Salida 17 5 3 2 4" xfId="20808" xr:uid="{420EAEB1-3FB4-4C72-8EE0-376DDCF78937}"/>
    <cellStyle name="Salida 17 5 3 3" xfId="9445" xr:uid="{B810D441-5CF5-49F4-8CE4-5812D6E73FFD}"/>
    <cellStyle name="Salida 17 5 3 3 2" xfId="24553" xr:uid="{92B5F08D-4B98-4840-ACEF-63A39C9B8DA8}"/>
    <cellStyle name="Salida 17 5 3 4" xfId="7302" xr:uid="{B34E8B2D-95D4-41C4-AD9D-29DB6FFCB2C5}"/>
    <cellStyle name="Salida 17 5 3 4 2" xfId="22410" xr:uid="{F9EE39A1-159A-4711-9305-85E4837B901E}"/>
    <cellStyle name="Salida 17 5 3 5" xfId="18171" xr:uid="{7B1EE895-1A33-4A50-BB81-7EF978645261}"/>
    <cellStyle name="Salida 17 5 4" xfId="3389" xr:uid="{EAC2AD2B-AA6A-4D83-AC54-52D79E7248A5}"/>
    <cellStyle name="Salida 17 5 4 2" xfId="6026" xr:uid="{5830A74E-F8F0-4746-B7FC-058B8A1211CD}"/>
    <cellStyle name="Salida 17 5 4 2 2" xfId="12337" xr:uid="{B46DC8BE-E264-4E33-8826-7AD29E4CC392}"/>
    <cellStyle name="Salida 17 5 4 2 2 2" xfId="27445" xr:uid="{8EA8BB06-A27F-44B5-A1D7-619BD60D2983}"/>
    <cellStyle name="Salida 17 5 4 2 3" xfId="9129" xr:uid="{AD9CB536-2D01-426A-89EE-CAE741F33BE3}"/>
    <cellStyle name="Salida 17 5 4 2 3 2" xfId="24237" xr:uid="{02EB77E6-4FCD-471A-AFF8-6B732B154AF8}"/>
    <cellStyle name="Salida 17 5 4 2 4" xfId="21134" xr:uid="{DB9A83DD-6909-4BB1-B2B6-2E4EE2F683AC}"/>
    <cellStyle name="Salida 17 5 4 3" xfId="9771" xr:uid="{36989CF6-5CF0-4DC3-8315-9F2E493F8141}"/>
    <cellStyle name="Salida 17 5 4 3 2" xfId="24879" xr:uid="{E08DD7D4-3A46-493B-B741-76A51BC13A67}"/>
    <cellStyle name="Salida 17 5 4 4" xfId="14366" xr:uid="{F5511155-9927-42B5-8A5D-6DBB2CEBDB5A}"/>
    <cellStyle name="Salida 17 5 4 4 2" xfId="29474" xr:uid="{9093B2B3-7B80-4156-AF41-D2343170DCD2}"/>
    <cellStyle name="Salida 17 5 4 5" xfId="18497" xr:uid="{8B6AD8F5-E4D1-40BA-B71A-CD519950964E}"/>
    <cellStyle name="Salida 17 5 5" xfId="3695" xr:uid="{8AD47F12-4492-4A1F-A6CD-406D456732D7}"/>
    <cellStyle name="Salida 17 5 5 2" xfId="6332" xr:uid="{749A2B7A-6547-4783-8554-9F8FCB1688F1}"/>
    <cellStyle name="Salida 17 5 5 2 2" xfId="12643" xr:uid="{65F9F45B-CCE4-4E98-83F3-4BCC32525D1B}"/>
    <cellStyle name="Salida 17 5 5 2 2 2" xfId="27751" xr:uid="{4F036A46-570E-4004-9730-E619C63E5BE1}"/>
    <cellStyle name="Salida 17 5 5 2 3" xfId="15916" xr:uid="{3BEC73B5-3992-4B72-BB40-83603F12146A}"/>
    <cellStyle name="Salida 17 5 5 2 3 2" xfId="31024" xr:uid="{C503DC80-480F-4961-8695-905173AA93EB}"/>
    <cellStyle name="Salida 17 5 5 2 4" xfId="21440" xr:uid="{55B625D1-7140-459D-9918-1DDBD66D4999}"/>
    <cellStyle name="Salida 17 5 5 3" xfId="10077" xr:uid="{598F4A7C-9999-4088-AC95-82585B4DB21E}"/>
    <cellStyle name="Salida 17 5 5 3 2" xfId="25185" xr:uid="{44175E60-4665-410E-9ED0-387582D5FB45}"/>
    <cellStyle name="Salida 17 5 5 4" xfId="15291" xr:uid="{0204C9B5-8824-4979-8BB8-51BA1A9CF2BE}"/>
    <cellStyle name="Salida 17 5 5 4 2" xfId="30399" xr:uid="{F86D6B8C-D891-4198-BE5C-62AF399711D3}"/>
    <cellStyle name="Salida 17 5 5 5" xfId="18803" xr:uid="{4411A7A1-E153-4C42-B26B-8531FC0D40D3}"/>
    <cellStyle name="Salida 17 5 6" xfId="4070" xr:uid="{3DE4CF6F-6990-478D-A83D-3ABE8C9E020E}"/>
    <cellStyle name="Salida 17 5 6 2" xfId="6707" xr:uid="{CFFC5032-60F2-427E-8538-2770116F73F4}"/>
    <cellStyle name="Salida 17 5 6 2 2" xfId="13018" xr:uid="{B06EC0EB-BAC6-46C5-A896-54B92BE7555D}"/>
    <cellStyle name="Salida 17 5 6 2 2 2" xfId="28126" xr:uid="{2B9836DD-B64A-4D5D-9D7D-55949F52EBDE}"/>
    <cellStyle name="Salida 17 5 6 2 3" xfId="16694" xr:uid="{491B26E8-9E4F-4DD5-B90D-4B17C76F14A4}"/>
    <cellStyle name="Salida 17 5 6 2 3 2" xfId="31802" xr:uid="{C91E1EF6-D3CE-42CA-BD91-570D55952FB2}"/>
    <cellStyle name="Salida 17 5 6 2 4" xfId="21815" xr:uid="{35B99F21-48B7-46FB-9A26-024C9148A3B7}"/>
    <cellStyle name="Salida 17 5 6 3" xfId="10452" xr:uid="{DE2768CD-74C6-4E07-9FFA-43D275701C37}"/>
    <cellStyle name="Salida 17 5 6 3 2" xfId="25560" xr:uid="{27F06E3B-54DB-4D12-84D1-BF7E1430564C}"/>
    <cellStyle name="Salida 17 5 6 4" xfId="14823" xr:uid="{BE7C68F8-1EC6-48D6-BA2D-9302B9215DED}"/>
    <cellStyle name="Salida 17 5 6 4 2" xfId="29931" xr:uid="{0F64A30C-14F2-4418-9E98-98520E90ABC9}"/>
    <cellStyle name="Salida 17 5 6 5" xfId="19178" xr:uid="{A34E7B50-002C-4151-90A5-9D675674B62A}"/>
    <cellStyle name="Salida 17 5 7" xfId="4635" xr:uid="{709974E2-7A30-4AB6-B496-89468573CC5D}"/>
    <cellStyle name="Salida 17 5 7 2" xfId="11017" xr:uid="{FCDE405C-F848-4D78-A8E3-49AC7EFB525A}"/>
    <cellStyle name="Salida 17 5 7 2 2" xfId="26125" xr:uid="{383F166B-34D7-455F-B542-E3C80DB0D0A1}"/>
    <cellStyle name="Salida 17 5 7 3" xfId="8206" xr:uid="{C1BED55B-5EBD-4D46-9DC3-DD12384FAA9A}"/>
    <cellStyle name="Salida 17 5 7 3 2" xfId="23314" xr:uid="{7A9C28BC-42C1-477A-AF7E-5DABA2E370C3}"/>
    <cellStyle name="Salida 17 5 7 4" xfId="19743" xr:uid="{F56791C7-710E-493A-9146-21BAD1FCE866}"/>
    <cellStyle name="Salida 17 5 8" xfId="8496" xr:uid="{DA4EFEFE-9CC1-4AF9-ADDA-6D0B497D2658}"/>
    <cellStyle name="Salida 17 5 8 2" xfId="23604" xr:uid="{EC1F204D-4723-4641-8087-2274D83283C6}"/>
    <cellStyle name="Salida 17 5 9" xfId="14695" xr:uid="{1E981B34-394A-4354-BB95-544A23891EC1}"/>
    <cellStyle name="Salida 17 5 9 2" xfId="29803" xr:uid="{5D818F6A-2CB7-48BD-AB8B-680BA790C518}"/>
    <cellStyle name="Salida 18" xfId="1510" xr:uid="{00000000-0005-0000-0000-0000EA050000}"/>
    <cellStyle name="Salida 18 2" xfId="1936" xr:uid="{320F3782-BC0F-47B7-A2B0-170FDE93AAC6}"/>
    <cellStyle name="Salida 18 2 10" xfId="8437" xr:uid="{1FDAE61E-C6E7-4E6A-9E16-833786834F4D}"/>
    <cellStyle name="Salida 18 2 10 2" xfId="23545" xr:uid="{CC600F88-EC2C-4C10-B019-94325A7E6D02}"/>
    <cellStyle name="Salida 18 2 11" xfId="15358" xr:uid="{E00B5BF5-0848-4994-B1E7-14919B27C066}"/>
    <cellStyle name="Salida 18 2 11 2" xfId="30466" xr:uid="{98E8D179-DFA8-4FA9-942D-24E050F80CCE}"/>
    <cellStyle name="Salida 18 2 12" xfId="14104" xr:uid="{D0BCF525-D105-4AD9-9BFB-4BF5AD78C1D4}"/>
    <cellStyle name="Salida 18 2 12 2" xfId="29212" xr:uid="{E8686F3D-BEDE-4E65-B8AB-E13DCE2917F4}"/>
    <cellStyle name="Salida 18 2 13" xfId="17161" xr:uid="{729F0FD7-98BE-4451-AD93-D839DD8973B2}"/>
    <cellStyle name="Salida 18 2 2" xfId="2496" xr:uid="{ED5B0911-715F-4868-AB50-E6D3A683D057}"/>
    <cellStyle name="Salida 18 2 2 2" xfId="5133" xr:uid="{BDC60C14-5A93-47EA-9A3B-0BBB1B787818}"/>
    <cellStyle name="Salida 18 2 2 2 2" xfId="11497" xr:uid="{F7F6B841-2981-4A69-9D0B-54AAAE9D87C4}"/>
    <cellStyle name="Salida 18 2 2 2 2 2" xfId="26605" xr:uid="{B226FB59-F408-4406-94BC-714371CE03C9}"/>
    <cellStyle name="Salida 18 2 2 2 3" xfId="14079" xr:uid="{265F8A1A-F65B-49D7-B445-BD88654CFB51}"/>
    <cellStyle name="Salida 18 2 2 2 3 2" xfId="29187" xr:uid="{B711A803-223A-4D68-824B-8D1711680361}"/>
    <cellStyle name="Salida 18 2 2 2 4" xfId="20241" xr:uid="{FB7A8819-B678-4B2C-BC79-EC2F27173B3E}"/>
    <cellStyle name="Salida 18 2 2 3" xfId="8963" xr:uid="{884DA56E-EDEA-4368-8990-CFFF571052CB}"/>
    <cellStyle name="Salida 18 2 2 3 2" xfId="24071" xr:uid="{3FA6A023-88FE-4F3E-9ED3-E5A68B0438D2}"/>
    <cellStyle name="Salida 18 2 3" xfId="2712" xr:uid="{41E3A99C-E262-4104-9A74-500A55234138}"/>
    <cellStyle name="Salida 18 2 3 2" xfId="5349" xr:uid="{F0CC280A-2274-41A6-B955-8F1E4823098D}"/>
    <cellStyle name="Salida 18 2 3 2 2" xfId="11698" xr:uid="{5DD3A5F1-381C-443D-A895-09DCFA065F39}"/>
    <cellStyle name="Salida 18 2 3 2 2 2" xfId="26806" xr:uid="{05EC435E-F84C-4C1F-9D40-E9A64B29B0D1}"/>
    <cellStyle name="Salida 18 2 3 2 3" xfId="15390" xr:uid="{7D8C3CFF-80EA-4BAA-8D10-5EBE9A190214}"/>
    <cellStyle name="Salida 18 2 3 2 3 2" xfId="30498" xr:uid="{99111FA0-0752-432D-8C16-B104F7830B05}"/>
    <cellStyle name="Salida 18 2 3 2 4" xfId="20457" xr:uid="{7B94EC45-C440-4A92-A3C7-A3504BAD82B8}"/>
    <cellStyle name="Salida 18 2 3 3" xfId="14035" xr:uid="{D9AC71B7-1ACB-4653-B7A4-9EA162BBA648}"/>
    <cellStyle name="Salida 18 2 3 3 2" xfId="29143" xr:uid="{6F4BFD50-6C16-4700-AFDF-236501D718C4}"/>
    <cellStyle name="Salida 18 2 3 4" xfId="17820" xr:uid="{8F0C375D-F50F-4FB0-9501-E8BEA386D123}"/>
    <cellStyle name="Salida 18 2 4" xfId="3015" xr:uid="{78E71C2C-99EE-4BBF-93AD-67E04DD61086}"/>
    <cellStyle name="Salida 18 2 4 2" xfId="5652" xr:uid="{D37EB246-C306-4E16-8A89-4C76EB38AD30}"/>
    <cellStyle name="Salida 18 2 4 2 2" xfId="11963" xr:uid="{41E8C051-46BC-403A-99B2-5E8487E7E7C8}"/>
    <cellStyle name="Salida 18 2 4 2 2 2" xfId="27071" xr:uid="{8CD1441C-9958-4858-A15A-1DBA5A92EB8F}"/>
    <cellStyle name="Salida 18 2 4 2 3" xfId="16450" xr:uid="{29D72A62-6ED2-42A9-A793-F228CA015A31}"/>
    <cellStyle name="Salida 18 2 4 2 3 2" xfId="31558" xr:uid="{5E4627C9-02B9-469A-AB2D-D45D403A524D}"/>
    <cellStyle name="Salida 18 2 4 2 4" xfId="20760" xr:uid="{52F71771-C366-490A-ACF9-EFCC57784813}"/>
    <cellStyle name="Salida 18 2 4 3" xfId="9397" xr:uid="{0DCBBFD9-008C-4B1A-B0AF-7C82E089ABB1}"/>
    <cellStyle name="Salida 18 2 4 3 2" xfId="24505" xr:uid="{D622A94F-D85B-493A-93F9-F82A28D60206}"/>
    <cellStyle name="Salida 18 2 4 4" xfId="7091" xr:uid="{873952B7-C00E-4772-B8A7-9DD6E228A040}"/>
    <cellStyle name="Salida 18 2 4 4 2" xfId="22199" xr:uid="{01F94860-04C4-4FE9-B2E7-FBDB064A1A2A}"/>
    <cellStyle name="Salida 18 2 4 5" xfId="18123" xr:uid="{8EDDD7D1-7514-425E-8174-FF0715026763}"/>
    <cellStyle name="Salida 18 2 5" xfId="3341" xr:uid="{D75EF3A3-4CCA-4700-8B0E-FC6D184C4F81}"/>
    <cellStyle name="Salida 18 2 5 2" xfId="5978" xr:uid="{82D6A658-ACD1-4D16-A013-3386AD656912}"/>
    <cellStyle name="Salida 18 2 5 2 2" xfId="12289" xr:uid="{2B5633C8-B4CC-4BD4-B68A-EBB89404D8FB}"/>
    <cellStyle name="Salida 18 2 5 2 2 2" xfId="27397" xr:uid="{2C95A66D-07F1-4663-9C95-E5F90E18AF93}"/>
    <cellStyle name="Salida 18 2 5 2 3" xfId="11666" xr:uid="{E47AE5AA-B913-4E15-AF1A-AFB17123C91F}"/>
    <cellStyle name="Salida 18 2 5 2 3 2" xfId="26774" xr:uid="{ED429690-C2B5-4D3B-A1F7-1E86DD23EAFC}"/>
    <cellStyle name="Salida 18 2 5 2 4" xfId="21086" xr:uid="{0D471F61-4AB0-48E7-B734-E19D94209A50}"/>
    <cellStyle name="Salida 18 2 5 3" xfId="9723" xr:uid="{2D9B34DA-DA26-4773-BFAC-98EA974BC36B}"/>
    <cellStyle name="Salida 18 2 5 3 2" xfId="24831" xr:uid="{6FC9AE7E-7708-4DA9-955C-BDD83544FDA5}"/>
    <cellStyle name="Salida 18 2 5 4" xfId="15077" xr:uid="{01BA3C64-4395-430A-9E18-D8AA1F0EB85C}"/>
    <cellStyle name="Salida 18 2 5 4 2" xfId="30185" xr:uid="{1F5C85DA-FFA3-47C7-8AB1-6D975010CCA5}"/>
    <cellStyle name="Salida 18 2 5 5" xfId="18449" xr:uid="{FB8FDF79-2B6F-419C-9EE1-397F5BA93A49}"/>
    <cellStyle name="Salida 18 2 6" xfId="3647" xr:uid="{1DA50E82-8E5E-49A3-893D-277DE5BE9E8A}"/>
    <cellStyle name="Salida 18 2 6 2" xfId="6284" xr:uid="{B46BD1B9-334C-47B6-8FCA-47CCD0B8941F}"/>
    <cellStyle name="Salida 18 2 6 2 2" xfId="12595" xr:uid="{3F937EF2-0C3F-4716-8014-796C634E778D}"/>
    <cellStyle name="Salida 18 2 6 2 2 2" xfId="27703" xr:uid="{FD3CCCD7-B845-4403-AD13-4A8BD2DB8B43}"/>
    <cellStyle name="Salida 18 2 6 2 3" xfId="13966" xr:uid="{C093DB03-E299-408F-9DA8-A315360F371E}"/>
    <cellStyle name="Salida 18 2 6 2 3 2" xfId="29074" xr:uid="{FF38EEBB-10BE-4B0F-B5E7-DC12349ECA09}"/>
    <cellStyle name="Salida 18 2 6 2 4" xfId="21392" xr:uid="{72395B89-B630-43EC-8E87-8E784FE301F1}"/>
    <cellStyle name="Salida 18 2 6 3" xfId="10029" xr:uid="{9A1B0F9F-5076-4BD8-B669-208AA75F0053}"/>
    <cellStyle name="Salida 18 2 6 3 2" xfId="25137" xr:uid="{09AB7A2A-664C-482D-B0EA-B2B543BED4FC}"/>
    <cellStyle name="Salida 18 2 6 4" xfId="7828" xr:uid="{0888CB71-E9C0-4124-956B-BCE34F446A5B}"/>
    <cellStyle name="Salida 18 2 6 4 2" xfId="22936" xr:uid="{3DF93407-D35F-43C9-A8D8-35D38CAF8029}"/>
    <cellStyle name="Salida 18 2 6 5" xfId="18755" xr:uid="{8829E029-1984-4AD8-9271-6A2A5590B8F0}"/>
    <cellStyle name="Salida 18 2 7" xfId="4008" xr:uid="{510E71B1-2BB9-4B41-9697-9916B1AF7A60}"/>
    <cellStyle name="Salida 18 2 7 2" xfId="6645" xr:uid="{238E5F31-D4F9-4F3C-B6AB-E5B14DC1858A}"/>
    <cellStyle name="Salida 18 2 7 2 2" xfId="12956" xr:uid="{D2CA03BE-D248-45E3-93BC-B063C82FBF4E}"/>
    <cellStyle name="Salida 18 2 7 2 2 2" xfId="28064" xr:uid="{9EADE031-A9B3-4970-9265-39FD35C9530C}"/>
    <cellStyle name="Salida 18 2 7 2 3" xfId="16646" xr:uid="{84AA1B6F-D67B-412D-9AA1-EBF4466DB27C}"/>
    <cellStyle name="Salida 18 2 7 2 3 2" xfId="31754" xr:uid="{9F467EBB-FE7E-4151-8F02-D59A4459DB70}"/>
    <cellStyle name="Salida 18 2 7 2 4" xfId="21753" xr:uid="{6A68D7BF-4ABA-4A13-8F7E-277D00432B9A}"/>
    <cellStyle name="Salida 18 2 7 3" xfId="10390" xr:uid="{456A5B27-6901-4235-B35B-6B0EDD48D025}"/>
    <cellStyle name="Salida 18 2 7 3 2" xfId="25498" xr:uid="{BFBC7C6B-4F15-47E4-9CA3-89DE410AF40D}"/>
    <cellStyle name="Salida 18 2 7 4" xfId="13450" xr:uid="{0F48933E-564C-4B21-81BC-9EABA37003AB}"/>
    <cellStyle name="Salida 18 2 7 4 2" xfId="28558" xr:uid="{1BAEA3B3-C558-45A3-84FE-D59151523322}"/>
    <cellStyle name="Salida 18 2 7 5" xfId="19116" xr:uid="{CB3D660B-007F-4E0B-A9AB-75BE2EA852A3}"/>
    <cellStyle name="Salida 18 2 8" xfId="4321" xr:uid="{ACA9159F-59DE-4791-B476-76EF220FEC80}"/>
    <cellStyle name="Salida 18 2 8 2" xfId="6958" xr:uid="{A3863DA2-970A-49AE-9848-468FA80CE31F}"/>
    <cellStyle name="Salida 18 2 8 2 2" xfId="13269" xr:uid="{CAED5F50-3314-4AB4-9C35-E18C4FD7D7CB}"/>
    <cellStyle name="Salida 18 2 8 2 2 2" xfId="28377" xr:uid="{F50BC226-44C4-43AA-BAFC-BDB0651D1BE6}"/>
    <cellStyle name="Salida 18 2 8 2 3" xfId="16933" xr:uid="{53B067FD-0FBA-49D0-943E-CC124FA56468}"/>
    <cellStyle name="Salida 18 2 8 2 3 2" xfId="32041" xr:uid="{4EDB168D-B264-43B5-AADB-D1CED507C99C}"/>
    <cellStyle name="Salida 18 2 8 2 4" xfId="22066" xr:uid="{397DD16B-C3F8-4814-9367-D599C060A7C0}"/>
    <cellStyle name="Salida 18 2 8 3" xfId="10703" xr:uid="{7662950C-46F6-4CEA-B0FA-3F4E2A170C89}"/>
    <cellStyle name="Salida 18 2 8 3 2" xfId="25811" xr:uid="{EE953455-1E29-4049-B119-B230B0BA862C}"/>
    <cellStyle name="Salida 18 2 8 4" xfId="14201" xr:uid="{D1BB674B-3518-4743-982C-B60054E40CAC}"/>
    <cellStyle name="Salida 18 2 8 4 2" xfId="29309" xr:uid="{D2CEC66E-3E62-4C32-B832-25CE5C84801F}"/>
    <cellStyle name="Salida 18 2 8 5" xfId="19429" xr:uid="{11AD1C05-9436-4D0C-B102-FF0A0ED67A92}"/>
    <cellStyle name="Salida 18 2 9" xfId="4573" xr:uid="{1640B1AD-16B7-49A0-A1F3-59074926F343}"/>
    <cellStyle name="Salida 18 2 9 2" xfId="10955" xr:uid="{655F2AC8-520E-45DD-88AF-22E8EC44AE80}"/>
    <cellStyle name="Salida 18 2 9 2 2" xfId="26063" xr:uid="{DFF4B5F1-AE53-4986-916E-CAC053776202}"/>
    <cellStyle name="Salida 18 2 9 3" xfId="7998" xr:uid="{6E42522C-2F03-4E4F-93E1-4F2D393DBB92}"/>
    <cellStyle name="Salida 18 2 9 3 2" xfId="23106" xr:uid="{4377610C-B1D1-4FE1-BB30-992F2A89BEB1}"/>
    <cellStyle name="Salida 18 2 9 4" xfId="19681" xr:uid="{9D807602-75A7-4749-A5A7-CD33AF0887A4}"/>
    <cellStyle name="Salida 18 3" xfId="1797" xr:uid="{8CAC898B-4D6C-43A5-A0BF-6E320F2D90F9}"/>
    <cellStyle name="Salida 18 3 10" xfId="8298" xr:uid="{A149D740-14A6-44FA-B04B-E69AA471AD2F}"/>
    <cellStyle name="Salida 18 3 10 2" xfId="23406" xr:uid="{ECA01EE1-3739-4CF1-BE3D-115B0643E889}"/>
    <cellStyle name="Salida 18 3 11" xfId="9139" xr:uid="{04141CC5-8D14-4DEF-91E9-99BD40EB0D05}"/>
    <cellStyle name="Salida 18 3 11 2" xfId="24247" xr:uid="{850D87A1-FC9D-4652-B246-A79739CB94B0}"/>
    <cellStyle name="Salida 18 3 12" xfId="16168" xr:uid="{5EDBB0FD-DE96-4AA6-92E9-82C58E78FB66}"/>
    <cellStyle name="Salida 18 3 12 2" xfId="31276" xr:uid="{33820B74-DD01-42B3-BC4B-075FB27FF9E9}"/>
    <cellStyle name="Salida 18 3 13" xfId="17022" xr:uid="{7063DAF1-C677-4698-968D-957D6430EC6F}"/>
    <cellStyle name="Salida 18 3 2" xfId="2357" xr:uid="{6347E15E-BF79-4A33-B211-E0A1764B9D9F}"/>
    <cellStyle name="Salida 18 3 2 2" xfId="4994" xr:uid="{05AEB4F4-0425-4248-9B11-90FAC2CD7308}"/>
    <cellStyle name="Salida 18 3 2 2 2" xfId="11358" xr:uid="{74ABE60A-5A1E-40EE-99C1-84D147AFFEE9}"/>
    <cellStyle name="Salida 18 3 2 2 2 2" xfId="26466" xr:uid="{F198E971-3366-47DC-B3DF-24D3B15EEA7D}"/>
    <cellStyle name="Salida 18 3 2 2 3" xfId="15735" xr:uid="{ABDE79BF-21C2-41E2-A9E7-C9EA716585A6}"/>
    <cellStyle name="Salida 18 3 2 2 3 2" xfId="30843" xr:uid="{0B9111BD-0549-4DD9-B1DD-2DCC6DB86DA1}"/>
    <cellStyle name="Salida 18 3 2 2 4" xfId="20102" xr:uid="{E8485247-6402-4732-A432-4CD4AE7A24BA}"/>
    <cellStyle name="Salida 18 3 2 3" xfId="8824" xr:uid="{73E41D7E-9BC9-43F6-83CE-AE3B842E5092}"/>
    <cellStyle name="Salida 18 3 2 3 2" xfId="23932" xr:uid="{010B49CC-1599-40EB-9989-1BA18E99540A}"/>
    <cellStyle name="Salida 18 3 3" xfId="2262" xr:uid="{705964A9-E446-48A4-9688-F6D11DE9E423}"/>
    <cellStyle name="Salida 18 3 3 2" xfId="4899" xr:uid="{F9AC8757-D5CF-460F-A2B5-8EF9F2EC31A5}"/>
    <cellStyle name="Salida 18 3 3 2 2" xfId="11263" xr:uid="{DA2BC7A1-3652-4C28-AE51-41B7853128EB}"/>
    <cellStyle name="Salida 18 3 3 2 2 2" xfId="26371" xr:uid="{4DEC12EE-B82F-4389-AFEE-2D082E69ABD3}"/>
    <cellStyle name="Salida 18 3 3 2 3" xfId="14877" xr:uid="{C71A6129-C2A7-4614-902B-928D93B7A001}"/>
    <cellStyle name="Salida 18 3 3 2 3 2" xfId="29985" xr:uid="{0A05629B-CA32-4FFE-A73A-465F67833AC9}"/>
    <cellStyle name="Salida 18 3 3 2 4" xfId="20007" xr:uid="{627079AD-2A06-41BF-A762-9C51CBF5F3F4}"/>
    <cellStyle name="Salida 18 3 3 3" xfId="14077" xr:uid="{278834B8-29CE-48F2-948E-89D72C18E265}"/>
    <cellStyle name="Salida 18 3 3 3 2" xfId="29185" xr:uid="{B0F5B20B-5E3A-491F-BDC3-B61F7A3680A9}"/>
    <cellStyle name="Salida 18 3 3 4" xfId="17487" xr:uid="{02E8B957-BEA9-4F29-BA18-264000C53184}"/>
    <cellStyle name="Salida 18 3 4" xfId="2334" xr:uid="{B42BB5B5-BD79-4064-8A93-E1F9A4168D84}"/>
    <cellStyle name="Salida 18 3 4 2" xfId="4971" xr:uid="{94B7B1D0-9E8B-466D-B145-D365106457BC}"/>
    <cellStyle name="Salida 18 3 4 2 2" xfId="11335" xr:uid="{859501CA-E43D-4081-AD94-60704AFF3C0C}"/>
    <cellStyle name="Salida 18 3 4 2 2 2" xfId="26443" xr:uid="{AAB8A8A2-3A34-41AF-BF71-BD708493FC28}"/>
    <cellStyle name="Salida 18 3 4 2 3" xfId="14151" xr:uid="{F7980062-2203-48ED-900E-C5CAB3FFB08D}"/>
    <cellStyle name="Salida 18 3 4 2 3 2" xfId="29259" xr:uid="{3FE944CF-EA6E-42B6-BF2E-68812033DCC8}"/>
    <cellStyle name="Salida 18 3 4 2 4" xfId="20079" xr:uid="{CA180CBC-2C14-4CDF-A83D-41C3D1001305}"/>
    <cellStyle name="Salida 18 3 4 3" xfId="8801" xr:uid="{245FACD9-AB6F-408E-826F-1DDF4F0E949E}"/>
    <cellStyle name="Salida 18 3 4 3 2" xfId="23909" xr:uid="{E731FBC5-3A41-4FE9-81F8-FD8D4E3EC513}"/>
    <cellStyle name="Salida 18 3 4 4" xfId="14358" xr:uid="{F52A9E56-F6FD-4456-BAAF-A2B01CFB523D}"/>
    <cellStyle name="Salida 18 3 4 4 2" xfId="29466" xr:uid="{86132F91-2EE5-4222-8730-5D89026D0C4A}"/>
    <cellStyle name="Salida 18 3 4 5" xfId="17559" xr:uid="{38E6BFAB-84EC-4B3A-B40B-AA1C6F25E117}"/>
    <cellStyle name="Salida 18 3 5" xfId="2276" xr:uid="{69535FFD-ECDC-464F-950F-194ED8286CC5}"/>
    <cellStyle name="Salida 18 3 5 2" xfId="4913" xr:uid="{75AB290C-FDAB-4C91-9B72-F00D3608633C}"/>
    <cellStyle name="Salida 18 3 5 2 2" xfId="11277" xr:uid="{9CBA920C-782F-42F8-9349-FCD359E53E9D}"/>
    <cellStyle name="Salida 18 3 5 2 2 2" xfId="26385" xr:uid="{A5E5AED4-BA41-41F6-9043-4EA096E0EF19}"/>
    <cellStyle name="Salida 18 3 5 2 3" xfId="15408" xr:uid="{5907EF99-BF0F-4C94-B0AF-0C07FAC0562C}"/>
    <cellStyle name="Salida 18 3 5 2 3 2" xfId="30516" xr:uid="{EBBF54D1-CC3D-481B-85CA-89A3957E947E}"/>
    <cellStyle name="Salida 18 3 5 2 4" xfId="20021" xr:uid="{9B9DBC98-52ED-4414-ACBC-1337DE7B689C}"/>
    <cellStyle name="Salida 18 3 5 3" xfId="8743" xr:uid="{D36DE1C4-36CE-466D-BC02-DD0E7FAEDF1F}"/>
    <cellStyle name="Salida 18 3 5 3 2" xfId="23851" xr:uid="{5B530ECE-8F70-4011-974E-AB10EF5F4E8A}"/>
    <cellStyle name="Salida 18 3 5 4" xfId="7666" xr:uid="{6B318B3F-8BA9-450D-9509-89BFCA1355E2}"/>
    <cellStyle name="Salida 18 3 5 4 2" xfId="22774" xr:uid="{98031D96-B1D4-4751-8161-CBCD53AC620D}"/>
    <cellStyle name="Salida 18 3 5 5" xfId="17501" xr:uid="{02AD50D0-D95B-4728-B51D-A81A57B20522}"/>
    <cellStyle name="Salida 18 3 6" xfId="2300" xr:uid="{943A8D51-170D-4880-AB05-4BD19916F8D5}"/>
    <cellStyle name="Salida 18 3 6 2" xfId="4937" xr:uid="{85D84C36-A5A9-4942-A891-081EFA19CD22}"/>
    <cellStyle name="Salida 18 3 6 2 2" xfId="11301" xr:uid="{D876EDE6-F000-4D68-9035-9F62F1BE6937}"/>
    <cellStyle name="Salida 18 3 6 2 2 2" xfId="26409" xr:uid="{1173487C-DE43-463E-896F-DF08DDF0C55C}"/>
    <cellStyle name="Salida 18 3 6 2 3" xfId="16286" xr:uid="{EDC272A6-95AF-4023-93DB-CCDFE66FC69B}"/>
    <cellStyle name="Salida 18 3 6 2 3 2" xfId="31394" xr:uid="{9A76BE10-0A44-481F-862D-5AAF2B063E3F}"/>
    <cellStyle name="Salida 18 3 6 2 4" xfId="20045" xr:uid="{54BF1BEA-CCF9-4453-A03B-2CACC373E3CF}"/>
    <cellStyle name="Salida 18 3 6 3" xfId="8767" xr:uid="{C6C09EAA-BDEB-4CBC-B034-EBCBF4AD077E}"/>
    <cellStyle name="Salida 18 3 6 3 2" xfId="23875" xr:uid="{D06DC518-2264-4042-956C-6D0F05A95C37}"/>
    <cellStyle name="Salida 18 3 6 4" xfId="13359" xr:uid="{3A22633E-E537-4AD9-8950-BF78FE64DDB6}"/>
    <cellStyle name="Salida 18 3 6 4 2" xfId="28467" xr:uid="{4664E847-6A01-493B-982A-E2113B0E7F31}"/>
    <cellStyle name="Salida 18 3 6 5" xfId="17525" xr:uid="{E0F63FA7-BF94-402D-9F9A-383380FCB0B9}"/>
    <cellStyle name="Salida 18 3 7" xfId="3869" xr:uid="{A48B36FB-C1A6-408C-BD41-887D590BB8FA}"/>
    <cellStyle name="Salida 18 3 7 2" xfId="6506" xr:uid="{B875AA07-5692-4583-951B-13F39EA7CF96}"/>
    <cellStyle name="Salida 18 3 7 2 2" xfId="12817" xr:uid="{EF98E448-0245-48F3-9D64-2F44222ED338}"/>
    <cellStyle name="Salida 18 3 7 2 2 2" xfId="27925" xr:uid="{EB71329A-B7AF-4370-9302-9A3AF653FE6B}"/>
    <cellStyle name="Salida 18 3 7 2 3" xfId="14543" xr:uid="{8AC45AFC-96AF-4C25-B226-54F6595D7E3D}"/>
    <cellStyle name="Salida 18 3 7 2 3 2" xfId="29651" xr:uid="{84785A3B-E140-4FF2-96F3-A8DBC8CF39C3}"/>
    <cellStyle name="Salida 18 3 7 2 4" xfId="21614" xr:uid="{A8010E1F-8ADA-4E8D-AB9B-9234E67E8579}"/>
    <cellStyle name="Salida 18 3 7 3" xfId="10251" xr:uid="{46A4F6C4-C5AB-4538-BC97-5FFD9BBA800A}"/>
    <cellStyle name="Salida 18 3 7 3 2" xfId="25359" xr:uid="{8673D723-A309-4795-8E5B-6E13D5A7903B}"/>
    <cellStyle name="Salida 18 3 7 4" xfId="13913" xr:uid="{27315A3E-F5E9-4D55-955B-35C89EBE212E}"/>
    <cellStyle name="Salida 18 3 7 4 2" xfId="29021" xr:uid="{17BA55D2-DA1E-4491-927D-F39BDECB9FFB}"/>
    <cellStyle name="Salida 18 3 7 5" xfId="18977" xr:uid="{920279DA-BAB2-44B7-B811-7322E331B422}"/>
    <cellStyle name="Salida 18 3 8" xfId="4251" xr:uid="{4E7E6E6B-176C-4FD3-976B-FD21018CD558}"/>
    <cellStyle name="Salida 18 3 8 2" xfId="6888" xr:uid="{15261937-D4DC-493A-A1B3-387D56247764}"/>
    <cellStyle name="Salida 18 3 8 2 2" xfId="13199" xr:uid="{35F60CB9-E4CC-4D1A-BF10-90124AED4D6F}"/>
    <cellStyle name="Salida 18 3 8 2 2 2" xfId="28307" xr:uid="{5CBD4530-CDD9-4EF8-91AE-AEE1ED7B552F}"/>
    <cellStyle name="Salida 18 3 8 2 3" xfId="16863" xr:uid="{BFEA5FDE-D4A9-4E69-A6A9-F2F3EB3F99BF}"/>
    <cellStyle name="Salida 18 3 8 2 3 2" xfId="31971" xr:uid="{47522D54-CAAC-4CF3-81EE-82A7AE15D10E}"/>
    <cellStyle name="Salida 18 3 8 2 4" xfId="21996" xr:uid="{F38225E2-D9F2-4451-BBC6-37E97280B036}"/>
    <cellStyle name="Salida 18 3 8 3" xfId="10633" xr:uid="{4ABEC5FD-24D4-44EF-8B51-3042D946C19E}"/>
    <cellStyle name="Salida 18 3 8 3 2" xfId="25741" xr:uid="{0F504093-6008-4D8E-8CEE-F3C3A59BC632}"/>
    <cellStyle name="Salida 18 3 8 4" xfId="7516" xr:uid="{F852F252-1946-4FF1-B07C-F83EC3BCEEE7}"/>
    <cellStyle name="Salida 18 3 8 4 2" xfId="22624" xr:uid="{8B8E45A0-AE12-4596-97A0-15F0CFCBA727}"/>
    <cellStyle name="Salida 18 3 8 5" xfId="19359" xr:uid="{BD4A8846-D3E1-4A06-A1BF-058E25EB6985}"/>
    <cellStyle name="Salida 18 3 9" xfId="4434" xr:uid="{1C36EEB3-795C-4B3C-BF25-212A3680A83C}"/>
    <cellStyle name="Salida 18 3 9 2" xfId="10816" xr:uid="{94F25AC3-345F-4A77-B41A-493F61F8F527}"/>
    <cellStyle name="Salida 18 3 9 2 2" xfId="25924" xr:uid="{0ADAD963-691C-4C02-9338-A77F25C55F65}"/>
    <cellStyle name="Salida 18 3 9 3" xfId="7914" xr:uid="{3791451B-E3CB-4975-A414-C8D7069C7FC4}"/>
    <cellStyle name="Salida 18 3 9 3 2" xfId="23022" xr:uid="{3FB522FF-2C68-4E4F-BA1B-8D0B9B7317F3}"/>
    <cellStyle name="Salida 18 3 9 4" xfId="19542" xr:uid="{C1A37FC4-AFE9-4479-AABB-939D97FC4F23}"/>
    <cellStyle name="Salida 18 4" xfId="2127" xr:uid="{72488CA3-01FD-4108-9252-4E4701A4744A}"/>
    <cellStyle name="Salida 18 4 10" xfId="13791" xr:uid="{369DF7B0-9342-4857-A8E8-61C1C046BA26}"/>
    <cellStyle name="Salida 18 4 10 2" xfId="28899" xr:uid="{4584D886-3124-4966-9460-556A2D4E634F}"/>
    <cellStyle name="Salida 18 4 11" xfId="8038" xr:uid="{49F52831-B18D-490A-9C20-8D355B94E4AC}"/>
    <cellStyle name="Salida 18 4 11 2" xfId="23146" xr:uid="{C839344C-D9AB-4E22-A2B8-89FB407C0BC0}"/>
    <cellStyle name="Salida 18 4 12" xfId="17352" xr:uid="{AAC438C9-EADA-4508-8F07-C2E99CEE6A19}"/>
    <cellStyle name="Salida 18 4 2" xfId="2617" xr:uid="{ED3C7266-68C0-4FED-8533-38D3C9ED85E0}"/>
    <cellStyle name="Salida 18 4 2 2" xfId="5254" xr:uid="{8BD3AAA7-1C53-4AC8-9D33-4640C4F34449}"/>
    <cellStyle name="Salida 18 4 2 2 2" xfId="11618" xr:uid="{DF6B1054-6C8B-437D-B537-0DCA54DB5B18}"/>
    <cellStyle name="Salida 18 4 2 2 2 2" xfId="26726" xr:uid="{88A8AF82-75DF-4F1F-9F09-86D635182A0A}"/>
    <cellStyle name="Salida 18 4 2 2 3" xfId="15696" xr:uid="{0A836D5D-F559-4753-80C6-5FE8DC933656}"/>
    <cellStyle name="Salida 18 4 2 2 3 2" xfId="30804" xr:uid="{2CD05151-B83F-446B-BD02-4398D1954D62}"/>
    <cellStyle name="Salida 18 4 2 2 4" xfId="20362" xr:uid="{213DAA8C-0829-42E2-AA75-5287C17CDD61}"/>
    <cellStyle name="Salida 18 4 2 3" xfId="9084" xr:uid="{913E6FF5-D716-4BEC-B9C4-3C8A1DD80BA6}"/>
    <cellStyle name="Salida 18 4 2 3 2" xfId="24192" xr:uid="{F31E236B-BE92-46CF-A4EA-C9AC5BE633F8}"/>
    <cellStyle name="Salida 18 4 2 4" xfId="14864" xr:uid="{21153E49-19F9-40A3-9AD5-1792835E2F58}"/>
    <cellStyle name="Salida 18 4 2 4 2" xfId="29972" xr:uid="{6B3DBE74-2B33-4B93-9398-6B6E9B65A5D7}"/>
    <cellStyle name="Salida 18 4 2 5" xfId="14577" xr:uid="{83A2EE14-5965-417C-8D78-90579B47DD59}"/>
    <cellStyle name="Salida 18 4 2 5 2" xfId="29685" xr:uid="{C6960FB5-D9AD-4129-9B40-3CD197156B52}"/>
    <cellStyle name="Salida 18 4 2 6" xfId="17725" xr:uid="{0FDA9D15-50A1-448E-B71C-A35E6AA15DEC}"/>
    <cellStyle name="Salida 18 4 3" xfId="2882" xr:uid="{48C6A018-BCC6-4981-86B3-326E6E08C8EA}"/>
    <cellStyle name="Salida 18 4 3 2" xfId="5519" xr:uid="{FB0A4073-2438-4D58-A421-5743637C07B1}"/>
    <cellStyle name="Salida 18 4 3 2 2" xfId="11830" xr:uid="{118A8B6B-87F2-40BC-9795-493F199E0D76}"/>
    <cellStyle name="Salida 18 4 3 2 2 2" xfId="26938" xr:uid="{8DEF6DB8-ECA4-4D22-87CF-556DFF6AA243}"/>
    <cellStyle name="Salida 18 4 3 2 3" xfId="15018" xr:uid="{B48A38A9-6A63-49BF-B715-3F4A9C804BFB}"/>
    <cellStyle name="Salida 18 4 3 2 3 2" xfId="30126" xr:uid="{2158BBC5-40D1-49C5-A389-CA5221B97573}"/>
    <cellStyle name="Salida 18 4 3 2 4" xfId="20627" xr:uid="{6D26531E-E42F-4BC0-896F-A74ED5B6A7BE}"/>
    <cellStyle name="Salida 18 4 3 3" xfId="8068" xr:uid="{D61F5F3C-83CB-4C0D-8E7C-E2AA7BF74021}"/>
    <cellStyle name="Salida 18 4 3 3 2" xfId="23176" xr:uid="{F6D3E3DD-87F2-440F-94AB-41D14031F45F}"/>
    <cellStyle name="Salida 18 4 3 4" xfId="17990" xr:uid="{9969794F-77A6-4CDA-A860-330E2655654A}"/>
    <cellStyle name="Salida 18 4 4" xfId="3185" xr:uid="{260D5DE6-5166-4EDE-80B2-950A4AB8F3F1}"/>
    <cellStyle name="Salida 18 4 4 2" xfId="5822" xr:uid="{73258E15-54CF-4620-AD07-73969AA61B87}"/>
    <cellStyle name="Salida 18 4 4 2 2" xfId="12133" xr:uid="{B2DAAB76-15FB-41B8-95E9-455D206B2618}"/>
    <cellStyle name="Salida 18 4 4 2 2 2" xfId="27241" xr:uid="{F31BBBBE-56CA-485E-A3CE-3B3C88ED14F7}"/>
    <cellStyle name="Salida 18 4 4 2 3" xfId="14945" xr:uid="{31818FBE-7CF2-4763-9DE0-1E4FBC6BDF68}"/>
    <cellStyle name="Salida 18 4 4 2 3 2" xfId="30053" xr:uid="{A829CCB0-D17A-4169-B963-70B3DF1CE8B0}"/>
    <cellStyle name="Salida 18 4 4 2 4" xfId="20930" xr:uid="{6E17EE19-B8BE-4385-8D84-E07240D0EDA4}"/>
    <cellStyle name="Salida 18 4 4 3" xfId="9567" xr:uid="{DA8E6126-0F73-456F-AE05-2FCB48523910}"/>
    <cellStyle name="Salida 18 4 4 3 2" xfId="24675" xr:uid="{2E66AEF0-D35E-49E9-B556-F796BEBCA184}"/>
    <cellStyle name="Salida 18 4 4 4" xfId="14306" xr:uid="{EBD6D173-BC1D-4B95-AF92-CE644526DDD8}"/>
    <cellStyle name="Salida 18 4 4 4 2" xfId="29414" xr:uid="{74F92FAF-39B2-42A0-B49B-8E2BDC69DFED}"/>
    <cellStyle name="Salida 18 4 4 5" xfId="18293" xr:uid="{BB33E17E-1709-4ABA-8A90-1F3388983FAC}"/>
    <cellStyle name="Salida 18 4 5" xfId="3511" xr:uid="{9F556FAE-77DE-4CC2-A7CC-BC436B7BC930}"/>
    <cellStyle name="Salida 18 4 5 2" xfId="6148" xr:uid="{35247296-33DF-41AA-9AC5-26A63734C396}"/>
    <cellStyle name="Salida 18 4 5 2 2" xfId="12459" xr:uid="{5D63DA3A-062D-49CB-A1C2-223EC857BA47}"/>
    <cellStyle name="Salida 18 4 5 2 2 2" xfId="27567" xr:uid="{9D5CE13D-438A-43A6-82F0-534E6A8CD98F}"/>
    <cellStyle name="Salida 18 4 5 2 3" xfId="13883" xr:uid="{045676A1-A31D-428B-AAA9-6AD45588BB31}"/>
    <cellStyle name="Salida 18 4 5 2 3 2" xfId="28991" xr:uid="{C7554E1A-2C9B-4D40-8F1E-ADC53032413E}"/>
    <cellStyle name="Salida 18 4 5 2 4" xfId="21256" xr:uid="{E8BC9CB0-9D55-4574-90F9-21D857286303}"/>
    <cellStyle name="Salida 18 4 5 3" xfId="9893" xr:uid="{F38D3574-6047-470A-8C1C-5B6CD02ADD99}"/>
    <cellStyle name="Salida 18 4 5 3 2" xfId="25001" xr:uid="{244E5FD9-0EC7-443C-B497-F417328B000B}"/>
    <cellStyle name="Salida 18 4 5 4" xfId="11798" xr:uid="{7037FF99-DB7D-4A60-A6A1-379F685746C5}"/>
    <cellStyle name="Salida 18 4 5 4 2" xfId="26906" xr:uid="{E33D1670-299A-4923-80FD-CE87C362B1AE}"/>
    <cellStyle name="Salida 18 4 5 5" xfId="18619" xr:uid="{E6C5F846-2A63-4EA0-B4A1-1BD04784907C}"/>
    <cellStyle name="Salida 18 4 6" xfId="3817" xr:uid="{D5FA45F2-6A72-4FA8-BB30-E2816D61E903}"/>
    <cellStyle name="Salida 18 4 6 2" xfId="6454" xr:uid="{9088FE48-6E53-420F-9974-3518359F78A1}"/>
    <cellStyle name="Salida 18 4 6 2 2" xfId="12765" xr:uid="{DE0B8482-1F37-4912-851F-500764BA208A}"/>
    <cellStyle name="Salida 18 4 6 2 2 2" xfId="27873" xr:uid="{6F40F09F-CDC8-4113-9595-F3BF6797ECAC}"/>
    <cellStyle name="Salida 18 4 6 2 3" xfId="15098" xr:uid="{64BF9F3F-A2A4-4720-A1A4-38136852A146}"/>
    <cellStyle name="Salida 18 4 6 2 3 2" xfId="30206" xr:uid="{CAC09233-D070-4CCF-ACAB-C0D5A1AEEF8D}"/>
    <cellStyle name="Salida 18 4 6 2 4" xfId="21562" xr:uid="{04B17266-615C-4147-AAB3-7009A1E6D309}"/>
    <cellStyle name="Salida 18 4 6 3" xfId="10199" xr:uid="{E3CCEB88-57FF-4897-9930-BA54DF62F156}"/>
    <cellStyle name="Salida 18 4 6 3 2" xfId="25307" xr:uid="{EA324970-5E45-4539-ADC3-1E70A23E4526}"/>
    <cellStyle name="Salida 18 4 6 4" xfId="16158" xr:uid="{BEBD7471-EA0C-4AC9-B574-3120AD7842C6}"/>
    <cellStyle name="Salida 18 4 6 4 2" xfId="31266" xr:uid="{E3C8A1AE-4F5A-4518-B72C-E34AF637057E}"/>
    <cellStyle name="Salida 18 4 6 5" xfId="18925" xr:uid="{E5F8B4E2-0329-4669-A5E6-9E3C7D973696}"/>
    <cellStyle name="Salida 18 4 7" xfId="4199" xr:uid="{2D0F7F72-211F-4589-A2C2-3A79A59B270B}"/>
    <cellStyle name="Salida 18 4 7 2" xfId="6836" xr:uid="{5FCD55D9-9942-40DE-9001-F7B8AB5CC534}"/>
    <cellStyle name="Salida 18 4 7 2 2" xfId="13147" xr:uid="{AD21D7B7-B9BB-4CA8-980D-A0273D985F44}"/>
    <cellStyle name="Salida 18 4 7 2 2 2" xfId="28255" xr:uid="{424631B1-B527-4309-B6B0-474EA627D104}"/>
    <cellStyle name="Salida 18 4 7 2 3" xfId="16816" xr:uid="{086315B7-CE92-4E43-B747-77E84E067343}"/>
    <cellStyle name="Salida 18 4 7 2 3 2" xfId="31924" xr:uid="{49EC82A5-8633-4FF0-9F73-0DFBACFB83A2}"/>
    <cellStyle name="Salida 18 4 7 2 4" xfId="21944" xr:uid="{3388D828-C52E-4F65-B0A7-DABA8D648111}"/>
    <cellStyle name="Salida 18 4 7 3" xfId="10581" xr:uid="{0B211D51-1983-404F-B35A-EF55E7861D84}"/>
    <cellStyle name="Salida 18 4 7 3 2" xfId="25689" xr:uid="{CD0789FD-A6F3-4987-9018-ECB38D6DA828}"/>
    <cellStyle name="Salida 18 4 7 4" xfId="7691" xr:uid="{D985CC46-2A69-461E-82D3-39F2FA666591}"/>
    <cellStyle name="Salida 18 4 7 4 2" xfId="22799" xr:uid="{E94C318C-82A9-4333-93F8-101EB31B2DD5}"/>
    <cellStyle name="Salida 18 4 7 5" xfId="19307" xr:uid="{FC37B4F6-B713-4AA3-8113-AB5BC398A609}"/>
    <cellStyle name="Salida 18 4 8" xfId="4764" xr:uid="{6F20641C-19B1-4DA3-B666-46736BBD6D49}"/>
    <cellStyle name="Salida 18 4 8 2" xfId="11146" xr:uid="{4FC0188A-3CFD-4EAD-A5AC-060F085C34DC}"/>
    <cellStyle name="Salida 18 4 8 2 2" xfId="26254" xr:uid="{46751691-91A3-4F58-B17A-49E4532D3A7F}"/>
    <cellStyle name="Salida 18 4 8 3" xfId="15845" xr:uid="{4E1B0C2F-B339-4E8C-B627-650395A18D08}"/>
    <cellStyle name="Salida 18 4 8 3 2" xfId="30953" xr:uid="{65D43F42-EA89-43B8-AF15-7ABFAF09EB95}"/>
    <cellStyle name="Salida 18 4 8 4" xfId="19872" xr:uid="{A26DF966-5110-408E-A388-317560F4DE35}"/>
    <cellStyle name="Salida 18 4 9" xfId="8625" xr:uid="{DAD95C9E-0B27-46A1-B014-CBDA3FC476F0}"/>
    <cellStyle name="Salida 18 4 9 2" xfId="23733" xr:uid="{8CDB32C8-9878-4582-BEFD-7F250EA5D9DE}"/>
    <cellStyle name="Salida 18 5" xfId="1997" xr:uid="{8C267D28-971D-4D4E-AE31-E40FE5C70EB4}"/>
    <cellStyle name="Salida 18 5 10" xfId="15403" xr:uid="{8F07AABF-6C5C-4173-9DF0-A223042E24DF}"/>
    <cellStyle name="Salida 18 5 10 2" xfId="30511" xr:uid="{81127C03-7581-4AEA-9D43-227F46A9035C}"/>
    <cellStyle name="Salida 18 5 11" xfId="17222" xr:uid="{9D5B9DDB-2FF0-4074-BD37-AABD4110FA87}"/>
    <cellStyle name="Salida 18 5 2" xfId="2759" xr:uid="{20EAC049-FFD6-4511-A8BF-B6E18DEE7ED3}"/>
    <cellStyle name="Salida 18 5 2 2" xfId="5396" xr:uid="{D59D736A-5ECF-42D8-8CE4-F19D4BC95EA4}"/>
    <cellStyle name="Salida 18 5 2 2 2" xfId="11745" xr:uid="{5AAC24EB-8E66-4CF7-A498-00535417F312}"/>
    <cellStyle name="Salida 18 5 2 2 2 2" xfId="26853" xr:uid="{AEB26C27-FED7-4118-A90B-65F2850B5FD9}"/>
    <cellStyle name="Salida 18 5 2 2 3" xfId="8031" xr:uid="{FD569194-E839-42BA-B6C4-A98144F30568}"/>
    <cellStyle name="Salida 18 5 2 2 3 2" xfId="23139" xr:uid="{6D8455D0-6402-4A6B-AEFB-CD0F23C021F2}"/>
    <cellStyle name="Salida 18 5 2 2 4" xfId="20504" xr:uid="{B138F750-8F1D-40F4-A314-BE55D79298B4}"/>
    <cellStyle name="Salida 18 5 2 3" xfId="15715" xr:uid="{31989C3D-F03D-47F4-B097-04365D50AE40}"/>
    <cellStyle name="Salida 18 5 2 3 2" xfId="30823" xr:uid="{8D9A5266-3FF2-4473-B0A4-DF1C01ED32BA}"/>
    <cellStyle name="Salida 18 5 2 4" xfId="17867" xr:uid="{2B28DF65-3644-4497-AB4B-1B8673922E8A}"/>
    <cellStyle name="Salida 18 5 3" xfId="3062" xr:uid="{9FF2C9BC-824D-4474-BC0E-C7DD81403FF6}"/>
    <cellStyle name="Salida 18 5 3 2" xfId="5699" xr:uid="{2C652065-01E3-4AAD-AA01-00A32F90C160}"/>
    <cellStyle name="Salida 18 5 3 2 2" xfId="12010" xr:uid="{08D25180-FE33-4766-9B6A-98F895CD5825}"/>
    <cellStyle name="Salida 18 5 3 2 2 2" xfId="27118" xr:uid="{B6CF2B80-81EF-4AF4-8797-796509EDD5D6}"/>
    <cellStyle name="Salida 18 5 3 2 3" xfId="13902" xr:uid="{8E6416FF-0534-4F94-A808-CFF40B5AE500}"/>
    <cellStyle name="Salida 18 5 3 2 3 2" xfId="29010" xr:uid="{7816B411-E9EE-4A44-A157-AE5ACE61CE93}"/>
    <cellStyle name="Salida 18 5 3 2 4" xfId="20807" xr:uid="{7533A858-F790-4E7C-96CD-472E57B82CA7}"/>
    <cellStyle name="Salida 18 5 3 3" xfId="9444" xr:uid="{A2B60E39-CEE3-423E-B363-588632C04CFF}"/>
    <cellStyle name="Salida 18 5 3 3 2" xfId="24552" xr:uid="{63F43A7C-68CB-4B9C-88EE-ABB6129A9960}"/>
    <cellStyle name="Salida 18 5 3 4" xfId="7188" xr:uid="{5A66442C-40F5-4888-8CA0-34A3D3D5461C}"/>
    <cellStyle name="Salida 18 5 3 4 2" xfId="22296" xr:uid="{E51FA3B5-1AA9-4EDC-88FC-A819D5B9ADC9}"/>
    <cellStyle name="Salida 18 5 3 5" xfId="18170" xr:uid="{49558160-49C4-4515-9918-9EEC885D8CF3}"/>
    <cellStyle name="Salida 18 5 4" xfId="3388" xr:uid="{9CB8A08E-CC72-4633-915F-479D985CD540}"/>
    <cellStyle name="Salida 18 5 4 2" xfId="6025" xr:uid="{B69DB76A-CB35-4099-8C3C-F931EA9AFD41}"/>
    <cellStyle name="Salida 18 5 4 2 2" xfId="12336" xr:uid="{783ACD71-0981-4C40-B08D-7F02E3263EFE}"/>
    <cellStyle name="Salida 18 5 4 2 2 2" xfId="27444" xr:uid="{97472920-E2A8-4E14-8F1F-9D88582AC7F7}"/>
    <cellStyle name="Salida 18 5 4 2 3" xfId="7656" xr:uid="{78A0177E-D0CC-4C05-B048-5B55EC323F59}"/>
    <cellStyle name="Salida 18 5 4 2 3 2" xfId="22764" xr:uid="{7EF5EF1C-1C11-4AC0-9C2D-9EE384EF169D}"/>
    <cellStyle name="Salida 18 5 4 2 4" xfId="21133" xr:uid="{D21A3290-FEFF-4E5B-83B0-BE765096DE59}"/>
    <cellStyle name="Salida 18 5 4 3" xfId="9770" xr:uid="{4FB79A33-24E4-497F-9F15-4146761A5ED5}"/>
    <cellStyle name="Salida 18 5 4 3 2" xfId="24878" xr:uid="{6F7AFB2D-6082-45CE-A3C4-D6710498692F}"/>
    <cellStyle name="Salida 18 5 4 4" xfId="14111" xr:uid="{6CCEB38D-A90E-4AF4-A481-9C50E7F25714}"/>
    <cellStyle name="Salida 18 5 4 4 2" xfId="29219" xr:uid="{1DDF95BE-F6C6-4ED6-9B55-3AEECAE84030}"/>
    <cellStyle name="Salida 18 5 4 5" xfId="18496" xr:uid="{B2FE92CA-781B-489F-8305-7BEE48527DC8}"/>
    <cellStyle name="Salida 18 5 5" xfId="3694" xr:uid="{D8FDA1A1-AD2D-41A2-B90A-229B04B430E6}"/>
    <cellStyle name="Salida 18 5 5 2" xfId="6331" xr:uid="{0B888E67-2184-4A09-9AD1-ED2282DF71AB}"/>
    <cellStyle name="Salida 18 5 5 2 2" xfId="12642" xr:uid="{86E8824B-6A96-481D-94B7-C35D5D087B7F}"/>
    <cellStyle name="Salida 18 5 5 2 2 2" xfId="27750" xr:uid="{F7073041-E54F-496F-9339-DDB07CF4B73C}"/>
    <cellStyle name="Salida 18 5 5 2 3" xfId="7480" xr:uid="{3446F4D4-0CCC-4848-BFB9-8E78B7040B23}"/>
    <cellStyle name="Salida 18 5 5 2 3 2" xfId="22588" xr:uid="{34A285BF-FFED-4CC3-AE17-B18CB2E736C8}"/>
    <cellStyle name="Salida 18 5 5 2 4" xfId="21439" xr:uid="{D9E987A1-6394-4DB4-AA00-5083C00ECD12}"/>
    <cellStyle name="Salida 18 5 5 3" xfId="10076" xr:uid="{A4839F9C-9E8A-4BBA-A188-CEFC01194FA6}"/>
    <cellStyle name="Salida 18 5 5 3 2" xfId="25184" xr:uid="{B1A2BFD4-A44C-4568-A2F1-86510207DBEC}"/>
    <cellStyle name="Salida 18 5 5 4" xfId="13528" xr:uid="{43318C89-586C-48F9-8ACF-68B67C029D68}"/>
    <cellStyle name="Salida 18 5 5 4 2" xfId="28636" xr:uid="{90270DC3-BA50-4661-8E1D-B93176AD0722}"/>
    <cellStyle name="Salida 18 5 5 5" xfId="18802" xr:uid="{8C8A0EC0-9CC7-4849-8989-1BF4DE26195E}"/>
    <cellStyle name="Salida 18 5 6" xfId="4069" xr:uid="{20095DB1-1B3D-421D-91FF-E0F1A297C5DE}"/>
    <cellStyle name="Salida 18 5 6 2" xfId="6706" xr:uid="{D6212915-781C-4184-A98D-EF1A46C10985}"/>
    <cellStyle name="Salida 18 5 6 2 2" xfId="13017" xr:uid="{D9B2622F-1D9E-4426-9D05-1C63897F5AD5}"/>
    <cellStyle name="Salida 18 5 6 2 2 2" xfId="28125" xr:uid="{26106140-802A-4C39-B549-156B115D086B}"/>
    <cellStyle name="Salida 18 5 6 2 3" xfId="16693" xr:uid="{C8A496F0-B283-4B07-AC42-9938DA3320F8}"/>
    <cellStyle name="Salida 18 5 6 2 3 2" xfId="31801" xr:uid="{59F8743A-65B2-42A7-8076-A2122209841C}"/>
    <cellStyle name="Salida 18 5 6 2 4" xfId="21814" xr:uid="{87792F63-184C-4803-91A0-F061EDB4029F}"/>
    <cellStyle name="Salida 18 5 6 3" xfId="10451" xr:uid="{F55DC8E2-048D-4C16-AF57-FF79E8B92DA5}"/>
    <cellStyle name="Salida 18 5 6 3 2" xfId="25559" xr:uid="{D25B865D-BCE9-428C-BC9A-B8874EC1A1DA}"/>
    <cellStyle name="Salida 18 5 6 4" xfId="13840" xr:uid="{0AB52E65-4095-47DB-BC0D-01DA00E2D25D}"/>
    <cellStyle name="Salida 18 5 6 4 2" xfId="28948" xr:uid="{C639DFB8-3937-43F0-8136-DDAA182A7833}"/>
    <cellStyle name="Salida 18 5 6 5" xfId="19177" xr:uid="{A5D3E0CA-31FE-408A-A558-6CD77BAAE3D9}"/>
    <cellStyle name="Salida 18 5 7" xfId="4634" xr:uid="{A2B26E98-3791-4B7A-85E7-B66CFB68C80F}"/>
    <cellStyle name="Salida 18 5 7 2" xfId="11016" xr:uid="{76C4C1C6-EEE5-402E-999D-1D1D70B31582}"/>
    <cellStyle name="Salida 18 5 7 2 2" xfId="26124" xr:uid="{B8F8B32E-80A6-483B-BFE3-D0B9DFAEA202}"/>
    <cellStyle name="Salida 18 5 7 3" xfId="13882" xr:uid="{B665EF96-82B4-4D84-997F-78807CBD6BC2}"/>
    <cellStyle name="Salida 18 5 7 3 2" xfId="28990" xr:uid="{89D1791B-0B1A-4DB9-B537-AF161461F4FB}"/>
    <cellStyle name="Salida 18 5 7 4" xfId="19742" xr:uid="{430DB377-9904-4EBC-982A-F6A45183BF94}"/>
    <cellStyle name="Salida 18 5 8" xfId="8495" xr:uid="{EFC4DFDB-DEF2-47D5-8C14-3BC24C023545}"/>
    <cellStyle name="Salida 18 5 8 2" xfId="23603" xr:uid="{CE136713-64F1-4AC8-B4C1-2274C3770220}"/>
    <cellStyle name="Salida 18 5 9" xfId="15301" xr:uid="{469245D4-8940-4E1D-AA7D-1B2CAFC77554}"/>
    <cellStyle name="Salida 18 5 9 2" xfId="30409" xr:uid="{A2C6D420-2119-4448-A361-2F9796609F9F}"/>
    <cellStyle name="Salida 2" xfId="1511" xr:uid="{00000000-0005-0000-0000-0000EB050000}"/>
    <cellStyle name="Salida 2 2" xfId="1937" xr:uid="{06CEA6A0-779F-45EE-80C3-3AAE8261C110}"/>
    <cellStyle name="Salida 2 2 10" xfId="8438" xr:uid="{52B78FC5-1A57-4266-B505-A1A722B5F733}"/>
    <cellStyle name="Salida 2 2 10 2" xfId="23546" xr:uid="{38F205AB-3E87-4CF5-9BD1-CA2D28FBFD45}"/>
    <cellStyle name="Salida 2 2 11" xfId="7562" xr:uid="{607DC605-E2EC-4DA2-ACD0-02A6F99887F8}"/>
    <cellStyle name="Salida 2 2 11 2" xfId="22670" xr:uid="{09989AD6-A2D8-47C3-8CA1-12D4056F069C}"/>
    <cellStyle name="Salida 2 2 12" xfId="14354" xr:uid="{A44FA102-57CB-4783-BD5F-09703C6A2E49}"/>
    <cellStyle name="Salida 2 2 12 2" xfId="29462" xr:uid="{9FBB0A86-3346-4271-9840-57CD594D943D}"/>
    <cellStyle name="Salida 2 2 13" xfId="17162" xr:uid="{81B142D6-AF10-4B17-8E4C-CC6EBFEEBD10}"/>
    <cellStyle name="Salida 2 2 2" xfId="2497" xr:uid="{E341CBFB-3942-4716-AAE7-10ACBD47E5F3}"/>
    <cellStyle name="Salida 2 2 2 2" xfId="5134" xr:uid="{B39F30BD-EE62-4260-8284-A6D251F15E3C}"/>
    <cellStyle name="Salida 2 2 2 2 2" xfId="11498" xr:uid="{8A35099B-1A16-4925-B969-40E554E7AFF6}"/>
    <cellStyle name="Salida 2 2 2 2 2 2" xfId="26606" xr:uid="{842A927A-57DD-4F56-8822-255FBC6704F4}"/>
    <cellStyle name="Salida 2 2 2 2 3" xfId="13620" xr:uid="{20B2BDDF-3647-450D-B5F7-A050C23E8062}"/>
    <cellStyle name="Salida 2 2 2 2 3 2" xfId="28728" xr:uid="{23D973B6-2FB6-4AB6-93C3-17100CF01E6C}"/>
    <cellStyle name="Salida 2 2 2 2 4" xfId="20242" xr:uid="{9C3FD5DF-E470-4232-B00C-94242B2A0662}"/>
    <cellStyle name="Salida 2 2 2 3" xfId="8964" xr:uid="{EDDC5ECE-86D6-48D4-949E-8886C55CE677}"/>
    <cellStyle name="Salida 2 2 2 3 2" xfId="24072" xr:uid="{2E290B68-23EC-4831-A04C-7C09A6299BE2}"/>
    <cellStyle name="Salida 2 2 3" xfId="2713" xr:uid="{8D40A642-00E9-4858-BD3D-4B8259985F96}"/>
    <cellStyle name="Salida 2 2 3 2" xfId="5350" xr:uid="{9EC9CBB0-BBD4-4CE0-A1EF-6CBE1A06EDE4}"/>
    <cellStyle name="Salida 2 2 3 2 2" xfId="11699" xr:uid="{C0596D80-5FBE-4FBB-98CE-49ED597F6952}"/>
    <cellStyle name="Salida 2 2 3 2 2 2" xfId="26807" xr:uid="{2720807B-7E72-4CED-9452-01252EC9D9BB}"/>
    <cellStyle name="Salida 2 2 3 2 3" xfId="13370" xr:uid="{600E22A0-5A37-41BC-A63F-BB696F259C52}"/>
    <cellStyle name="Salida 2 2 3 2 3 2" xfId="28478" xr:uid="{AAB9EBC7-A7D7-4CC5-BC9E-E3E02EE5A45B}"/>
    <cellStyle name="Salida 2 2 3 2 4" xfId="20458" xr:uid="{5ED96CC7-E9F1-45E6-89A4-81AB19A4DF74}"/>
    <cellStyle name="Salida 2 2 3 3" xfId="7886" xr:uid="{9914BBDC-6C83-4A80-A8E7-5FF5C7E7378E}"/>
    <cellStyle name="Salida 2 2 3 3 2" xfId="22994" xr:uid="{0B6722BF-45D0-47E7-8449-B071F2AFCAD3}"/>
    <cellStyle name="Salida 2 2 3 4" xfId="17821" xr:uid="{A7A6A9AB-C76E-43EE-9744-24B54369E9AD}"/>
    <cellStyle name="Salida 2 2 4" xfId="3016" xr:uid="{D66A4D22-FAB5-4528-867E-B64D4CB2F90E}"/>
    <cellStyle name="Salida 2 2 4 2" xfId="5653" xr:uid="{0D71C326-97D9-4B8B-9146-4185355F511B}"/>
    <cellStyle name="Salida 2 2 4 2 2" xfId="11964" xr:uid="{76BCCC62-2083-4862-96D0-6695ACBD8184}"/>
    <cellStyle name="Salida 2 2 4 2 2 2" xfId="27072" xr:uid="{FF7E6522-D986-4656-9E51-FC8708592CF1}"/>
    <cellStyle name="Salida 2 2 4 2 3" xfId="9180" xr:uid="{252A0405-011A-4B18-A723-DB9602ABF0D3}"/>
    <cellStyle name="Salida 2 2 4 2 3 2" xfId="24288" xr:uid="{B340B7DA-BF15-4E58-B43E-9987E41D451C}"/>
    <cellStyle name="Salida 2 2 4 2 4" xfId="20761" xr:uid="{C0A0EC72-1BE8-4904-8F86-8A2CF9CC0003}"/>
    <cellStyle name="Salida 2 2 4 3" xfId="9398" xr:uid="{B67EE53A-CC47-478B-9708-0B8674014836}"/>
    <cellStyle name="Salida 2 2 4 3 2" xfId="24506" xr:uid="{C42F67E4-3A82-4387-8B24-B5156D797B2B}"/>
    <cellStyle name="Salida 2 2 4 4" xfId="7969" xr:uid="{81F00BEF-C357-4EBA-AE41-B04A1732BD51}"/>
    <cellStyle name="Salida 2 2 4 4 2" xfId="23077" xr:uid="{BAE186F3-C8D0-4DF3-86AB-17C240898F41}"/>
    <cellStyle name="Salida 2 2 4 5" xfId="18124" xr:uid="{A46EC724-BC3E-4D08-9B4B-2E1384DF7522}"/>
    <cellStyle name="Salida 2 2 5" xfId="3342" xr:uid="{FB9BD903-B2C4-4953-814F-D13D6A6265C4}"/>
    <cellStyle name="Salida 2 2 5 2" xfId="5979" xr:uid="{0649BE65-1A71-46B9-A8A4-1D6232440796}"/>
    <cellStyle name="Salida 2 2 5 2 2" xfId="12290" xr:uid="{5C20622B-D6F7-4005-811A-C3C3E1D1A9C6}"/>
    <cellStyle name="Salida 2 2 5 2 2 2" xfId="27398" xr:uid="{8AFE6277-323B-4ED2-A251-373B2E42D70F}"/>
    <cellStyle name="Salida 2 2 5 2 3" xfId="14168" xr:uid="{2566EAF6-3CD5-43FA-A143-92480AE21F8F}"/>
    <cellStyle name="Salida 2 2 5 2 3 2" xfId="29276" xr:uid="{E1FE3CDD-0238-4354-9A91-18AAAF178D98}"/>
    <cellStyle name="Salida 2 2 5 2 4" xfId="21087" xr:uid="{CAE2F015-5A86-4428-AF5D-6F76E05F1863}"/>
    <cellStyle name="Salida 2 2 5 3" xfId="9724" xr:uid="{6412D5AC-6C16-46E4-A854-A14821A5901E}"/>
    <cellStyle name="Salida 2 2 5 3 2" xfId="24832" xr:uid="{FF91DABE-C486-4344-8BE2-155D2332FFDA}"/>
    <cellStyle name="Salida 2 2 5 4" xfId="16439" xr:uid="{6E4FFE96-A3BC-4CCF-B452-F69B24A417C4}"/>
    <cellStyle name="Salida 2 2 5 4 2" xfId="31547" xr:uid="{CA71A826-7C3D-41F4-AA51-7B1CFF7E74B6}"/>
    <cellStyle name="Salida 2 2 5 5" xfId="18450" xr:uid="{EDABA224-3143-4F85-A2A3-1AB332BEADE6}"/>
    <cellStyle name="Salida 2 2 6" xfId="3648" xr:uid="{333D8311-4120-45F7-96E6-EABE040DF29F}"/>
    <cellStyle name="Salida 2 2 6 2" xfId="6285" xr:uid="{493FC12F-CBBC-44DF-8136-6AD984D90720}"/>
    <cellStyle name="Salida 2 2 6 2 2" xfId="12596" xr:uid="{93773B88-927B-4BBF-A779-2D1CCBBCA607}"/>
    <cellStyle name="Salida 2 2 6 2 2 2" xfId="27704" xr:uid="{1C32051A-EE29-41DD-A483-63F2757E21B5}"/>
    <cellStyle name="Salida 2 2 6 2 3" xfId="14464" xr:uid="{7B998B96-44E5-43FC-955D-7EC6D9C3EFC2}"/>
    <cellStyle name="Salida 2 2 6 2 3 2" xfId="29572" xr:uid="{4C6909E6-B3D8-4131-B958-7AA2DD3B7574}"/>
    <cellStyle name="Salida 2 2 6 2 4" xfId="21393" xr:uid="{BE261227-CD91-406B-8BA5-4564B53654A4}"/>
    <cellStyle name="Salida 2 2 6 3" xfId="10030" xr:uid="{5FD56FDD-D136-46C1-8B5B-DC4455AF2A82}"/>
    <cellStyle name="Salida 2 2 6 3 2" xfId="25138" xr:uid="{2EBF026F-50A7-4A9E-AC3B-08F358DBD220}"/>
    <cellStyle name="Salida 2 2 6 4" xfId="15894" xr:uid="{415BE23B-A957-450A-9DB7-89880484D595}"/>
    <cellStyle name="Salida 2 2 6 4 2" xfId="31002" xr:uid="{9B4A16AC-D15F-4F56-9AE1-DA688698827F}"/>
    <cellStyle name="Salida 2 2 6 5" xfId="18756" xr:uid="{47F0B16D-E9D6-4085-8DBF-B6E1231CF61A}"/>
    <cellStyle name="Salida 2 2 7" xfId="4009" xr:uid="{155F53FA-B862-4FB7-957F-787FD3250C10}"/>
    <cellStyle name="Salida 2 2 7 2" xfId="6646" xr:uid="{69047052-EAE1-4681-B891-4C6FB1D2CEFD}"/>
    <cellStyle name="Salida 2 2 7 2 2" xfId="12957" xr:uid="{CB9849F4-D729-41A8-9639-18B0C7CAD543}"/>
    <cellStyle name="Salida 2 2 7 2 2 2" xfId="28065" xr:uid="{CA8A7AFA-A0C7-4914-8889-5836195DAB7B}"/>
    <cellStyle name="Salida 2 2 7 2 3" xfId="16647" xr:uid="{FDC2D185-7D5C-4B7F-9324-A45F996D7A0D}"/>
    <cellStyle name="Salida 2 2 7 2 3 2" xfId="31755" xr:uid="{43BBC717-878D-4DC5-8EDD-7E801C76033F}"/>
    <cellStyle name="Salida 2 2 7 2 4" xfId="21754" xr:uid="{84DB4F36-E18B-4606-AED5-D2C250350620}"/>
    <cellStyle name="Salida 2 2 7 3" xfId="10391" xr:uid="{81E7B30B-CFD1-47B1-8257-3218D33022F5}"/>
    <cellStyle name="Salida 2 2 7 3 2" xfId="25499" xr:uid="{A0E5B32D-F212-4C13-A0FA-CBE37C1E6155}"/>
    <cellStyle name="Salida 2 2 7 4" xfId="7808" xr:uid="{29888F2D-43D4-41FC-869B-63D376DF7E5B}"/>
    <cellStyle name="Salida 2 2 7 4 2" xfId="22916" xr:uid="{BA8527F0-2570-4AE9-830D-1189D64EDC69}"/>
    <cellStyle name="Salida 2 2 7 5" xfId="19117" xr:uid="{EDC16339-24A3-432E-B700-C7D1E39FF876}"/>
    <cellStyle name="Salida 2 2 8" xfId="4322" xr:uid="{DF7EE554-607A-4201-BA50-ECF4DF28754A}"/>
    <cellStyle name="Salida 2 2 8 2" xfId="6959" xr:uid="{0F3CB7FB-6C8C-405F-8421-93CD761350CC}"/>
    <cellStyle name="Salida 2 2 8 2 2" xfId="13270" xr:uid="{6D67B88F-4780-45FD-8E90-006F32D70844}"/>
    <cellStyle name="Salida 2 2 8 2 2 2" xfId="28378" xr:uid="{39A3C461-44C1-4554-8ED2-0362BB359196}"/>
    <cellStyle name="Salida 2 2 8 2 3" xfId="16934" xr:uid="{995BDC10-4249-47B3-848B-9E7614B6350B}"/>
    <cellStyle name="Salida 2 2 8 2 3 2" xfId="32042" xr:uid="{535ECE51-A89A-461C-B8C0-443C188EA233}"/>
    <cellStyle name="Salida 2 2 8 2 4" xfId="22067" xr:uid="{BC94E6C8-9272-44D3-B8E3-778E9D494C92}"/>
    <cellStyle name="Salida 2 2 8 3" xfId="10704" xr:uid="{01501E48-7AFF-4991-A141-E2B26C56A5DC}"/>
    <cellStyle name="Salida 2 2 8 3 2" xfId="25812" xr:uid="{461AAE56-2B4F-40FB-BD8A-AF54118EBD91}"/>
    <cellStyle name="Salida 2 2 8 4" xfId="9172" xr:uid="{2CC4EDD1-954B-4388-84C0-3F1FF75A8866}"/>
    <cellStyle name="Salida 2 2 8 4 2" xfId="24280" xr:uid="{CB8596BD-2866-4D62-8D29-26DF34AAE3E5}"/>
    <cellStyle name="Salida 2 2 8 5" xfId="19430" xr:uid="{0FE2EA0C-3AB5-4936-B689-9CFC1204CE3B}"/>
    <cellStyle name="Salida 2 2 9" xfId="4574" xr:uid="{1083D692-CCA9-4FBF-BAA6-0405A75870C1}"/>
    <cellStyle name="Salida 2 2 9 2" xfId="10956" xr:uid="{1D86728D-B14B-4C28-A53D-E1BE8D6C9048}"/>
    <cellStyle name="Salida 2 2 9 2 2" xfId="26064" xr:uid="{6EC2EF18-BD18-4AA8-9D6A-74405EC5271F}"/>
    <cellStyle name="Salida 2 2 9 3" xfId="15347" xr:uid="{35ADE328-6F4D-4330-8119-740406210C40}"/>
    <cellStyle name="Salida 2 2 9 3 2" xfId="30455" xr:uid="{491B5F0E-4FCD-448A-A37A-314638295B9E}"/>
    <cellStyle name="Salida 2 2 9 4" xfId="19682" xr:uid="{FBDDDC35-62F4-45A1-8D3C-C22E4AB563C6}"/>
    <cellStyle name="Salida 2 3" xfId="1796" xr:uid="{8F6308BE-9DE4-4BFE-923F-78FE5217A66F}"/>
    <cellStyle name="Salida 2 3 10" xfId="8297" xr:uid="{8FAC7C3B-63E8-457B-B7FF-43192BE96C64}"/>
    <cellStyle name="Salida 2 3 10 2" xfId="23405" xr:uid="{AF029A15-1EDC-45D1-9787-4C3EE1B1485E}"/>
    <cellStyle name="Salida 2 3 11" xfId="13666" xr:uid="{FD86F1B6-76D4-4BD3-B0B5-3F38295F0992}"/>
    <cellStyle name="Salida 2 3 11 2" xfId="28774" xr:uid="{37D38FE4-1E74-45FA-A164-8301AD2C1CE9}"/>
    <cellStyle name="Salida 2 3 12" xfId="14750" xr:uid="{33268555-5FFD-4BD6-B86C-BEB14E45B256}"/>
    <cellStyle name="Salida 2 3 12 2" xfId="29858" xr:uid="{86CD8BEA-D5FF-42BD-8E35-4E1C59EB6357}"/>
    <cellStyle name="Salida 2 3 13" xfId="17021" xr:uid="{3A220A09-204A-4ED1-B30B-4877CA30F6B9}"/>
    <cellStyle name="Salida 2 3 2" xfId="2356" xr:uid="{399C5277-0A8A-4B3D-BF77-89FD08A4F4F7}"/>
    <cellStyle name="Salida 2 3 2 2" xfId="4993" xr:uid="{4CE23D5D-BEAF-42ED-B8E5-B8D83EDA9544}"/>
    <cellStyle name="Salida 2 3 2 2 2" xfId="11357" xr:uid="{2C58D394-AC82-450C-8707-771EC8FADC6E}"/>
    <cellStyle name="Salida 2 3 2 2 2 2" xfId="26465" xr:uid="{2D86EBF6-0FB4-48A8-B271-3C289AC019E7}"/>
    <cellStyle name="Salida 2 3 2 2 3" xfId="7731" xr:uid="{DA5FFD1F-CC7A-414D-8671-30A4C4EDC479}"/>
    <cellStyle name="Salida 2 3 2 2 3 2" xfId="22839" xr:uid="{2735657F-82E0-47FE-89FF-53168A1562F1}"/>
    <cellStyle name="Salida 2 3 2 2 4" xfId="20101" xr:uid="{B1B34558-4B03-41EB-9B38-0FE230A7F382}"/>
    <cellStyle name="Salida 2 3 2 3" xfId="8823" xr:uid="{20FDF77A-C26A-4A0F-B0C6-35A76CC6B461}"/>
    <cellStyle name="Salida 2 3 2 3 2" xfId="23931" xr:uid="{D9C4A1CA-308C-40D3-BC50-2900E2F2B3CF}"/>
    <cellStyle name="Salida 2 3 3" xfId="2263" xr:uid="{B3239A6B-6A4B-4DFE-957B-75411E635944}"/>
    <cellStyle name="Salida 2 3 3 2" xfId="4900" xr:uid="{AC30F65C-F95F-4134-8A62-BDB698C17337}"/>
    <cellStyle name="Salida 2 3 3 2 2" xfId="11264" xr:uid="{20499E20-8DA1-44B6-A629-B66ACACFA1BC}"/>
    <cellStyle name="Salida 2 3 3 2 2 2" xfId="26372" xr:uid="{1A5FEC26-021E-43C5-8799-A595EE0798AC}"/>
    <cellStyle name="Salida 2 3 3 2 3" xfId="13825" xr:uid="{78796F04-93E6-4E8B-9B57-23B5A3EBA26F}"/>
    <cellStyle name="Salida 2 3 3 2 3 2" xfId="28933" xr:uid="{427426D0-DF6F-452F-9B3E-69F1B76B456A}"/>
    <cellStyle name="Salida 2 3 3 2 4" xfId="20008" xr:uid="{5D39BEFD-8A35-4A44-AC72-A3EDDF4A70D3}"/>
    <cellStyle name="Salida 2 3 3 3" xfId="13959" xr:uid="{1213318B-E1F3-4C41-BF5B-1EB665A25C26}"/>
    <cellStyle name="Salida 2 3 3 3 2" xfId="29067" xr:uid="{D0F06425-5F8B-466F-979A-6EE07E408A37}"/>
    <cellStyle name="Salida 2 3 3 4" xfId="17488" xr:uid="{C9A1311D-3FED-4368-8AD0-9D7C3F4B4E37}"/>
    <cellStyle name="Salida 2 3 4" xfId="2333" xr:uid="{785F3030-441F-4B4F-89CC-E4971ACA6032}"/>
    <cellStyle name="Salida 2 3 4 2" xfId="4970" xr:uid="{A80FDC0B-8E5E-43B0-A766-F14CE0DBF25E}"/>
    <cellStyle name="Salida 2 3 4 2 2" xfId="11334" xr:uid="{C2316C4B-7438-44E6-BB07-83112C104A12}"/>
    <cellStyle name="Salida 2 3 4 2 2 2" xfId="26442" xr:uid="{05807C7F-9C15-4679-B6DD-BA6CFC95258D}"/>
    <cellStyle name="Salida 2 3 4 2 3" xfId="7720" xr:uid="{0CFC22A2-1979-4189-90C8-A64E62ECA34F}"/>
    <cellStyle name="Salida 2 3 4 2 3 2" xfId="22828" xr:uid="{B0797786-72C9-41BD-A2A9-B0F51F936BC7}"/>
    <cellStyle name="Salida 2 3 4 2 4" xfId="20078" xr:uid="{2C274ABA-4D72-42CF-BB77-F1AE2B0A6589}"/>
    <cellStyle name="Salida 2 3 4 3" xfId="8800" xr:uid="{FE54C984-D445-4D24-BEF0-42F1C8E527CD}"/>
    <cellStyle name="Salida 2 3 4 3 2" xfId="23908" xr:uid="{4F2BC609-EF2B-42D4-9D93-B738362C32A7}"/>
    <cellStyle name="Salida 2 3 4 4" xfId="7365" xr:uid="{53E4E70E-A0FE-46BD-A276-4199BBDA2300}"/>
    <cellStyle name="Salida 2 3 4 4 2" xfId="22473" xr:uid="{1318A182-7604-40B1-895D-8A5FEF1C35E0}"/>
    <cellStyle name="Salida 2 3 4 5" xfId="17558" xr:uid="{A77826F4-2B76-41A4-B377-CFF719195140}"/>
    <cellStyle name="Salida 2 3 5" xfId="2277" xr:uid="{A45407C6-88D4-4F7A-BB2C-F0F2E16F0F7F}"/>
    <cellStyle name="Salida 2 3 5 2" xfId="4914" xr:uid="{90DC255D-2721-46E9-95D9-1E5C2F0F87E2}"/>
    <cellStyle name="Salida 2 3 5 2 2" xfId="11278" xr:uid="{F2F7A4A3-6B43-4216-B11B-FA0A54888197}"/>
    <cellStyle name="Salida 2 3 5 2 2 2" xfId="26386" xr:uid="{FAC45C22-15AA-43F1-8CDD-EA3D0DED9337}"/>
    <cellStyle name="Salida 2 3 5 2 3" xfId="14936" xr:uid="{8624FB48-C559-46A8-80CB-4765B7C9DF38}"/>
    <cellStyle name="Salida 2 3 5 2 3 2" xfId="30044" xr:uid="{4D4D70D3-EEC3-4F68-93D4-452C9C86DF10}"/>
    <cellStyle name="Salida 2 3 5 2 4" xfId="20022" xr:uid="{778B0380-948C-4439-95A9-114ADC769394}"/>
    <cellStyle name="Salida 2 3 5 3" xfId="8744" xr:uid="{8266E52A-53F5-4853-9AD4-ED7E40C2594F}"/>
    <cellStyle name="Salida 2 3 5 3 2" xfId="23852" xr:uid="{B046EE66-647F-4908-A809-B7F2D66D4589}"/>
    <cellStyle name="Salida 2 3 5 4" xfId="15315" xr:uid="{FD3C524B-BF0D-48F4-83BB-6AFB09B2541D}"/>
    <cellStyle name="Salida 2 3 5 4 2" xfId="30423" xr:uid="{96BF5BE6-E29F-41EE-9B33-2C921A02F907}"/>
    <cellStyle name="Salida 2 3 5 5" xfId="17502" xr:uid="{7F1D78E1-D7B0-4262-8AC0-9EEDE50F28A8}"/>
    <cellStyle name="Salida 2 3 6" xfId="2299" xr:uid="{D2928C3E-3115-4740-9F8B-B9F419E1FFCF}"/>
    <cellStyle name="Salida 2 3 6 2" xfId="4936" xr:uid="{2A676980-D27F-44C1-BAF4-CC1D95185FBA}"/>
    <cellStyle name="Salida 2 3 6 2 2" xfId="11300" xr:uid="{440D7586-F7E8-4D80-B5CF-7A0C3B6ABA8E}"/>
    <cellStyle name="Salida 2 3 6 2 2 2" xfId="26408" xr:uid="{C462C69F-CB2C-462F-83C1-D36924FA2166}"/>
    <cellStyle name="Salida 2 3 6 2 3" xfId="15204" xr:uid="{6EE7C7F7-A9D3-4BD6-AAB0-9FB8C71209F1}"/>
    <cellStyle name="Salida 2 3 6 2 3 2" xfId="30312" xr:uid="{14C21B94-CA6E-42DA-AB96-F6DD29AA71DB}"/>
    <cellStyle name="Salida 2 3 6 2 4" xfId="20044" xr:uid="{539B0F93-BD59-4AB0-B020-11CECC7F7804}"/>
    <cellStyle name="Salida 2 3 6 3" xfId="8766" xr:uid="{4B55F930-8CB5-4D90-893C-1DBCA8F27857}"/>
    <cellStyle name="Salida 2 3 6 3 2" xfId="23874" xr:uid="{E0A20B68-4C3B-4A01-9BA4-9D80FF624BA3}"/>
    <cellStyle name="Salida 2 3 6 4" xfId="15674" xr:uid="{A4E4356F-8813-49D7-980E-5132DA448CD7}"/>
    <cellStyle name="Salida 2 3 6 4 2" xfId="30782" xr:uid="{6F18F473-D78F-4976-81E5-C15DF29233E2}"/>
    <cellStyle name="Salida 2 3 6 5" xfId="17524" xr:uid="{66A78137-1892-4AC6-96C3-CD1CB074F3C2}"/>
    <cellStyle name="Salida 2 3 7" xfId="3868" xr:uid="{AAA39496-D3DF-40FD-8C47-AF46A11944EB}"/>
    <cellStyle name="Salida 2 3 7 2" xfId="6505" xr:uid="{A1A198FB-D89F-4181-97FC-16C16FE425EF}"/>
    <cellStyle name="Salida 2 3 7 2 2" xfId="12816" xr:uid="{A3975441-4F28-4105-A479-38A71A2A5376}"/>
    <cellStyle name="Salida 2 3 7 2 2 2" xfId="27924" xr:uid="{11F75BDD-7E06-45C4-BD91-16D57DE83F77}"/>
    <cellStyle name="Salida 2 3 7 2 3" xfId="13942" xr:uid="{100A62FB-AA6B-40E8-9E11-0DF952707973}"/>
    <cellStyle name="Salida 2 3 7 2 3 2" xfId="29050" xr:uid="{FAE37D16-8A98-4495-86C2-367125080C86}"/>
    <cellStyle name="Salida 2 3 7 2 4" xfId="21613" xr:uid="{E9DD8D58-6E41-46DA-A13C-A7FB9BE7BB6B}"/>
    <cellStyle name="Salida 2 3 7 3" xfId="10250" xr:uid="{A848F1B4-DB5F-4031-B764-24BB9BB89ACC}"/>
    <cellStyle name="Salida 2 3 7 3 2" xfId="25358" xr:uid="{59DA65FD-B979-497B-9671-03E91C5D47D3}"/>
    <cellStyle name="Salida 2 3 7 4" xfId="14800" xr:uid="{43095EE7-937D-4847-8E2A-4E7E3C543667}"/>
    <cellStyle name="Salida 2 3 7 4 2" xfId="29908" xr:uid="{040CD9F9-9DFE-434D-9CB6-5866B8A22161}"/>
    <cellStyle name="Salida 2 3 7 5" xfId="18976" xr:uid="{DE52AE16-AB00-44E4-8B26-712BF2A80878}"/>
    <cellStyle name="Salida 2 3 8" xfId="4250" xr:uid="{66B90E2D-1BF2-4E2A-959C-3C4A6609A829}"/>
    <cellStyle name="Salida 2 3 8 2" xfId="6887" xr:uid="{E48A876F-18F3-43ED-B738-EEB8E1B40687}"/>
    <cellStyle name="Salida 2 3 8 2 2" xfId="13198" xr:uid="{9F5C6472-09E7-409F-8E83-027698FA936B}"/>
    <cellStyle name="Salida 2 3 8 2 2 2" xfId="28306" xr:uid="{D6C8FC27-66C2-4695-A8D6-FFBB331865BA}"/>
    <cellStyle name="Salida 2 3 8 2 3" xfId="16862" xr:uid="{5187F401-3F22-4C4E-B62D-6B6EDC99DAE3}"/>
    <cellStyle name="Salida 2 3 8 2 3 2" xfId="31970" xr:uid="{0C6290A2-EC3D-44DA-9F12-7FDF2C369206}"/>
    <cellStyle name="Salida 2 3 8 2 4" xfId="21995" xr:uid="{F6C8CEAD-366D-4A50-A0CB-24D06F6586F1}"/>
    <cellStyle name="Salida 2 3 8 3" xfId="10632" xr:uid="{77AA72E3-AABC-4997-8372-20687B6609DD}"/>
    <cellStyle name="Salida 2 3 8 3 2" xfId="25740" xr:uid="{1D32D828-F9F8-4BAB-9523-8D8C652C10B4}"/>
    <cellStyle name="Salida 2 3 8 4" xfId="15779" xr:uid="{1D6DCD25-DF0E-4B71-81C6-ADDBC2E2A696}"/>
    <cellStyle name="Salida 2 3 8 4 2" xfId="30887" xr:uid="{25DD5871-40A5-4685-8578-F538280128E5}"/>
    <cellStyle name="Salida 2 3 8 5" xfId="19358" xr:uid="{844BCABB-77D3-4DBB-8984-4A30120C1F89}"/>
    <cellStyle name="Salida 2 3 9" xfId="4433" xr:uid="{61EF9DC1-A13F-4CD4-B352-8495C22B87E8}"/>
    <cellStyle name="Salida 2 3 9 2" xfId="10815" xr:uid="{70BAA0BC-A2ED-4CFF-93F5-10513ADE204C}"/>
    <cellStyle name="Salida 2 3 9 2 2" xfId="25923" xr:uid="{FD3E1E16-241C-49C6-846B-96493907249B}"/>
    <cellStyle name="Salida 2 3 9 3" xfId="15558" xr:uid="{66A7F7FD-2894-46AD-B035-BE50B90D6A1C}"/>
    <cellStyle name="Salida 2 3 9 3 2" xfId="30666" xr:uid="{F10CC256-748B-4F55-9AE6-21289D31BA77}"/>
    <cellStyle name="Salida 2 3 9 4" xfId="19541" xr:uid="{BF541558-2228-44CB-AA16-28758CB7BAB1}"/>
    <cellStyle name="Salida 2 4" xfId="2128" xr:uid="{E7B23F64-EB30-46FF-9753-F14EC816963E}"/>
    <cellStyle name="Salida 2 4 10" xfId="13778" xr:uid="{2C8BC46C-EC0F-450C-A1D7-196680B85B84}"/>
    <cellStyle name="Salida 2 4 10 2" xfId="28886" xr:uid="{0D33DEE2-121C-45B1-8FF5-6C543D55588C}"/>
    <cellStyle name="Salida 2 4 11" xfId="13804" xr:uid="{F451FE31-F204-4191-8B6B-E7DF6B1BB119}"/>
    <cellStyle name="Salida 2 4 11 2" xfId="28912" xr:uid="{51B3EC44-D695-46B2-99A0-98B6483208A4}"/>
    <cellStyle name="Salida 2 4 12" xfId="17353" xr:uid="{D7A8E940-0820-40D4-91B8-BFB7ABF1C80D}"/>
    <cellStyle name="Salida 2 4 2" xfId="2618" xr:uid="{B921325C-95B6-4995-9AD2-570F31D9DB65}"/>
    <cellStyle name="Salida 2 4 2 2" xfId="5255" xr:uid="{3652E87D-EA48-413F-A877-CCDEE86B24A1}"/>
    <cellStyle name="Salida 2 4 2 2 2" xfId="11619" xr:uid="{EB54A6B8-BE93-48B7-9622-68BE098AF532}"/>
    <cellStyle name="Salida 2 4 2 2 2 2" xfId="26727" xr:uid="{4D6CE977-BED0-45AE-91DC-5B81728572BA}"/>
    <cellStyle name="Salida 2 4 2 2 3" xfId="14199" xr:uid="{CA47FF64-74B6-4DA8-A797-A11CF310CE06}"/>
    <cellStyle name="Salida 2 4 2 2 3 2" xfId="29307" xr:uid="{F3F8DB36-D62F-4D2E-8E09-0636D31AA91E}"/>
    <cellStyle name="Salida 2 4 2 2 4" xfId="20363" xr:uid="{A44B9183-AEEA-45E1-BF18-F3C23FCEFC63}"/>
    <cellStyle name="Salida 2 4 2 3" xfId="9085" xr:uid="{F14E5646-C46C-4F1B-A1D0-8DA9E07555BE}"/>
    <cellStyle name="Salida 2 4 2 3 2" xfId="24193" xr:uid="{028A72AB-DCE6-4ED4-B9DF-6E73AF0F0F1A}"/>
    <cellStyle name="Salida 2 4 2 4" xfId="11821" xr:uid="{6AF6E318-D385-415D-8EB1-229C855E0456}"/>
    <cellStyle name="Salida 2 4 2 4 2" xfId="26929" xr:uid="{826ADDAE-E09E-4460-93A0-8B3E159DF033}"/>
    <cellStyle name="Salida 2 4 2 5" xfId="7856" xr:uid="{35D581C7-2BD4-4214-BD4F-8F00DF17C453}"/>
    <cellStyle name="Salida 2 4 2 5 2" xfId="22964" xr:uid="{14ECC371-DBD2-40A2-9F14-70A5963B0420}"/>
    <cellStyle name="Salida 2 4 2 6" xfId="17726" xr:uid="{E9FEB9C7-AEF2-45B9-A64A-BF29495CBA7A}"/>
    <cellStyle name="Salida 2 4 3" xfId="2883" xr:uid="{4595C967-2EC6-466A-BD3E-83C4016662B7}"/>
    <cellStyle name="Salida 2 4 3 2" xfId="5520" xr:uid="{0A59C8FE-71A4-4610-AF98-51114A5EDE87}"/>
    <cellStyle name="Salida 2 4 3 2 2" xfId="11831" xr:uid="{50473948-EB68-4B15-89DC-13BB20714617}"/>
    <cellStyle name="Salida 2 4 3 2 2 2" xfId="26939" xr:uid="{02827A81-91A5-4068-8235-65DC24B3A222}"/>
    <cellStyle name="Salida 2 4 3 2 3" xfId="15220" xr:uid="{B8AD7425-1F56-421E-B425-515507805042}"/>
    <cellStyle name="Salida 2 4 3 2 3 2" xfId="30328" xr:uid="{B6BACA85-67FD-45AD-9053-0AB0A53E2C65}"/>
    <cellStyle name="Salida 2 4 3 2 4" xfId="20628" xr:uid="{B53D2002-EA3F-4CC0-BE53-AEC8B48DF7AD}"/>
    <cellStyle name="Salida 2 4 3 3" xfId="8120" xr:uid="{693C85AB-2FC5-44C8-8564-F4E5FA1D921D}"/>
    <cellStyle name="Salida 2 4 3 3 2" xfId="23228" xr:uid="{8D2687FD-3FCE-492B-BF40-2DE5369E97B1}"/>
    <cellStyle name="Salida 2 4 3 4" xfId="17991" xr:uid="{D00A5A9A-3C98-40FE-870F-1D22D9C89FC0}"/>
    <cellStyle name="Salida 2 4 4" xfId="3186" xr:uid="{C3648BA6-9D93-409D-A24C-C9096E70D091}"/>
    <cellStyle name="Salida 2 4 4 2" xfId="5823" xr:uid="{F1A0CC70-2C8B-4049-B1D0-B625823BBE9B}"/>
    <cellStyle name="Salida 2 4 4 2 2" xfId="12134" xr:uid="{1C2A08C6-8E25-4BE2-8D11-80F1B032F34E}"/>
    <cellStyle name="Salida 2 4 4 2 2 2" xfId="27242" xr:uid="{E01533E2-3962-4991-94F8-C69F97D1F62C}"/>
    <cellStyle name="Salida 2 4 4 2 3" xfId="11213" xr:uid="{8087C89B-283C-4C19-88D5-2B36F56329EF}"/>
    <cellStyle name="Salida 2 4 4 2 3 2" xfId="26321" xr:uid="{68BB40AE-BB5B-42C6-AE44-08A9EEAE4F99}"/>
    <cellStyle name="Salida 2 4 4 2 4" xfId="20931" xr:uid="{DF77E8FF-94E7-4900-8913-D7B2D54F3C1A}"/>
    <cellStyle name="Salida 2 4 4 3" xfId="9568" xr:uid="{4F852FEF-78A8-4EF1-86C1-060FF6041435}"/>
    <cellStyle name="Salida 2 4 4 3 2" xfId="24676" xr:uid="{C52EC5D7-4C42-4A59-8A06-17ED7B8D65D5}"/>
    <cellStyle name="Salida 2 4 4 4" xfId="9272" xr:uid="{1E6C418B-6A1C-447D-9F47-C1FF75F97DED}"/>
    <cellStyle name="Salida 2 4 4 4 2" xfId="24380" xr:uid="{03E8B6AB-4579-4C6F-A7FA-6BDB725330B3}"/>
    <cellStyle name="Salida 2 4 4 5" xfId="18294" xr:uid="{B7B39D5D-A5CA-43CD-B397-E2826F95A73A}"/>
    <cellStyle name="Salida 2 4 5" xfId="3512" xr:uid="{703D0246-BF00-4138-969F-A04269889D9F}"/>
    <cellStyle name="Salida 2 4 5 2" xfId="6149" xr:uid="{17386E86-FDD2-446B-A6D0-51E7188C2B9E}"/>
    <cellStyle name="Salida 2 4 5 2 2" xfId="12460" xr:uid="{10D8F858-5377-4DBE-8828-E4125741CAA5}"/>
    <cellStyle name="Salida 2 4 5 2 2 2" xfId="27568" xr:uid="{62857CAD-E325-4274-9314-870768144F79}"/>
    <cellStyle name="Salida 2 4 5 2 3" xfId="15024" xr:uid="{09DF2F55-C656-41E3-BC5F-C8409D2FD991}"/>
    <cellStyle name="Salida 2 4 5 2 3 2" xfId="30132" xr:uid="{46C82F36-A75B-4D1A-8B6B-1ED0D9751D62}"/>
    <cellStyle name="Salida 2 4 5 2 4" xfId="21257" xr:uid="{C2279573-ACF5-448E-907C-4521795EA598}"/>
    <cellStyle name="Salida 2 4 5 3" xfId="9894" xr:uid="{8AEA8247-934A-4201-9BE0-AED76F527459}"/>
    <cellStyle name="Salida 2 4 5 3 2" xfId="25002" xr:uid="{EEE5F2CB-823A-41F1-B933-AD7B20855104}"/>
    <cellStyle name="Salida 2 4 5 4" xfId="15176" xr:uid="{B76040C2-51EC-4302-83D8-DDFF06E37D47}"/>
    <cellStyle name="Salida 2 4 5 4 2" xfId="30284" xr:uid="{47EDB41C-9249-4626-A3D6-E58CE8635BC3}"/>
    <cellStyle name="Salida 2 4 5 5" xfId="18620" xr:uid="{AF48E8D3-94FD-4C11-BCA9-E4F3E6456C9C}"/>
    <cellStyle name="Salida 2 4 6" xfId="3818" xr:uid="{84EFF06F-BB4F-4CB7-8320-6173B4ED1B1C}"/>
    <cellStyle name="Salida 2 4 6 2" xfId="6455" xr:uid="{E797C626-B593-4815-8AA2-CEED8A2B6F5D}"/>
    <cellStyle name="Salida 2 4 6 2 2" xfId="12766" xr:uid="{8F1A1858-8429-4FB3-9039-266A1296D26E}"/>
    <cellStyle name="Salida 2 4 6 2 2 2" xfId="27874" xr:uid="{82DC880E-D840-482C-B38B-D2379173A920}"/>
    <cellStyle name="Salida 2 4 6 2 3" xfId="11216" xr:uid="{840AAF2D-4E10-4C22-9C73-2C8274976C3E}"/>
    <cellStyle name="Salida 2 4 6 2 3 2" xfId="26324" xr:uid="{0235FB12-CB44-4245-BBE3-1046C6BEDB81}"/>
    <cellStyle name="Salida 2 4 6 2 4" xfId="21563" xr:uid="{A1B0CEBC-AC54-413E-A75E-2F77EFE12894}"/>
    <cellStyle name="Salida 2 4 6 3" xfId="10200" xr:uid="{33B14745-5EB0-496A-B830-9E1D67681EA4}"/>
    <cellStyle name="Salida 2 4 6 3 2" xfId="25308" xr:uid="{26673B05-70F4-4C31-9B96-5F4D4E64E379}"/>
    <cellStyle name="Salida 2 4 6 4" xfId="14557" xr:uid="{AD7E9301-5A3B-4DF0-90FD-4A9E86181602}"/>
    <cellStyle name="Salida 2 4 6 4 2" xfId="29665" xr:uid="{41758C6E-E6F3-48D6-98BF-3A9957DEE65F}"/>
    <cellStyle name="Salida 2 4 6 5" xfId="18926" xr:uid="{E38EA747-30BD-4238-9B27-990F2157958E}"/>
    <cellStyle name="Salida 2 4 7" xfId="4200" xr:uid="{886507AC-A0BC-481E-8A96-6D2B48D41CC3}"/>
    <cellStyle name="Salida 2 4 7 2" xfId="6837" xr:uid="{E54D8D8B-F59D-4CB6-9B98-DC4FC3AB3AE5}"/>
    <cellStyle name="Salida 2 4 7 2 2" xfId="13148" xr:uid="{0A88D878-9FA4-4DFE-AC5C-503D871FE21F}"/>
    <cellStyle name="Salida 2 4 7 2 2 2" xfId="28256" xr:uid="{69A0E82B-16E7-4D5E-84EB-31D659577BC4}"/>
    <cellStyle name="Salida 2 4 7 2 3" xfId="16817" xr:uid="{A55B6DBE-9EDE-42EF-B2D6-A9B535B174ED}"/>
    <cellStyle name="Salida 2 4 7 2 3 2" xfId="31925" xr:uid="{9DA12194-ADD0-40B2-80B3-5E4598C65185}"/>
    <cellStyle name="Salida 2 4 7 2 4" xfId="21945" xr:uid="{B30C1174-411D-440A-9DF6-B2594194B5CF}"/>
    <cellStyle name="Salida 2 4 7 3" xfId="10582" xr:uid="{A91839C8-B7BA-4263-81DE-64D6C7F99AE1}"/>
    <cellStyle name="Salida 2 4 7 3 2" xfId="25690" xr:uid="{A05AC835-512E-460C-A84D-70B203F272B9}"/>
    <cellStyle name="Salida 2 4 7 4" xfId="16389" xr:uid="{01327CCD-A065-484A-9763-686C76A84E46}"/>
    <cellStyle name="Salida 2 4 7 4 2" xfId="31497" xr:uid="{640D2B2D-D057-4872-8F0A-67B4056586E4}"/>
    <cellStyle name="Salida 2 4 7 5" xfId="19308" xr:uid="{A4FE58D8-19F9-4AE5-9F2A-352AC45A4CA6}"/>
    <cellStyle name="Salida 2 4 8" xfId="4765" xr:uid="{03C73E1A-73F5-44E0-B7A4-D06F0CE327E4}"/>
    <cellStyle name="Salida 2 4 8 2" xfId="11147" xr:uid="{63B94772-A627-48CD-9D87-C254A8294D6C}"/>
    <cellStyle name="Salida 2 4 8 2 2" xfId="26255" xr:uid="{6C8B3A88-3699-4696-A2B8-F8106CB5C73F}"/>
    <cellStyle name="Salida 2 4 8 3" xfId="7821" xr:uid="{901CE8BF-143D-4406-B241-4A2D48FC7647}"/>
    <cellStyle name="Salida 2 4 8 3 2" xfId="22929" xr:uid="{B74394A7-0F86-4031-BDD6-594C365AFA99}"/>
    <cellStyle name="Salida 2 4 8 4" xfId="19873" xr:uid="{98ADE61C-FCBB-4341-B72C-F729C1A60AB1}"/>
    <cellStyle name="Salida 2 4 9" xfId="8626" xr:uid="{76FBCE35-3040-414B-BA3D-ED5F2D3304D4}"/>
    <cellStyle name="Salida 2 4 9 2" xfId="23734" xr:uid="{C3469FB9-3F86-422D-895B-C35648684267}"/>
    <cellStyle name="Salida 2 5" xfId="1996" xr:uid="{30B728A9-09F7-4486-9710-1FF4F8A6E764}"/>
    <cellStyle name="Salida 2 5 10" xfId="14956" xr:uid="{2BB3785D-A4E5-4A2F-A4F0-C4AC2A3911A3}"/>
    <cellStyle name="Salida 2 5 10 2" xfId="30064" xr:uid="{30D159A1-269A-45D4-A115-5A829A8BF42D}"/>
    <cellStyle name="Salida 2 5 11" xfId="17221" xr:uid="{E42D8E5D-7549-4DA8-9BA2-F6935E167F6E}"/>
    <cellStyle name="Salida 2 5 2" xfId="2758" xr:uid="{D50F18AB-6DD0-4DC3-A8F7-8EB46A3A2F8F}"/>
    <cellStyle name="Salida 2 5 2 2" xfId="5395" xr:uid="{A4FBBFFE-9B6D-4D52-BF1B-AE4E10F5797E}"/>
    <cellStyle name="Salida 2 5 2 2 2" xfId="11744" xr:uid="{CA59640D-CCC8-478F-8E9D-54316B1C77C7}"/>
    <cellStyle name="Salida 2 5 2 2 2 2" xfId="26852" xr:uid="{96FDD4CE-40FB-4400-AE70-CC10D97EA6CF}"/>
    <cellStyle name="Salida 2 5 2 2 3" xfId="14560" xr:uid="{DDB3B384-975E-4789-8F10-BC73B593B832}"/>
    <cellStyle name="Salida 2 5 2 2 3 2" xfId="29668" xr:uid="{61C7EABA-FB4E-407C-AB00-38613775EBF4}"/>
    <cellStyle name="Salida 2 5 2 2 4" xfId="20503" xr:uid="{EA505751-F0BE-432D-8E7D-D0F277F3D60D}"/>
    <cellStyle name="Salida 2 5 2 3" xfId="7593" xr:uid="{62CE0AC3-FE0F-4916-ABC3-DA1AAA3E097B}"/>
    <cellStyle name="Salida 2 5 2 3 2" xfId="22701" xr:uid="{37066AB9-885C-4AE9-BA91-CCC70FCC1BC2}"/>
    <cellStyle name="Salida 2 5 2 4" xfId="17866" xr:uid="{E444B6F1-681D-42E0-9141-216F34D4EA4A}"/>
    <cellStyle name="Salida 2 5 3" xfId="3061" xr:uid="{24FA2A9D-B1E2-4C6E-8163-30CCFBF2D1E2}"/>
    <cellStyle name="Salida 2 5 3 2" xfId="5698" xr:uid="{008E2497-71B4-43CA-B24A-C625A59100FA}"/>
    <cellStyle name="Salida 2 5 3 2 2" xfId="12009" xr:uid="{D484E640-5366-423A-8BFA-63A6543A9DFA}"/>
    <cellStyle name="Salida 2 5 3 2 2 2" xfId="27117" xr:uid="{03074B3B-871F-4049-BCA1-C43A94DF326C}"/>
    <cellStyle name="Salida 2 5 3 2 3" xfId="16482" xr:uid="{FFAE57DB-62AB-4CCD-88FF-EF0643412704}"/>
    <cellStyle name="Salida 2 5 3 2 3 2" xfId="31590" xr:uid="{7CF91197-39C0-48C9-A887-0693AEE06B4E}"/>
    <cellStyle name="Salida 2 5 3 2 4" xfId="20806" xr:uid="{A984D828-1A65-460E-98B4-ABB3499F7A14}"/>
    <cellStyle name="Salida 2 5 3 3" xfId="9443" xr:uid="{C58C324F-5CD8-4819-8592-6452F8791C0E}"/>
    <cellStyle name="Salida 2 5 3 3 2" xfId="24551" xr:uid="{52A01054-1022-4FEB-95D7-B475131BA24D}"/>
    <cellStyle name="Salida 2 5 3 4" xfId="14005" xr:uid="{D20F80CE-7690-47F7-9CFB-707E86B81E7B}"/>
    <cellStyle name="Salida 2 5 3 4 2" xfId="29113" xr:uid="{88549819-CC58-4F69-A49D-4EF58BEA6F8E}"/>
    <cellStyle name="Salida 2 5 3 5" xfId="18169" xr:uid="{A61C6C6B-47BD-4A96-81D7-FD7905A23348}"/>
    <cellStyle name="Salida 2 5 4" xfId="3387" xr:uid="{8638A163-3DF9-4A56-BB60-10C4B5879FA5}"/>
    <cellStyle name="Salida 2 5 4 2" xfId="6024" xr:uid="{F6E9D98A-4146-40F1-8D9F-31630382BD09}"/>
    <cellStyle name="Salida 2 5 4 2 2" xfId="12335" xr:uid="{EEB8A08D-BEC6-4C09-98F4-13BD75ADE5B1}"/>
    <cellStyle name="Salida 2 5 4 2 2 2" xfId="27443" xr:uid="{D91C19C7-E46E-4AAE-8CD2-DF7AA63C0B9C}"/>
    <cellStyle name="Salida 2 5 4 2 3" xfId="8152" xr:uid="{867ABE8B-9BE2-482C-B15B-319C192FEE75}"/>
    <cellStyle name="Salida 2 5 4 2 3 2" xfId="23260" xr:uid="{7131E58A-EBB7-4431-92E5-8D5AC047153B}"/>
    <cellStyle name="Salida 2 5 4 2 4" xfId="21132" xr:uid="{287D34F6-CB64-467B-AAE7-D0F5C6B60E23}"/>
    <cellStyle name="Salida 2 5 4 3" xfId="9769" xr:uid="{57905724-B0CC-48AF-850F-BE883CEFE485}"/>
    <cellStyle name="Salida 2 5 4 3 2" xfId="24877" xr:uid="{C5D7CABE-433C-4D03-9762-414B90A57106}"/>
    <cellStyle name="Salida 2 5 4 4" xfId="7438" xr:uid="{B45CD3B8-3B63-471A-B2B6-22476B710492}"/>
    <cellStyle name="Salida 2 5 4 4 2" xfId="22546" xr:uid="{088F6F85-7A16-4931-9C4E-A96B02BAE74F}"/>
    <cellStyle name="Salida 2 5 4 5" xfId="18495" xr:uid="{4F20BDE3-011F-4856-B059-EB1678D868CD}"/>
    <cellStyle name="Salida 2 5 5" xfId="3693" xr:uid="{F77E9CB7-20D1-4EB5-80F3-DB2C33399A0C}"/>
    <cellStyle name="Salida 2 5 5 2" xfId="6330" xr:uid="{4817EFB4-CE89-45AD-A438-9A951157EC24}"/>
    <cellStyle name="Salida 2 5 5 2 2" xfId="12641" xr:uid="{18670A81-4E8F-4348-B03E-AC56E2F0A094}"/>
    <cellStyle name="Salida 2 5 5 2 2 2" xfId="27749" xr:uid="{7BACE6D3-499A-45AF-97E2-E92E2780DAC3}"/>
    <cellStyle name="Salida 2 5 5 2 3" xfId="15240" xr:uid="{66B05E2A-70AB-4438-9D92-36419C84B96D}"/>
    <cellStyle name="Salida 2 5 5 2 3 2" xfId="30348" xr:uid="{E1147EE2-E34E-4E4E-9ECF-1231AD55905A}"/>
    <cellStyle name="Salida 2 5 5 2 4" xfId="21438" xr:uid="{E08311B4-F604-4526-B1E2-370F54282376}"/>
    <cellStyle name="Salida 2 5 5 3" xfId="10075" xr:uid="{644CDC55-EB8F-4BDE-B691-D77665612E85}"/>
    <cellStyle name="Salida 2 5 5 3 2" xfId="25183" xr:uid="{2CD66C1D-AF78-49B1-BE53-E75BAC5A7280}"/>
    <cellStyle name="Salida 2 5 5 4" xfId="14190" xr:uid="{0F21EF88-7358-4AAE-87F9-7A1DD5A71A65}"/>
    <cellStyle name="Salida 2 5 5 4 2" xfId="29298" xr:uid="{5B6F583F-6919-45A2-ADB5-FFE87FDBF1EB}"/>
    <cellStyle name="Salida 2 5 5 5" xfId="18801" xr:uid="{46340694-5ADB-4D37-AC14-183DDB79D6D7}"/>
    <cellStyle name="Salida 2 5 6" xfId="4068" xr:uid="{0DAD73B6-816F-4E49-90B5-BF9BF9D76A59}"/>
    <cellStyle name="Salida 2 5 6 2" xfId="6705" xr:uid="{FF06FDB1-B44E-4BB6-891B-CF46661EDF0D}"/>
    <cellStyle name="Salida 2 5 6 2 2" xfId="13016" xr:uid="{11F52073-F243-4CCD-B8AD-39314BDAF1F7}"/>
    <cellStyle name="Salida 2 5 6 2 2 2" xfId="28124" xr:uid="{D18446C4-CD11-43DE-8B6D-D229B79A7639}"/>
    <cellStyle name="Salida 2 5 6 2 3" xfId="16692" xr:uid="{E32406E0-1DC5-42FE-8AC7-86F34504015A}"/>
    <cellStyle name="Salida 2 5 6 2 3 2" xfId="31800" xr:uid="{FAA822C0-59F7-40A4-831A-54EB4DD19301}"/>
    <cellStyle name="Salida 2 5 6 2 4" xfId="21813" xr:uid="{32ADF018-4ED2-4602-965B-8AC3E1658F86}"/>
    <cellStyle name="Salida 2 5 6 3" xfId="10450" xr:uid="{9B93974B-E129-4DF3-A3A0-FAB49453ECB3}"/>
    <cellStyle name="Salida 2 5 6 3 2" xfId="25558" xr:uid="{E61ED980-DA20-4711-B3CD-A2443029456B}"/>
    <cellStyle name="Salida 2 5 6 4" xfId="14374" xr:uid="{DA699A28-CCA0-4285-969D-4AD33DA3B3B8}"/>
    <cellStyle name="Salida 2 5 6 4 2" xfId="29482" xr:uid="{F71F32D1-3E08-4B98-A8D3-55B0168448D6}"/>
    <cellStyle name="Salida 2 5 6 5" xfId="19176" xr:uid="{876E0AEC-98C0-4278-896E-0979E5CB4020}"/>
    <cellStyle name="Salida 2 5 7" xfId="4633" xr:uid="{F7C825E4-FF89-470C-82E7-4ACB0AA10655}"/>
    <cellStyle name="Salida 2 5 7 2" xfId="11015" xr:uid="{AC2CEC14-D575-4A92-84C9-2F7F76CD6CB8}"/>
    <cellStyle name="Salida 2 5 7 2 2" xfId="26123" xr:uid="{34F25DC0-F86B-4B7F-8CD0-6572347FA400}"/>
    <cellStyle name="Salida 2 5 7 3" xfId="8709" xr:uid="{8D8ABB15-78B0-469E-A929-829BEC528F6C}"/>
    <cellStyle name="Salida 2 5 7 3 2" xfId="23817" xr:uid="{07232A37-6083-4AB5-88FA-802CBEAA3D72}"/>
    <cellStyle name="Salida 2 5 7 4" xfId="19741" xr:uid="{7300AA9E-0490-48C7-8D09-5953A6B6B818}"/>
    <cellStyle name="Salida 2 5 8" xfId="8494" xr:uid="{3123ACF4-9D2B-4534-B709-48DEB5424039}"/>
    <cellStyle name="Salida 2 5 8 2" xfId="23602" xr:uid="{4A7C938E-E6B7-4FE1-BA15-7186018F9951}"/>
    <cellStyle name="Salida 2 5 9" xfId="11795" xr:uid="{0F03F373-DF6C-4C4D-B839-F54E297E7F03}"/>
    <cellStyle name="Salida 2 5 9 2" xfId="26903" xr:uid="{209F6D45-3FD2-419C-8A9E-C34F567FBE9E}"/>
    <cellStyle name="Salida 3" xfId="1512" xr:uid="{00000000-0005-0000-0000-0000EC050000}"/>
    <cellStyle name="Salida 3 2" xfId="1938" xr:uid="{5FCA993E-C352-4FD9-8C34-F86E8307C50B}"/>
    <cellStyle name="Salida 3 2 10" xfId="8439" xr:uid="{92A4E696-F10A-4003-994A-2A41ADC62156}"/>
    <cellStyle name="Salida 3 2 10 2" xfId="23547" xr:uid="{C9B0782C-41E9-4BA2-9AB1-30015AD8A140}"/>
    <cellStyle name="Salida 3 2 11" xfId="15225" xr:uid="{9931B6AB-F194-4575-9C4A-CCF1A2814370}"/>
    <cellStyle name="Salida 3 2 11 2" xfId="30333" xr:uid="{4EE29A28-40CB-432A-A7B2-B7171E9DAB52}"/>
    <cellStyle name="Salida 3 2 12" xfId="13873" xr:uid="{19231E5C-514E-486B-BE7A-75666ADEA54B}"/>
    <cellStyle name="Salida 3 2 12 2" xfId="28981" xr:uid="{D1491E2C-0935-4616-BFB1-D8803272E496}"/>
    <cellStyle name="Salida 3 2 13" xfId="17163" xr:uid="{9B8251E0-DC4F-4B1A-B571-B2CAE5D380B0}"/>
    <cellStyle name="Salida 3 2 2" xfId="2498" xr:uid="{645874E3-7393-4B8E-BC37-686D516A6369}"/>
    <cellStyle name="Salida 3 2 2 2" xfId="5135" xr:uid="{F379B119-8850-4EDC-96E0-1406366A9CB1}"/>
    <cellStyle name="Salida 3 2 2 2 2" xfId="11499" xr:uid="{628E86F1-3805-4CC8-A4AF-1FCDB317BC4F}"/>
    <cellStyle name="Salida 3 2 2 2 2 2" xfId="26607" xr:uid="{42F341F1-2452-42D1-9DCE-CA482C4153C6}"/>
    <cellStyle name="Salida 3 2 2 2 3" xfId="16171" xr:uid="{0E5DE76B-D1D4-40FA-82EC-7850FE5ACC69}"/>
    <cellStyle name="Salida 3 2 2 2 3 2" xfId="31279" xr:uid="{D5405A91-AF4D-45FC-8EF4-06C0C02C1539}"/>
    <cellStyle name="Salida 3 2 2 2 4" xfId="20243" xr:uid="{B49D7EAB-0FF7-429B-B500-791D47B8E102}"/>
    <cellStyle name="Salida 3 2 2 3" xfId="8965" xr:uid="{E2F9FD51-1201-465C-9609-99F9F07BAAE3}"/>
    <cellStyle name="Salida 3 2 2 3 2" xfId="24073" xr:uid="{478B35A5-4357-4189-8597-64D37F3143A2}"/>
    <cellStyle name="Salida 3 2 3" xfId="2714" xr:uid="{23943BB8-0642-4586-A8B4-351DCA75DAF1}"/>
    <cellStyle name="Salida 3 2 3 2" xfId="5351" xr:uid="{8D78E85C-6097-4E0F-B9C0-3EE86CDA1F1F}"/>
    <cellStyle name="Salida 3 2 3 2 2" xfId="11700" xr:uid="{A5F6F250-FFC3-4BDE-A477-DDC57ADD2A11}"/>
    <cellStyle name="Salida 3 2 3 2 2 2" xfId="26808" xr:uid="{345AF4F5-604C-4EB5-BC1E-3E1D1D21A33E}"/>
    <cellStyle name="Salida 3 2 3 2 3" xfId="14694" xr:uid="{A085FF5D-AED7-486D-99ED-310C20C0EF5A}"/>
    <cellStyle name="Salida 3 2 3 2 3 2" xfId="29802" xr:uid="{B7F6CD91-6BCF-4581-9D17-C300887CF936}"/>
    <cellStyle name="Salida 3 2 3 2 4" xfId="20459" xr:uid="{AA9F3999-D641-45B6-8015-4C46EB635FDF}"/>
    <cellStyle name="Salida 3 2 3 3" xfId="14459" xr:uid="{84856F1E-6968-4E01-AB03-97714AD18449}"/>
    <cellStyle name="Salida 3 2 3 3 2" xfId="29567" xr:uid="{691391B7-C7FD-4D98-B5BF-09B0D212D378}"/>
    <cellStyle name="Salida 3 2 3 4" xfId="17822" xr:uid="{86F78476-6389-4E21-A96E-1BD69E102C94}"/>
    <cellStyle name="Salida 3 2 4" xfId="3017" xr:uid="{18862B8A-03BC-41D2-B1CC-1465CFC65AF3}"/>
    <cellStyle name="Salida 3 2 4 2" xfId="5654" xr:uid="{7F8689B1-826A-4091-AE7D-307F47FDDEA8}"/>
    <cellStyle name="Salida 3 2 4 2 2" xfId="11965" xr:uid="{4E5F53F8-FA09-4107-BEAC-6A06B7105D1F}"/>
    <cellStyle name="Salida 3 2 4 2 2 2" xfId="27073" xr:uid="{FE197821-2091-4BCD-99B4-1F93EA8E12BC}"/>
    <cellStyle name="Salida 3 2 4 2 3" xfId="15670" xr:uid="{14ADC177-3DD1-49FC-BCF8-87F28AD380AC}"/>
    <cellStyle name="Salida 3 2 4 2 3 2" xfId="30778" xr:uid="{AD05DCFE-9CDE-4E5F-A919-BE239DEE7C24}"/>
    <cellStyle name="Salida 3 2 4 2 4" xfId="20762" xr:uid="{019203EA-7798-4555-A386-6A4F401F498B}"/>
    <cellStyle name="Salida 3 2 4 3" xfId="9399" xr:uid="{D5F53BB0-BF46-4DF3-9C10-24CDEF7CCFBF}"/>
    <cellStyle name="Salida 3 2 4 3 2" xfId="24507" xr:uid="{ED7DFE79-FB3C-443F-8299-6E25C6184275}"/>
    <cellStyle name="Salida 3 2 4 4" xfId="14410" xr:uid="{810FEBBE-F5EC-4240-8330-66BD103C45FA}"/>
    <cellStyle name="Salida 3 2 4 4 2" xfId="29518" xr:uid="{5AE80C0E-E909-498D-B628-8A1DA48D6D8B}"/>
    <cellStyle name="Salida 3 2 4 5" xfId="18125" xr:uid="{4B5AAC5A-A1F7-4278-A293-B1DB0AFD9E27}"/>
    <cellStyle name="Salida 3 2 5" xfId="3343" xr:uid="{C9213B51-EF2F-4BA9-A8F9-A5583F1B8DA5}"/>
    <cellStyle name="Salida 3 2 5 2" xfId="5980" xr:uid="{343B77EF-3D20-46F0-ABFA-428C207D111A}"/>
    <cellStyle name="Salida 3 2 5 2 2" xfId="12291" xr:uid="{64676054-FBB7-4F20-8F55-2275EE593DDA}"/>
    <cellStyle name="Salida 3 2 5 2 2 2" xfId="27399" xr:uid="{5425D7CD-2AA5-47E7-9EAE-FE3DF484A832}"/>
    <cellStyle name="Salida 3 2 5 2 3" xfId="8264" xr:uid="{CB2748BE-F053-47FE-BE4F-E15C76CA5FC2}"/>
    <cellStyle name="Salida 3 2 5 2 3 2" xfId="23372" xr:uid="{6B2D6E7B-672A-4631-A06C-F580917E32C2}"/>
    <cellStyle name="Salida 3 2 5 2 4" xfId="21088" xr:uid="{E8F1F859-1D01-4424-BEE7-FBE8D015DAC6}"/>
    <cellStyle name="Salida 3 2 5 3" xfId="9725" xr:uid="{F61BAC71-6F51-4A45-82DC-96F30C38C2A7}"/>
    <cellStyle name="Salida 3 2 5 3 2" xfId="24833" xr:uid="{7D3B1D18-ACA0-42A5-A671-2EE2C138CCE3}"/>
    <cellStyle name="Salida 3 2 5 4" xfId="8234" xr:uid="{4333600D-AA94-49EB-8E9A-FA531F760D52}"/>
    <cellStyle name="Salida 3 2 5 4 2" xfId="23342" xr:uid="{FC5AB4C9-8D8B-49EC-B2FF-3F267ABE4E4C}"/>
    <cellStyle name="Salida 3 2 5 5" xfId="18451" xr:uid="{D685A7B6-9713-496F-82E3-A9BDAF7B49E6}"/>
    <cellStyle name="Salida 3 2 6" xfId="3649" xr:uid="{5DFFF946-2220-442E-87DC-B97D1D27269A}"/>
    <cellStyle name="Salida 3 2 6 2" xfId="6286" xr:uid="{14FA9892-BEA4-44F8-8B18-FA99830ED5E0}"/>
    <cellStyle name="Salida 3 2 6 2 2" xfId="12597" xr:uid="{687FDF9C-E5AB-45DC-BC15-FD644555F56C}"/>
    <cellStyle name="Salida 3 2 6 2 2 2" xfId="27705" xr:uid="{D7927246-777A-484C-A139-1FB1CF08D19D}"/>
    <cellStyle name="Salida 3 2 6 2 3" xfId="16347" xr:uid="{8683E2CE-93AE-49AD-84A1-9C2365AFBBA1}"/>
    <cellStyle name="Salida 3 2 6 2 3 2" xfId="31455" xr:uid="{B27B88AC-D76B-4AAB-888C-A7BE93202125}"/>
    <cellStyle name="Salida 3 2 6 2 4" xfId="21394" xr:uid="{4CB93466-7E69-4E81-8CD0-157AC8A4D84F}"/>
    <cellStyle name="Salida 3 2 6 3" xfId="10031" xr:uid="{2B82EB5F-34E4-4FDE-9C6B-25EEDB0D6D01}"/>
    <cellStyle name="Salida 3 2 6 3 2" xfId="25139" xr:uid="{CE805034-6BB0-419F-A998-C8924E83F32A}"/>
    <cellStyle name="Salida 3 2 6 4" xfId="13828" xr:uid="{829CC526-69B3-4922-AB3B-76FF209B8BF8}"/>
    <cellStyle name="Salida 3 2 6 4 2" xfId="28936" xr:uid="{18CB90B7-0E86-4A4D-9596-AD1A1C4E5B4D}"/>
    <cellStyle name="Salida 3 2 6 5" xfId="18757" xr:uid="{211A4B21-34EB-4CDE-B3B4-7E24B1AA11DE}"/>
    <cellStyle name="Salida 3 2 7" xfId="4010" xr:uid="{42C8AD1E-61B0-4C99-8FC2-4B83AE7C22B4}"/>
    <cellStyle name="Salida 3 2 7 2" xfId="6647" xr:uid="{5FFB7568-CB66-4BE7-BFBD-907AB223A192}"/>
    <cellStyle name="Salida 3 2 7 2 2" xfId="12958" xr:uid="{C46599EC-79E2-48FC-A6B7-BCF987A68AC3}"/>
    <cellStyle name="Salida 3 2 7 2 2 2" xfId="28066" xr:uid="{667DF4F9-09E4-4503-A2DF-6F0D8E704AF8}"/>
    <cellStyle name="Salida 3 2 7 2 3" xfId="16648" xr:uid="{315A05D4-A9DB-46F5-8C59-268F0499A242}"/>
    <cellStyle name="Salida 3 2 7 2 3 2" xfId="31756" xr:uid="{537300C7-10A0-46AA-A07D-0FA8EDD1B7E7}"/>
    <cellStyle name="Salida 3 2 7 2 4" xfId="21755" xr:uid="{5E5ABFE3-51F5-48AC-983B-FBEC9B7F2346}"/>
    <cellStyle name="Salida 3 2 7 3" xfId="10392" xr:uid="{2178AF47-069D-4C91-BD25-921D6AA68F72}"/>
    <cellStyle name="Salida 3 2 7 3 2" xfId="25500" xr:uid="{B4613855-A915-4A8A-B73B-163AECCB8ED9}"/>
    <cellStyle name="Salida 3 2 7 4" xfId="16166" xr:uid="{00BF02AE-6A8D-4774-B2B1-269B47FD7099}"/>
    <cellStyle name="Salida 3 2 7 4 2" xfId="31274" xr:uid="{88787D38-3F0B-4521-930A-362852B3087A}"/>
    <cellStyle name="Salida 3 2 7 5" xfId="19118" xr:uid="{9F2DC107-157C-4204-AC66-7DD79ABE61CD}"/>
    <cellStyle name="Salida 3 2 8" xfId="4323" xr:uid="{18B9475D-CCA7-4037-A31F-2CB2D7F38889}"/>
    <cellStyle name="Salida 3 2 8 2" xfId="6960" xr:uid="{995DC639-F0D5-4D56-B7AA-9E18CBACD983}"/>
    <cellStyle name="Salida 3 2 8 2 2" xfId="13271" xr:uid="{DB7CC1AC-6D65-4707-B5B6-1AC47F4AB61C}"/>
    <cellStyle name="Salida 3 2 8 2 2 2" xfId="28379" xr:uid="{05B072D9-41B7-45A8-9802-4333AE87364E}"/>
    <cellStyle name="Salida 3 2 8 2 3" xfId="16935" xr:uid="{7B0E256C-0487-45C7-96C1-BDA6BA5FC38B}"/>
    <cellStyle name="Salida 3 2 8 2 3 2" xfId="32043" xr:uid="{1D385C43-861A-4FF6-96DE-C28FD4BCB286}"/>
    <cellStyle name="Salida 3 2 8 2 4" xfId="22068" xr:uid="{46117CDD-5F2E-4AC1-8C97-717E31EDBC43}"/>
    <cellStyle name="Salida 3 2 8 3" xfId="10705" xr:uid="{3F198617-6245-4C2F-B4F7-1B9088693EB9}"/>
    <cellStyle name="Salida 3 2 8 3 2" xfId="25813" xr:uid="{D078D602-F5F3-420D-B508-F5AA3BBAE8E9}"/>
    <cellStyle name="Salida 3 2 8 4" xfId="16039" xr:uid="{DA21235B-A643-4401-9844-0731EBA7136F}"/>
    <cellStyle name="Salida 3 2 8 4 2" xfId="31147" xr:uid="{6C9F6445-9F80-4623-98B4-D4C8FFB35715}"/>
    <cellStyle name="Salida 3 2 8 5" xfId="19431" xr:uid="{B42EA772-1603-479C-BB06-BAC10C510CDF}"/>
    <cellStyle name="Salida 3 2 9" xfId="4575" xr:uid="{45D43651-1B43-47BF-A762-0CB13D746904}"/>
    <cellStyle name="Salida 3 2 9 2" xfId="10957" xr:uid="{A81B5BE9-25B4-4030-A2FB-DFAD64C80DFA}"/>
    <cellStyle name="Salida 3 2 9 2 2" xfId="26065" xr:uid="{26D88DB8-F45B-45E4-B252-7DAA515EFF5B}"/>
    <cellStyle name="Salida 3 2 9 3" xfId="15079" xr:uid="{8684FC28-744E-4FC5-A9BB-11F93B79C32E}"/>
    <cellStyle name="Salida 3 2 9 3 2" xfId="30187" xr:uid="{33ABD8A3-4FA5-413A-AADF-95186F73421F}"/>
    <cellStyle name="Salida 3 2 9 4" xfId="19683" xr:uid="{8217560C-4A26-46F0-87B2-CB353436E9E7}"/>
    <cellStyle name="Salida 3 3" xfId="1795" xr:uid="{7DA15EE0-6F6B-4B2A-9313-5118001C4F57}"/>
    <cellStyle name="Salida 3 3 10" xfId="8272" xr:uid="{F5D90DB6-D135-44D9-A18F-075DEA1FF894}"/>
    <cellStyle name="Salida 3 3 10 2" xfId="23380" xr:uid="{9AB8C8EF-21CA-4BEA-B191-DD7C01DE1E7C}"/>
    <cellStyle name="Salida 3 3 11" xfId="16187" xr:uid="{19DA9948-9BEE-4C7F-9E24-D23D4C7249D6}"/>
    <cellStyle name="Salida 3 3 11 2" xfId="31295" xr:uid="{C4004849-CB73-41DC-BDFA-2E2D2CD7F792}"/>
    <cellStyle name="Salida 3 3 12" xfId="15316" xr:uid="{D4B7E495-5B11-45E7-9723-7A1047C79CA2}"/>
    <cellStyle name="Salida 3 3 12 2" xfId="30424" xr:uid="{89EC28DA-E5D0-47E3-AF4E-4EAC2AF9CECD}"/>
    <cellStyle name="Salida 3 3 13" xfId="17020" xr:uid="{2B8B5127-6A79-4762-AFDC-68C53E2FA2A9}"/>
    <cellStyle name="Salida 3 3 2" xfId="2355" xr:uid="{988CA3D5-4057-4E2E-BFF5-5A1A17D37829}"/>
    <cellStyle name="Salida 3 3 2 2" xfId="4992" xr:uid="{224BC8B7-6D39-4941-AA91-2329B9E70EA4}"/>
    <cellStyle name="Salida 3 3 2 2 2" xfId="11356" xr:uid="{57274F5F-5DE0-4977-9815-CDEB9B28A5ED}"/>
    <cellStyle name="Salida 3 3 2 2 2 2" xfId="26464" xr:uid="{5FB741EB-66FB-4961-BFA5-59D634D67355}"/>
    <cellStyle name="Salida 3 3 2 2 3" xfId="7143" xr:uid="{1D11D4F5-30EA-41D0-99DA-00FC87C09341}"/>
    <cellStyle name="Salida 3 3 2 2 3 2" xfId="22251" xr:uid="{8064361C-F7F0-410B-BAD4-A33DBBABD4B6}"/>
    <cellStyle name="Salida 3 3 2 2 4" xfId="20100" xr:uid="{63025061-B5F3-4E8F-AF4B-E2F6E0ED4970}"/>
    <cellStyle name="Salida 3 3 2 3" xfId="8822" xr:uid="{D103BE93-3FC7-49DD-AAFC-A7E3E8187947}"/>
    <cellStyle name="Salida 3 3 2 3 2" xfId="23930" xr:uid="{994B3D99-9D1C-4AAB-A6D2-19D76A59FE85}"/>
    <cellStyle name="Salida 3 3 3" xfId="2264" xr:uid="{B7B98E9F-60BF-4548-96A6-5958151A06A3}"/>
    <cellStyle name="Salida 3 3 3 2" xfId="4901" xr:uid="{5E43A8DC-ED3C-43F4-9E3F-56953F740D47}"/>
    <cellStyle name="Salida 3 3 3 2 2" xfId="11265" xr:uid="{3255A9BA-F35B-42C6-ADE1-B64FF29F8E31}"/>
    <cellStyle name="Salida 3 3 3 2 2 2" xfId="26373" xr:uid="{958A750A-50EC-47CB-86D1-9447260B190B}"/>
    <cellStyle name="Salida 3 3 3 2 3" xfId="15641" xr:uid="{E9439592-270E-48C7-AC5C-4ADAFD18BE6C}"/>
    <cellStyle name="Salida 3 3 3 2 3 2" xfId="30749" xr:uid="{60471CF9-1F83-4D55-A0B0-51704D55629B}"/>
    <cellStyle name="Salida 3 3 3 2 4" xfId="20009" xr:uid="{6A4E01B5-4B7D-44CE-808E-1107989475AB}"/>
    <cellStyle name="Salida 3 3 3 3" xfId="11688" xr:uid="{60BD4ED1-2D99-495D-9529-3DA56088B690}"/>
    <cellStyle name="Salida 3 3 3 3 2" xfId="26796" xr:uid="{0684E3C1-E353-4268-A9E6-4DE431444D22}"/>
    <cellStyle name="Salida 3 3 3 4" xfId="17489" xr:uid="{8F8DFA6A-C2F5-40CA-9F00-1AC998E5AA9F}"/>
    <cellStyle name="Salida 3 3 4" xfId="2332" xr:uid="{25A966E4-7EED-462C-A82D-67B67BF4BA70}"/>
    <cellStyle name="Salida 3 3 4 2" xfId="4969" xr:uid="{48CB968F-00C3-4D54-8CFC-FF13FD95E169}"/>
    <cellStyle name="Salida 3 3 4 2 2" xfId="11333" xr:uid="{2EE5E680-F92E-407B-83A6-2942E8F8341F}"/>
    <cellStyle name="Salida 3 3 4 2 2 2" xfId="26441" xr:uid="{BCF19063-D0A6-4DF8-8909-B40F715C64B4}"/>
    <cellStyle name="Salida 3 3 4 2 3" xfId="14901" xr:uid="{EE36454B-9ADC-447C-8234-0B980D3451A4}"/>
    <cellStyle name="Salida 3 3 4 2 3 2" xfId="30009" xr:uid="{39630022-7102-46FE-9787-46E65C59CEA5}"/>
    <cellStyle name="Salida 3 3 4 2 4" xfId="20077" xr:uid="{D6EBEDF4-E4A3-40AA-A0F5-C734A57E4712}"/>
    <cellStyle name="Salida 3 3 4 3" xfId="8799" xr:uid="{DEAA8B45-86C7-428B-BBAC-118B7B85712F}"/>
    <cellStyle name="Salida 3 3 4 3 2" xfId="23907" xr:uid="{A94062B6-502D-4301-8726-DA9651F9F94F}"/>
    <cellStyle name="Salida 3 3 4 4" xfId="8218" xr:uid="{6E365488-D1A7-49D2-98AD-5169FA341513}"/>
    <cellStyle name="Salida 3 3 4 4 2" xfId="23326" xr:uid="{840C87BE-4EB2-4EFB-AA78-4422A98A6EDE}"/>
    <cellStyle name="Salida 3 3 4 5" xfId="17557" xr:uid="{B47D3802-4DB1-42ED-8B9F-E11104F994AE}"/>
    <cellStyle name="Salida 3 3 5" xfId="2278" xr:uid="{5D590241-1646-417D-91DB-23E683A36DFB}"/>
    <cellStyle name="Salida 3 3 5 2" xfId="4915" xr:uid="{925C34C7-C244-4899-8E7A-3C5DAFFF9181}"/>
    <cellStyle name="Salida 3 3 5 2 2" xfId="11279" xr:uid="{55D73C2D-CEF1-416E-A84F-27FD471D4554}"/>
    <cellStyle name="Salida 3 3 5 2 2 2" xfId="26387" xr:uid="{8F5C8BF1-5339-4D86-91BE-3A3BD88F10DF}"/>
    <cellStyle name="Salida 3 3 5 2 3" xfId="16530" xr:uid="{91150AA7-492A-423F-A248-54A51CABD888}"/>
    <cellStyle name="Salida 3 3 5 2 3 2" xfId="31638" xr:uid="{0273C195-9911-4477-AEF1-F9B88AC17A10}"/>
    <cellStyle name="Salida 3 3 5 2 4" xfId="20023" xr:uid="{7EB1D7B1-1E48-4D83-BAC0-F618F584475B}"/>
    <cellStyle name="Salida 3 3 5 3" xfId="8745" xr:uid="{67D1AAC6-D126-45AA-B77D-67253D60BF85}"/>
    <cellStyle name="Salida 3 3 5 3 2" xfId="23853" xr:uid="{5ADD7A24-0DD6-4C8A-9673-726454442111}"/>
    <cellStyle name="Salida 3 3 5 4" xfId="7521" xr:uid="{4AD42C43-F267-45F1-A67E-09E1492D0A59}"/>
    <cellStyle name="Salida 3 3 5 4 2" xfId="22629" xr:uid="{805329FC-AB3F-4659-9FAB-2EE18A8AE62D}"/>
    <cellStyle name="Salida 3 3 5 5" xfId="17503" xr:uid="{6700ACC7-3E2A-4AE9-BB98-3DF8CE30B05B}"/>
    <cellStyle name="Salida 3 3 6" xfId="2298" xr:uid="{05648329-55B3-4710-BB99-3532E8575D0C}"/>
    <cellStyle name="Salida 3 3 6 2" xfId="4935" xr:uid="{AF801E70-AA8D-4004-B236-639337C46CD0}"/>
    <cellStyle name="Salida 3 3 6 2 2" xfId="11299" xr:uid="{2C35A57C-1E26-4DA3-B174-B2720D175783}"/>
    <cellStyle name="Salida 3 3 6 2 2 2" xfId="26407" xr:uid="{AC6A021D-C2C9-4166-82A4-88F32C0BC624}"/>
    <cellStyle name="Salida 3 3 6 2 3" xfId="13548" xr:uid="{77E907D2-6DB2-4F3E-B73A-F28948651BBB}"/>
    <cellStyle name="Salida 3 3 6 2 3 2" xfId="28656" xr:uid="{DA4197D1-9E83-4004-8DAF-F0AA38C7C0C0}"/>
    <cellStyle name="Salida 3 3 6 2 4" xfId="20043" xr:uid="{3029340F-E20C-4708-9E4A-A7BF6CB0C4B5}"/>
    <cellStyle name="Salida 3 3 6 3" xfId="8765" xr:uid="{315DA75B-DE0B-46F9-B12A-48C8BDB4231F}"/>
    <cellStyle name="Salida 3 3 6 3 2" xfId="23873" xr:uid="{57BB4C6A-F857-46CF-BC77-15A179BA2617}"/>
    <cellStyle name="Salida 3 3 6 4" xfId="13427" xr:uid="{9B917777-70AF-4792-8CAF-9B6D16F27745}"/>
    <cellStyle name="Salida 3 3 6 4 2" xfId="28535" xr:uid="{B9D25972-E629-4250-BC99-9AD958B2A755}"/>
    <cellStyle name="Salida 3 3 6 5" xfId="17523" xr:uid="{948E2D61-1DB0-4833-980E-F617F289EE3B}"/>
    <cellStyle name="Salida 3 3 7" xfId="3867" xr:uid="{C994B79E-80B4-46F0-869C-759AC3C7E5E1}"/>
    <cellStyle name="Salida 3 3 7 2" xfId="6504" xr:uid="{E4295519-9021-4D98-9E29-BD5AAD11454C}"/>
    <cellStyle name="Salida 3 3 7 2 2" xfId="12815" xr:uid="{A70E3682-15D0-4EC4-A551-D137E09DAD03}"/>
    <cellStyle name="Salida 3 3 7 2 2 2" xfId="27923" xr:uid="{0275A50E-5ABD-49F9-BE99-B355F736E7AE}"/>
    <cellStyle name="Salida 3 3 7 2 3" xfId="9199" xr:uid="{4615314A-C3CC-4C10-8D7D-F08DF13BD49C}"/>
    <cellStyle name="Salida 3 3 7 2 3 2" xfId="24307" xr:uid="{8C951A82-B285-4A24-9414-6BB9008025F1}"/>
    <cellStyle name="Salida 3 3 7 2 4" xfId="21612" xr:uid="{99E8A465-8024-4E02-A44F-2FB0F0A67235}"/>
    <cellStyle name="Salida 3 3 7 3" xfId="10249" xr:uid="{01BC6875-864E-4FE7-BC97-20DDE9491F8E}"/>
    <cellStyle name="Salida 3 3 7 3 2" xfId="25357" xr:uid="{1536A6E3-F739-4565-B525-0CBF87109B04}"/>
    <cellStyle name="Salida 3 3 7 4" xfId="13465" xr:uid="{84B03EF8-4AE4-445D-8F46-01AFD94912CB}"/>
    <cellStyle name="Salida 3 3 7 4 2" xfId="28573" xr:uid="{3D978DC5-C4FA-4AEB-AAB4-AA707460F4BB}"/>
    <cellStyle name="Salida 3 3 7 5" xfId="18975" xr:uid="{6A8B5875-79B6-4142-A7E2-E5EFF35B5CF1}"/>
    <cellStyle name="Salida 3 3 8" xfId="4249" xr:uid="{629F0697-6AD2-42A0-B2E3-DEC406A45B47}"/>
    <cellStyle name="Salida 3 3 8 2" xfId="6886" xr:uid="{7894E2AC-7375-473B-A26E-AED4F2A6D0CE}"/>
    <cellStyle name="Salida 3 3 8 2 2" xfId="13197" xr:uid="{BEDC1E67-F89A-4867-9250-C2236C4F1B9C}"/>
    <cellStyle name="Salida 3 3 8 2 2 2" xfId="28305" xr:uid="{C6925830-A8DF-4BA4-93A5-2C61EFED4CB8}"/>
    <cellStyle name="Salida 3 3 8 2 3" xfId="16861" xr:uid="{566F2C34-B250-48AA-815B-3B6F19F71182}"/>
    <cellStyle name="Salida 3 3 8 2 3 2" xfId="31969" xr:uid="{A93C5845-61B4-4F96-949B-BB86F2EDAA5C}"/>
    <cellStyle name="Salida 3 3 8 2 4" xfId="21994" xr:uid="{B7A3DD8B-E0D9-4727-98FD-7F8158034ABB}"/>
    <cellStyle name="Salida 3 3 8 3" xfId="10631" xr:uid="{372CD724-6813-4B0B-8D33-1E63512E75EA}"/>
    <cellStyle name="Salida 3 3 8 3 2" xfId="25739" xr:uid="{6DA3C1A6-72CF-461E-BC04-20EC1B7E123D}"/>
    <cellStyle name="Salida 3 3 8 4" xfId="7431" xr:uid="{826810EC-44BC-4066-BB1D-C4BB26A83129}"/>
    <cellStyle name="Salida 3 3 8 4 2" xfId="22539" xr:uid="{E56F232B-4828-45F7-B52A-5D6538C44C08}"/>
    <cellStyle name="Salida 3 3 8 5" xfId="19357" xr:uid="{BC7DA718-BC78-4FC6-A9A8-26BA960DE1A7}"/>
    <cellStyle name="Salida 3 3 9" xfId="4432" xr:uid="{2DE3830A-5D81-4931-8267-DC450753DBF2}"/>
    <cellStyle name="Salida 3 3 9 2" xfId="10814" xr:uid="{65C60D31-4241-47F1-8727-458E6B66FD3C}"/>
    <cellStyle name="Salida 3 3 9 2 2" xfId="25922" xr:uid="{3C03A370-DEC8-4B77-8272-C1ACA445ABD2}"/>
    <cellStyle name="Salida 3 3 9 3" xfId="14497" xr:uid="{D195A67A-4416-4E3E-89ED-9BB354525B3D}"/>
    <cellStyle name="Salida 3 3 9 3 2" xfId="29605" xr:uid="{5FBF1AD0-9C10-4432-B7E1-05E9D23F289F}"/>
    <cellStyle name="Salida 3 3 9 4" xfId="19540" xr:uid="{5D9E670F-7EF3-4360-B056-4D93AB505037}"/>
    <cellStyle name="Salida 3 4" xfId="2131" xr:uid="{477F188B-352D-455C-A521-ECE58248B87B}"/>
    <cellStyle name="Salida 3 4 10" xfId="13928" xr:uid="{264EE468-AA78-4C19-897E-EAF7F4112D7B}"/>
    <cellStyle name="Salida 3 4 10 2" xfId="29036" xr:uid="{0094D8C4-0619-4095-BAAE-B6707E3428EF}"/>
    <cellStyle name="Salida 3 4 11" xfId="8036" xr:uid="{AEA49E73-258C-4B44-BAC0-7605F6A8534E}"/>
    <cellStyle name="Salida 3 4 11 2" xfId="23144" xr:uid="{E637323B-3243-463B-A9F1-40F73051C9C7}"/>
    <cellStyle name="Salida 3 4 12" xfId="17356" xr:uid="{E9EC3B55-19D9-4685-83E8-3C1CD674519C}"/>
    <cellStyle name="Salida 3 4 2" xfId="2621" xr:uid="{700909DB-E389-400D-8195-A4A330A8DEE7}"/>
    <cellStyle name="Salida 3 4 2 2" xfId="5258" xr:uid="{50455F57-A99D-4094-957C-9C1E78FDA1D8}"/>
    <cellStyle name="Salida 3 4 2 2 2" xfId="11622" xr:uid="{FFCE7C31-2609-4717-B077-3C682F25AF83}"/>
    <cellStyle name="Salida 3 4 2 2 2 2" xfId="26730" xr:uid="{9EB181F5-CB63-42C0-A4DC-BF16370660C1}"/>
    <cellStyle name="Salida 3 4 2 2 3" xfId="15475" xr:uid="{DDD4190E-3412-4FDF-B630-33D2D624BA24}"/>
    <cellStyle name="Salida 3 4 2 2 3 2" xfId="30583" xr:uid="{0B112B32-51C1-4E54-A95C-2D165CAB86F5}"/>
    <cellStyle name="Salida 3 4 2 2 4" xfId="20366" xr:uid="{51CA6D31-4CD6-4DA0-B585-CD92C4BC47CF}"/>
    <cellStyle name="Salida 3 4 2 3" xfId="9088" xr:uid="{07D6FC41-6BCD-44C5-B44D-6CDC7679C152}"/>
    <cellStyle name="Salida 3 4 2 3 2" xfId="24196" xr:uid="{6F86DDD8-4FEB-4E67-AACF-0D4D96E7D9DF}"/>
    <cellStyle name="Salida 3 4 2 4" xfId="14720" xr:uid="{8F4176B6-5BBF-4233-B782-BF8AA6F27174}"/>
    <cellStyle name="Salida 3 4 2 4 2" xfId="29828" xr:uid="{F5314AF2-388F-4E78-98EB-773A8C41A47D}"/>
    <cellStyle name="Salida 3 4 2 5" xfId="14680" xr:uid="{B1CD00A5-C276-4B23-AF10-F720D533DA3D}"/>
    <cellStyle name="Salida 3 4 2 5 2" xfId="29788" xr:uid="{9450E98A-08A5-46FB-BEEA-2030ED14B808}"/>
    <cellStyle name="Salida 3 4 2 6" xfId="17729" xr:uid="{98DEC2F7-99C0-4632-8842-9199489639F5}"/>
    <cellStyle name="Salida 3 4 3" xfId="2886" xr:uid="{F61943F7-1294-4BAF-BFC3-81B8958A21EF}"/>
    <cellStyle name="Salida 3 4 3 2" xfId="5523" xr:uid="{EC4BDED3-71BA-4D5D-86F6-72FE4EDF820E}"/>
    <cellStyle name="Salida 3 4 3 2 2" xfId="11834" xr:uid="{478B98E7-535A-4E45-918C-F175CCECB991}"/>
    <cellStyle name="Salida 3 4 3 2 2 2" xfId="26942" xr:uid="{09B50405-ABF2-4A20-92F0-B571429DCC5A}"/>
    <cellStyle name="Salida 3 4 3 2 3" xfId="13709" xr:uid="{596D1696-B20F-49BC-BAEF-4AAD7D3E6332}"/>
    <cellStyle name="Salida 3 4 3 2 3 2" xfId="28817" xr:uid="{17C6FB6F-91B9-464D-A373-0671E78B3640}"/>
    <cellStyle name="Salida 3 4 3 2 4" xfId="20631" xr:uid="{4A6CCA2C-0F44-4FE3-9516-A5C56F599BE3}"/>
    <cellStyle name="Salida 3 4 3 3" xfId="13435" xr:uid="{0E56979B-3F1B-4B79-A312-08BD629FFD70}"/>
    <cellStyle name="Salida 3 4 3 3 2" xfId="28543" xr:uid="{F682214A-8D71-422A-AD3B-4235D187642A}"/>
    <cellStyle name="Salida 3 4 3 4" xfId="17994" xr:uid="{5D917DDE-4B27-49B5-B691-D50415905FAA}"/>
    <cellStyle name="Salida 3 4 4" xfId="3189" xr:uid="{2EC0E7A9-AF81-4D99-9B4E-766EE91FDD59}"/>
    <cellStyle name="Salida 3 4 4 2" xfId="5826" xr:uid="{0A243B04-8DB2-4148-9D60-A9A94AF72632}"/>
    <cellStyle name="Salida 3 4 4 2 2" xfId="12137" xr:uid="{D0B85973-13C1-4E33-87A0-FA3D69DC94E4}"/>
    <cellStyle name="Salida 3 4 4 2 2 2" xfId="27245" xr:uid="{55341147-713A-4054-A7E7-E9012BFB666F}"/>
    <cellStyle name="Salida 3 4 4 2 3" xfId="15981" xr:uid="{C8B93E57-76A9-4F57-9C49-246F98F5350C}"/>
    <cellStyle name="Salida 3 4 4 2 3 2" xfId="31089" xr:uid="{98AB4169-43B7-44AF-8C7F-0F3EB9712C91}"/>
    <cellStyle name="Salida 3 4 4 2 4" xfId="20934" xr:uid="{91A7D652-E02D-46EA-8AC0-97284355F689}"/>
    <cellStyle name="Salida 3 4 4 3" xfId="9571" xr:uid="{9F6794BC-1AA3-451D-93E7-B9A48AB13D50}"/>
    <cellStyle name="Salida 3 4 4 3 2" xfId="24679" xr:uid="{90015632-55A9-41F0-8371-1815BD0C9B06}"/>
    <cellStyle name="Salida 3 4 4 4" xfId="14850" xr:uid="{C6353A1D-3A04-4678-A5AB-1A82044C8F1A}"/>
    <cellStyle name="Salida 3 4 4 4 2" xfId="29958" xr:uid="{3C64A6BB-6299-4482-B133-ACB8BFCECCC8}"/>
    <cellStyle name="Salida 3 4 4 5" xfId="18297" xr:uid="{406F3FFA-6827-445C-8EB0-9B7ECA57273A}"/>
    <cellStyle name="Salida 3 4 5" xfId="3515" xr:uid="{77ECD7F8-57FB-4FA5-9E73-37E17027C303}"/>
    <cellStyle name="Salida 3 4 5 2" xfId="6152" xr:uid="{3951DB4A-0112-4F73-AF90-0249C02ABE35}"/>
    <cellStyle name="Salida 3 4 5 2 2" xfId="12463" xr:uid="{CFF25213-CD63-43B8-A0EC-255E6C8D4DFA}"/>
    <cellStyle name="Salida 3 4 5 2 2 2" xfId="27571" xr:uid="{79BABBF5-4827-4228-9ACF-76A76233ACF3}"/>
    <cellStyle name="Salida 3 4 5 2 3" xfId="13564" xr:uid="{BB7F469B-E609-4B5D-B513-567A0551FC47}"/>
    <cellStyle name="Salida 3 4 5 2 3 2" xfId="28672" xr:uid="{4D58958D-C13C-442C-BC72-08D915BEFF0B}"/>
    <cellStyle name="Salida 3 4 5 2 4" xfId="21260" xr:uid="{84EE34AD-DCB7-475A-AB57-9D43C239D634}"/>
    <cellStyle name="Salida 3 4 5 3" xfId="9897" xr:uid="{2C2D6066-7594-470C-9286-7B8AAEF6A4BA}"/>
    <cellStyle name="Salida 3 4 5 3 2" xfId="25005" xr:uid="{747DBB9E-F591-4235-B8B9-A598E0102CD6}"/>
    <cellStyle name="Salida 3 4 5 4" xfId="14687" xr:uid="{FE3A7AA2-65AD-4B2E-A5BA-E96146C3D0E8}"/>
    <cellStyle name="Salida 3 4 5 4 2" xfId="29795" xr:uid="{A85ED825-98BD-4ABD-8AD2-65964C800D5B}"/>
    <cellStyle name="Salida 3 4 5 5" xfId="18623" xr:uid="{0B222ACA-7253-4B99-8C5A-B799E1FE5E86}"/>
    <cellStyle name="Salida 3 4 6" xfId="3821" xr:uid="{151C918A-9816-4261-9768-96FCF54925E0}"/>
    <cellStyle name="Salida 3 4 6 2" xfId="6458" xr:uid="{7D71845C-6088-4AE5-B56D-8920DEA40FEF}"/>
    <cellStyle name="Salida 3 4 6 2 2" xfId="12769" xr:uid="{96023522-A68D-4CD4-B97A-22C96718B98E}"/>
    <cellStyle name="Salida 3 4 6 2 2 2" xfId="27877" xr:uid="{BD483CFF-3910-400D-B6EF-F6699C898F9C}"/>
    <cellStyle name="Salida 3 4 6 2 3" xfId="13360" xr:uid="{CA9A8905-00E9-4FD4-95BE-8272A15249C3}"/>
    <cellStyle name="Salida 3 4 6 2 3 2" xfId="28468" xr:uid="{00263E1F-6A02-482D-8F92-B7E255483D1A}"/>
    <cellStyle name="Salida 3 4 6 2 4" xfId="21566" xr:uid="{7275F96D-216B-4383-9363-03893748B1CC}"/>
    <cellStyle name="Salida 3 4 6 3" xfId="10203" xr:uid="{B93D3DAD-F615-46CC-BBF8-FC378713573A}"/>
    <cellStyle name="Salida 3 4 6 3 2" xfId="25311" xr:uid="{B9F166D7-FFF2-4833-BE7F-2CD0D49A39F8}"/>
    <cellStyle name="Salida 3 4 6 4" xfId="14812" xr:uid="{BA806180-AA5F-4290-9E20-250F9B89D68F}"/>
    <cellStyle name="Salida 3 4 6 4 2" xfId="29920" xr:uid="{9FFF147E-2A66-4A8A-BDB5-CC2BE00617DF}"/>
    <cellStyle name="Salida 3 4 6 5" xfId="18929" xr:uid="{45D26B98-ED06-4E98-A3A6-9135C533C156}"/>
    <cellStyle name="Salida 3 4 7" xfId="4203" xr:uid="{9C7F9399-0BFE-4C09-AD91-B3C524A4B501}"/>
    <cellStyle name="Salida 3 4 7 2" xfId="6840" xr:uid="{C7DB2097-57A9-412A-9EA5-B5E5FA112EBA}"/>
    <cellStyle name="Salida 3 4 7 2 2" xfId="13151" xr:uid="{74C316E8-88C8-4CFE-99C4-F966D29456EA}"/>
    <cellStyle name="Salida 3 4 7 2 2 2" xfId="28259" xr:uid="{98F12E48-5FF8-44F9-8713-EFE3EC65705C}"/>
    <cellStyle name="Salida 3 4 7 2 3" xfId="16820" xr:uid="{301777F4-C138-4B2A-A41B-BF61670E87AE}"/>
    <cellStyle name="Salida 3 4 7 2 3 2" xfId="31928" xr:uid="{DD057220-B9A0-4E29-AB41-2E18B47CBE11}"/>
    <cellStyle name="Salida 3 4 7 2 4" xfId="21948" xr:uid="{E93EFAF8-3D3C-438C-8DBE-CE2C2DB1DD78}"/>
    <cellStyle name="Salida 3 4 7 3" xfId="10585" xr:uid="{2AB3D28F-E27E-4F92-8512-7C8A656E13C0}"/>
    <cellStyle name="Salida 3 4 7 3 2" xfId="25693" xr:uid="{3A11AB7A-789D-465F-80D2-02EC0038A26F}"/>
    <cellStyle name="Salida 3 4 7 4" xfId="15731" xr:uid="{4FE205C3-78B7-4D05-9A34-6F07FE1FC304}"/>
    <cellStyle name="Salida 3 4 7 4 2" xfId="30839" xr:uid="{6243C503-1ECF-4D2F-A78C-93950C636445}"/>
    <cellStyle name="Salida 3 4 7 5" xfId="19311" xr:uid="{EE44BF6C-2BF9-49B1-8A2F-537A011B3B0A}"/>
    <cellStyle name="Salida 3 4 8" xfId="4768" xr:uid="{6432D990-88F1-48BD-81B5-570D433AB136}"/>
    <cellStyle name="Salida 3 4 8 2" xfId="11150" xr:uid="{4A6CC594-E4EA-4A5C-9517-BA2336C99127}"/>
    <cellStyle name="Salida 3 4 8 2 2" xfId="26258" xr:uid="{D0BD647F-57C0-4B4F-8B12-9C0B295C322E}"/>
    <cellStyle name="Salida 3 4 8 3" xfId="15571" xr:uid="{CC1598CE-8019-4626-9314-C3F40C4CC87E}"/>
    <cellStyle name="Salida 3 4 8 3 2" xfId="30679" xr:uid="{E3E57E54-74AB-4FBF-9549-6601410E5E7A}"/>
    <cellStyle name="Salida 3 4 8 4" xfId="19876" xr:uid="{B4E89B15-007E-4BDE-980F-9B933F1B669A}"/>
    <cellStyle name="Salida 3 4 9" xfId="8629" xr:uid="{AB2B0AAF-594B-4C1B-9DE2-5891643E5194}"/>
    <cellStyle name="Salida 3 4 9 2" xfId="23737" xr:uid="{504B870A-47E0-4C3D-80C1-C1BC1661D6C0}"/>
    <cellStyle name="Salida 3 5" xfId="1995" xr:uid="{AAE4DD89-D83E-40CD-94A1-B08129E2FCB6}"/>
    <cellStyle name="Salida 3 5 10" xfId="15453" xr:uid="{9ACDAE97-C28B-428E-853A-A77F3A75C613}"/>
    <cellStyle name="Salida 3 5 10 2" xfId="30561" xr:uid="{F49AF116-42E4-449D-8AE1-5E8203790AD6}"/>
    <cellStyle name="Salida 3 5 11" xfId="17220" xr:uid="{0447C628-466A-4B39-811B-A2DA6AD9EB5F}"/>
    <cellStyle name="Salida 3 5 2" xfId="2757" xr:uid="{2E3F4F86-B8F6-4308-B53D-E47CF867D658}"/>
    <cellStyle name="Salida 3 5 2 2" xfId="5394" xr:uid="{CB1F1827-C03F-4D46-B76F-BCFE18BB4FA0}"/>
    <cellStyle name="Salida 3 5 2 2 2" xfId="11743" xr:uid="{91F48A97-B3FA-49EC-8BF9-C2414FE5A3D9}"/>
    <cellStyle name="Salida 3 5 2 2 2 2" xfId="26851" xr:uid="{F002003A-0E13-4C70-AFB5-726A700E1FB3}"/>
    <cellStyle name="Salida 3 5 2 2 3" xfId="16295" xr:uid="{6EA5DDC8-89A0-4DCA-AFE8-10A348D4EFD2}"/>
    <cellStyle name="Salida 3 5 2 2 3 2" xfId="31403" xr:uid="{3331ECB2-46E9-4783-BF4B-C245E6A84D82}"/>
    <cellStyle name="Salida 3 5 2 2 4" xfId="20502" xr:uid="{49A801E1-5066-46A6-97C1-CD5CF314E008}"/>
    <cellStyle name="Salida 3 5 2 3" xfId="16241" xr:uid="{C33436CD-8F22-4A1D-8F38-747C07059BED}"/>
    <cellStyle name="Salida 3 5 2 3 2" xfId="31349" xr:uid="{2178C317-C97C-427A-BB0D-2D84CBFD452C}"/>
    <cellStyle name="Salida 3 5 2 4" xfId="17865" xr:uid="{A59C4133-BD51-4CC6-86EC-1E1DD8824812}"/>
    <cellStyle name="Salida 3 5 3" xfId="3060" xr:uid="{FB4464FE-687F-441A-966F-4C644243D88C}"/>
    <cellStyle name="Salida 3 5 3 2" xfId="5697" xr:uid="{260DDE16-956E-4FA5-A24E-830FAE219AC6}"/>
    <cellStyle name="Salida 3 5 3 2 2" xfId="12008" xr:uid="{CC5A53F1-4596-4D1F-BF65-69857CB2D5E7}"/>
    <cellStyle name="Salida 3 5 3 2 2 2" xfId="27116" xr:uid="{E496A6F5-5D10-44B8-96F4-D39521DBB905}"/>
    <cellStyle name="Salida 3 5 3 2 3" xfId="14719" xr:uid="{07BDF1A2-94B9-44DC-AE4D-35E229F74139}"/>
    <cellStyle name="Salida 3 5 3 2 3 2" xfId="29827" xr:uid="{93B9DFC8-CE72-44E1-9D45-B5844305F67B}"/>
    <cellStyle name="Salida 3 5 3 2 4" xfId="20805" xr:uid="{4A9B9319-4873-47D3-8E68-29C14A5AECAA}"/>
    <cellStyle name="Salida 3 5 3 3" xfId="9442" xr:uid="{17676AE7-8DCC-4DFD-942D-E076B8AF2CA5}"/>
    <cellStyle name="Salida 3 5 3 3 2" xfId="24550" xr:uid="{1EDE325F-E08B-4E6C-8298-0ADE39EC36E7}"/>
    <cellStyle name="Salida 3 5 3 4" xfId="15802" xr:uid="{E23EC453-1EBA-4657-8120-D45651841558}"/>
    <cellStyle name="Salida 3 5 3 4 2" xfId="30910" xr:uid="{D03746FF-0488-4D73-89CF-BFE8B33A8E3B}"/>
    <cellStyle name="Salida 3 5 3 5" xfId="18168" xr:uid="{A9B6BBEF-38BF-4425-84D8-49E291D0766F}"/>
    <cellStyle name="Salida 3 5 4" xfId="3386" xr:uid="{E7441DF4-3F9A-4087-858D-DD769E7AC527}"/>
    <cellStyle name="Salida 3 5 4 2" xfId="6023" xr:uid="{6974EE7B-BA0D-42EF-80AB-BBCA6763D851}"/>
    <cellStyle name="Salida 3 5 4 2 2" xfId="12334" xr:uid="{060CF58A-0A63-4DA2-95B0-8EE63CF08BDB}"/>
    <cellStyle name="Salida 3 5 4 2 2 2" xfId="27442" xr:uid="{C6C3FB4A-C519-4783-A0AE-0301D1550B1E}"/>
    <cellStyle name="Salida 3 5 4 2 3" xfId="15583" xr:uid="{59558214-B879-4F38-8A55-27AFAE434DC5}"/>
    <cellStyle name="Salida 3 5 4 2 3 2" xfId="30691" xr:uid="{F4E93BB9-729D-4649-95BD-DDFD6A5C9FCD}"/>
    <cellStyle name="Salida 3 5 4 2 4" xfId="21131" xr:uid="{41E31187-7F94-4B15-A513-ADAF46A0C296}"/>
    <cellStyle name="Salida 3 5 4 3" xfId="9768" xr:uid="{D44ECF3D-AD52-41F4-8489-0B9F2505FBEE}"/>
    <cellStyle name="Salida 3 5 4 3 2" xfId="24876" xr:uid="{455640E0-4D8E-418E-970D-84C11046F64B}"/>
    <cellStyle name="Salida 3 5 4 4" xfId="15993" xr:uid="{3AFDFA01-6748-4948-A468-85D8E18A7CA6}"/>
    <cellStyle name="Salida 3 5 4 4 2" xfId="31101" xr:uid="{DEAAB59E-4613-4491-A93C-653E744F0460}"/>
    <cellStyle name="Salida 3 5 4 5" xfId="18494" xr:uid="{62CBB99C-31DF-4AEF-97B2-D5443D551049}"/>
    <cellStyle name="Salida 3 5 5" xfId="3692" xr:uid="{B6841F20-7280-456A-B438-DF3F805E26B5}"/>
    <cellStyle name="Salida 3 5 5 2" xfId="6329" xr:uid="{3547DB08-0DC7-4143-B29F-8045AA16E5B6}"/>
    <cellStyle name="Salida 3 5 5 2 2" xfId="12640" xr:uid="{C3E7EF1A-E936-493A-BD32-7DC9AB279529}"/>
    <cellStyle name="Salida 3 5 5 2 2 2" xfId="27748" xr:uid="{275C97D9-61FB-4906-B10F-0826B53FCD3E}"/>
    <cellStyle name="Salida 3 5 5 2 3" xfId="7570" xr:uid="{C73A5A3B-03E8-4950-82C7-4AECE69AE5CC}"/>
    <cellStyle name="Salida 3 5 5 2 3 2" xfId="22678" xr:uid="{5AF30BF5-BB7C-497C-8B8D-B554CECED66D}"/>
    <cellStyle name="Salida 3 5 5 2 4" xfId="21437" xr:uid="{F2B52B0C-D048-487C-9700-367AB8A9606A}"/>
    <cellStyle name="Salida 3 5 5 3" xfId="10074" xr:uid="{DD5990D8-9ACF-435D-84CF-502F2D05B1C2}"/>
    <cellStyle name="Salida 3 5 5 3 2" xfId="25182" xr:uid="{9A7000A7-7C3C-42AB-BCF6-C174BA437103}"/>
    <cellStyle name="Salida 3 5 5 4" xfId="14250" xr:uid="{01CDAB1E-0BC0-4FAC-ACC7-7FFE4FED4A68}"/>
    <cellStyle name="Salida 3 5 5 4 2" xfId="29358" xr:uid="{02EA4511-0FA6-4D96-BB10-550A79BD2132}"/>
    <cellStyle name="Salida 3 5 5 5" xfId="18800" xr:uid="{3276AD4B-85DE-4FB9-9249-5A36E994FADE}"/>
    <cellStyle name="Salida 3 5 6" xfId="4067" xr:uid="{0DC32A1C-D2B8-4196-AFF0-4A2E53C54163}"/>
    <cellStyle name="Salida 3 5 6 2" xfId="6704" xr:uid="{2794B9FB-133A-4BB8-A41E-287BD6F3EED5}"/>
    <cellStyle name="Salida 3 5 6 2 2" xfId="13015" xr:uid="{DABBE444-847F-433B-831F-FA5603F306D3}"/>
    <cellStyle name="Salida 3 5 6 2 2 2" xfId="28123" xr:uid="{04FAF933-E7C5-4C7F-AAE6-721757785697}"/>
    <cellStyle name="Salida 3 5 6 2 3" xfId="16691" xr:uid="{15D0F193-8242-4A6A-B8AA-9AFFE6A2CC31}"/>
    <cellStyle name="Salida 3 5 6 2 3 2" xfId="31799" xr:uid="{40459BDE-431A-44B6-8BB2-2168CA557C8E}"/>
    <cellStyle name="Salida 3 5 6 2 4" xfId="21812" xr:uid="{FB323F8D-1CE1-4F10-96E6-FDDF01BB04CC}"/>
    <cellStyle name="Salida 3 5 6 3" xfId="10449" xr:uid="{873B16FE-3E39-417B-B944-3743098545BD}"/>
    <cellStyle name="Salida 3 5 6 3 2" xfId="25557" xr:uid="{98C59091-BC06-44C5-8416-2193576F88A9}"/>
    <cellStyle name="Salida 3 5 6 4" xfId="15596" xr:uid="{E127C020-5917-4EBC-BE21-25443FD9E01F}"/>
    <cellStyle name="Salida 3 5 6 4 2" xfId="30704" xr:uid="{EFD6BB19-BDEB-4153-B3B2-7B18ABA44DD1}"/>
    <cellStyle name="Salida 3 5 6 5" xfId="19175" xr:uid="{B4D85D63-669D-4102-8C78-0004F167DCCC}"/>
    <cellStyle name="Salida 3 5 7" xfId="4632" xr:uid="{AFE914EE-092C-489D-A8BE-7AAF7CA70423}"/>
    <cellStyle name="Salida 3 5 7 2" xfId="11014" xr:uid="{F27B85EB-1F11-4618-B593-88689789E661}"/>
    <cellStyle name="Salida 3 5 7 2 2" xfId="26122" xr:uid="{A2C2EC17-1779-4ABD-AD4F-BCC7E3A37E35}"/>
    <cellStyle name="Salida 3 5 7 3" xfId="15598" xr:uid="{3B1D140C-AFEA-4330-BEAE-8AA54F52575E}"/>
    <cellStyle name="Salida 3 5 7 3 2" xfId="30706" xr:uid="{4F8E4433-A047-4D07-B4D5-8F1030A1CCD2}"/>
    <cellStyle name="Salida 3 5 7 4" xfId="19740" xr:uid="{C4F3DF91-4A77-4BCF-862C-E3084DA9CAC8}"/>
    <cellStyle name="Salida 3 5 8" xfId="8493" xr:uid="{AA4FB0F1-5702-4D08-8BBC-F9F9552BFC4F}"/>
    <cellStyle name="Salida 3 5 8 2" xfId="23601" xr:uid="{52ECC114-8751-46EC-B547-1619413BD73B}"/>
    <cellStyle name="Salida 3 5 9" xfId="15831" xr:uid="{49834431-1E9E-48A3-BCA4-D7157F6DDEF0}"/>
    <cellStyle name="Salida 3 5 9 2" xfId="30939" xr:uid="{FB269F57-D772-401B-802E-C8E67C70E6CA}"/>
    <cellStyle name="Salida 4" xfId="1513" xr:uid="{00000000-0005-0000-0000-0000ED050000}"/>
    <cellStyle name="Salida 4 2" xfId="1939" xr:uid="{4431280D-69C5-4BD0-B561-5050DBDAA137}"/>
    <cellStyle name="Salida 4 2 10" xfId="8440" xr:uid="{ADDE3377-7C01-4D25-B7E8-218271D8417A}"/>
    <cellStyle name="Salida 4 2 10 2" xfId="23548" xr:uid="{26225EEB-7F99-42F4-972E-B6AC4C7E32BF}"/>
    <cellStyle name="Salida 4 2 11" xfId="7780" xr:uid="{D7927A06-930C-4B68-ACE2-DDBA00F2DE15}"/>
    <cellStyle name="Salida 4 2 11 2" xfId="22888" xr:uid="{E0408F03-8445-4F41-8EF9-960687C46056}"/>
    <cellStyle name="Salida 4 2 12" xfId="15415" xr:uid="{EB8FCADC-BEC7-46B4-87E5-6976B1B5A327}"/>
    <cellStyle name="Salida 4 2 12 2" xfId="30523" xr:uid="{D09711A4-BECE-420B-B6AA-7F071479C67D}"/>
    <cellStyle name="Salida 4 2 13" xfId="17164" xr:uid="{C5E437EB-8F4E-4FAD-B93F-E428E8EE9A5B}"/>
    <cellStyle name="Salida 4 2 2" xfId="2499" xr:uid="{3053BC31-E55D-4263-B459-ACF3497E5973}"/>
    <cellStyle name="Salida 4 2 2 2" xfId="5136" xr:uid="{6114FB84-B5C6-4651-BE92-2D9E77F62103}"/>
    <cellStyle name="Salida 4 2 2 2 2" xfId="11500" xr:uid="{75A895CC-A01A-4433-9B5C-09CDE999D9CA}"/>
    <cellStyle name="Salida 4 2 2 2 2 2" xfId="26608" xr:uid="{FECBDEC5-78F3-47DC-B95E-6D0B5451AC8E}"/>
    <cellStyle name="Salida 4 2 2 2 3" xfId="7744" xr:uid="{9E55D273-833E-46A9-87EB-D66AB948EF8A}"/>
    <cellStyle name="Salida 4 2 2 2 3 2" xfId="22852" xr:uid="{308F84CE-FA56-40B5-9FA9-8D66FE34E737}"/>
    <cellStyle name="Salida 4 2 2 2 4" xfId="20244" xr:uid="{932D3AF3-5A8C-4F2D-8A44-1AA1049D4D29}"/>
    <cellStyle name="Salida 4 2 2 3" xfId="8966" xr:uid="{A80574E1-CFED-48E3-B6BD-8BF643D430A3}"/>
    <cellStyle name="Salida 4 2 2 3 2" xfId="24074" xr:uid="{1EFE61C7-85C1-4699-A91A-3BD23A6C3F69}"/>
    <cellStyle name="Salida 4 2 3" xfId="2715" xr:uid="{98AB6111-CE0A-40D1-B7ED-82CF2BE43086}"/>
    <cellStyle name="Salida 4 2 3 2" xfId="5352" xr:uid="{8BE32955-7372-40AE-BFA5-A33F519EAB3D}"/>
    <cellStyle name="Salida 4 2 3 2 2" xfId="11701" xr:uid="{6FEC5F10-B254-49A6-A399-E920F10CAB1C}"/>
    <cellStyle name="Salida 4 2 3 2 2 2" xfId="26809" xr:uid="{CD523D3E-6B68-46AF-BA4C-AC56AE4E3CD1}"/>
    <cellStyle name="Salida 4 2 3 2 3" xfId="15570" xr:uid="{90521CD9-86A0-4D0C-A1EC-607B662DA226}"/>
    <cellStyle name="Salida 4 2 3 2 3 2" xfId="30678" xr:uid="{1057FB5D-7886-4DEC-9436-8FBE831FE467}"/>
    <cellStyle name="Salida 4 2 3 2 4" xfId="20460" xr:uid="{733BBB81-8E7F-47C9-85EA-3AF73A27595C}"/>
    <cellStyle name="Salida 4 2 3 3" xfId="8157" xr:uid="{39CA0F3B-C741-43E1-A454-0421B4345793}"/>
    <cellStyle name="Salida 4 2 3 3 2" xfId="23265" xr:uid="{E788463B-49DC-42AD-B33E-F303FF331C23}"/>
    <cellStyle name="Salida 4 2 3 4" xfId="17823" xr:uid="{D85E758A-A55D-47FB-8188-DC80D00BC616}"/>
    <cellStyle name="Salida 4 2 4" xfId="3018" xr:uid="{574E9A9E-F116-4A17-A245-E017C8ACBE25}"/>
    <cellStyle name="Salida 4 2 4 2" xfId="5655" xr:uid="{1AF87963-3102-4FA7-84D2-AEC58A36140C}"/>
    <cellStyle name="Salida 4 2 4 2 2" xfId="11966" xr:uid="{2F9161C9-A6AA-49BA-9425-A4F323F930DA}"/>
    <cellStyle name="Salida 4 2 4 2 2 2" xfId="27074" xr:uid="{5626DCCC-D44E-46A7-BFD7-FA289C5212FF}"/>
    <cellStyle name="Salida 4 2 4 2 3" xfId="7596" xr:uid="{CD34B7DC-02A0-44FB-AA02-507D8A968979}"/>
    <cellStyle name="Salida 4 2 4 2 3 2" xfId="22704" xr:uid="{E2C511F9-BD40-4CC3-8FFB-93F86544EB48}"/>
    <cellStyle name="Salida 4 2 4 2 4" xfId="20763" xr:uid="{D4995EB3-E106-4FCE-8ADB-8A77364A615A}"/>
    <cellStyle name="Salida 4 2 4 3" xfId="9400" xr:uid="{DD2F130E-6C93-48F2-9E86-8C1C57CB8622}"/>
    <cellStyle name="Salida 4 2 4 3 2" xfId="24508" xr:uid="{E9EF73B0-4F2E-47FF-B4E2-EE3D8F795427}"/>
    <cellStyle name="Salida 4 2 4 4" xfId="7117" xr:uid="{08EFFCAC-37FB-4646-993F-10605E57BEA2}"/>
    <cellStyle name="Salida 4 2 4 4 2" xfId="22225" xr:uid="{055C045D-1180-4905-A0FE-52590ED2DD33}"/>
    <cellStyle name="Salida 4 2 4 5" xfId="18126" xr:uid="{F0242744-D19E-4F97-8463-8E85B1A1BE56}"/>
    <cellStyle name="Salida 4 2 5" xfId="3344" xr:uid="{B4313202-8793-48BA-A618-E11A8F454455}"/>
    <cellStyle name="Salida 4 2 5 2" xfId="5981" xr:uid="{37868DC2-3EB9-46B0-B4D0-9E9DBDAA41CF}"/>
    <cellStyle name="Salida 4 2 5 2 2" xfId="12292" xr:uid="{C7871613-5A75-463F-B37D-536DEF3D7738}"/>
    <cellStyle name="Salida 4 2 5 2 2 2" xfId="27400" xr:uid="{4ECEA094-26A7-4924-B8CE-B36FF33A755A}"/>
    <cellStyle name="Salida 4 2 5 2 3" xfId="7353" xr:uid="{902783CF-C326-460E-9D09-C589D13B928F}"/>
    <cellStyle name="Salida 4 2 5 2 3 2" xfId="22461" xr:uid="{AB201CB2-22E0-4319-84A1-6D794E861F3C}"/>
    <cellStyle name="Salida 4 2 5 2 4" xfId="21089" xr:uid="{C75967F8-C3A4-49A6-8049-E5A51C0A4E6C}"/>
    <cellStyle name="Salida 4 2 5 3" xfId="9726" xr:uid="{7CF34A25-25A0-4B18-8BD4-7FF2A56C37F9}"/>
    <cellStyle name="Salida 4 2 5 3 2" xfId="24834" xr:uid="{B379DFC1-3925-4615-8B43-90335206A95B}"/>
    <cellStyle name="Salida 4 2 5 4" xfId="16193" xr:uid="{AC0146CE-3E31-4FFB-815C-6FFECC6A3CB5}"/>
    <cellStyle name="Salida 4 2 5 4 2" xfId="31301" xr:uid="{942F3AAC-E39D-4703-9AFB-EA8C21454AFB}"/>
    <cellStyle name="Salida 4 2 5 5" xfId="18452" xr:uid="{6D3E4D75-8C53-4DC5-8CBF-6516D2AB4DDA}"/>
    <cellStyle name="Salida 4 2 6" xfId="3650" xr:uid="{9DB852A8-CAEB-41F9-AE6F-68376A2AB24B}"/>
    <cellStyle name="Salida 4 2 6 2" xfId="6287" xr:uid="{02314B4C-0016-46ED-8C33-26E205404F6D}"/>
    <cellStyle name="Salida 4 2 6 2 2" xfId="12598" xr:uid="{C055B8F3-C014-4CF8-8989-8DA18E3320F8}"/>
    <cellStyle name="Salida 4 2 6 2 2 2" xfId="27706" xr:uid="{9CC7739E-CA48-4BFB-8213-6C849507F643}"/>
    <cellStyle name="Salida 4 2 6 2 3" xfId="13376" xr:uid="{C282AB18-A9D1-46F6-8301-019656D44B74}"/>
    <cellStyle name="Salida 4 2 6 2 3 2" xfId="28484" xr:uid="{DA977DEF-B080-41EE-8BC2-583277CE33AE}"/>
    <cellStyle name="Salida 4 2 6 2 4" xfId="21395" xr:uid="{AB790444-D43B-43AB-8261-687AE5D1EF67}"/>
    <cellStyle name="Salida 4 2 6 3" xfId="10032" xr:uid="{4FBE0205-017F-46AD-914D-A5B605B1E6AA}"/>
    <cellStyle name="Salida 4 2 6 3 2" xfId="25140" xr:uid="{295B46DB-D626-4916-918E-56918E175897}"/>
    <cellStyle name="Salida 4 2 6 4" xfId="13919" xr:uid="{BB2DE882-A246-4CA1-BFA1-EE1B7E9A229D}"/>
    <cellStyle name="Salida 4 2 6 4 2" xfId="29027" xr:uid="{0B27FE42-6F9A-4F44-BD4B-F80F9B20CD92}"/>
    <cellStyle name="Salida 4 2 6 5" xfId="18758" xr:uid="{2018AFCC-325A-444B-A176-A64C4AF56A98}"/>
    <cellStyle name="Salida 4 2 7" xfId="4011" xr:uid="{EF493C81-EFE3-42D1-8C7C-E65720C6CA81}"/>
    <cellStyle name="Salida 4 2 7 2" xfId="6648" xr:uid="{D6BC35D0-6CE1-4BB0-9A67-55D3CB7732E5}"/>
    <cellStyle name="Salida 4 2 7 2 2" xfId="12959" xr:uid="{62297BF5-1B35-468B-B351-1C295F7205BD}"/>
    <cellStyle name="Salida 4 2 7 2 2 2" xfId="28067" xr:uid="{0D08589F-3C37-42EF-8497-EC65070C37D7}"/>
    <cellStyle name="Salida 4 2 7 2 3" xfId="16649" xr:uid="{4C4133E5-4396-4655-9D91-FF1984BAC4E5}"/>
    <cellStyle name="Salida 4 2 7 2 3 2" xfId="31757" xr:uid="{E9E939AB-0AD2-4839-8AA4-B3AA6639A72A}"/>
    <cellStyle name="Salida 4 2 7 2 4" xfId="21756" xr:uid="{958ADE8A-83CA-4E6A-8EBF-E7F760B74506}"/>
    <cellStyle name="Salida 4 2 7 3" xfId="10393" xr:uid="{C4F4EB4D-0F1F-48DF-8659-C511D82F686F}"/>
    <cellStyle name="Salida 4 2 7 3 2" xfId="25501" xr:uid="{6EEAD29A-DF33-44BC-A19B-B483227EF90A}"/>
    <cellStyle name="Salida 4 2 7 4" xfId="14393" xr:uid="{DA444ACF-7A8D-4DCB-99C5-3A3587B1EC4C}"/>
    <cellStyle name="Salida 4 2 7 4 2" xfId="29501" xr:uid="{32F7D8F1-1D4E-4E4E-BB56-E9C921D76118}"/>
    <cellStyle name="Salida 4 2 7 5" xfId="19119" xr:uid="{1D3B7A1F-15A2-4ED0-A111-931DE9762F62}"/>
    <cellStyle name="Salida 4 2 8" xfId="4324" xr:uid="{A079E36F-61D0-4F01-8F5A-2C5A8AB9BCD8}"/>
    <cellStyle name="Salida 4 2 8 2" xfId="6961" xr:uid="{EEF5FD8C-6826-4314-AA81-34C6B4E4834B}"/>
    <cellStyle name="Salida 4 2 8 2 2" xfId="13272" xr:uid="{29150973-6C93-4C88-A742-0AFBF2344329}"/>
    <cellStyle name="Salida 4 2 8 2 2 2" xfId="28380" xr:uid="{7AADDE26-3D5D-49F7-A970-B188D280439D}"/>
    <cellStyle name="Salida 4 2 8 2 3" xfId="16936" xr:uid="{1710A5D8-5A7E-4D13-969E-32AAF574668B}"/>
    <cellStyle name="Salida 4 2 8 2 3 2" xfId="32044" xr:uid="{F13A1E70-48C6-4E55-A3C2-BBD5061690FE}"/>
    <cellStyle name="Salida 4 2 8 2 4" xfId="22069" xr:uid="{CF01AF17-1585-4320-AD3F-0D238C6DE88E}"/>
    <cellStyle name="Salida 4 2 8 3" xfId="10706" xr:uid="{7F430961-6F43-42FA-9561-C938981758D9}"/>
    <cellStyle name="Salida 4 2 8 3 2" xfId="25814" xr:uid="{B792A3B8-E1BC-4D66-B755-DD5A89598167}"/>
    <cellStyle name="Salida 4 2 8 4" xfId="7362" xr:uid="{1BD0010B-9115-47FC-9280-1305066B9FAF}"/>
    <cellStyle name="Salida 4 2 8 4 2" xfId="22470" xr:uid="{076BE909-1AD0-4D79-8380-E53FE27DD2AE}"/>
    <cellStyle name="Salida 4 2 8 5" xfId="19432" xr:uid="{670E66EF-94D5-411F-A261-3D54EADF034F}"/>
    <cellStyle name="Salida 4 2 9" xfId="4576" xr:uid="{ADDDD1BD-981B-46DC-9325-5BE926A76475}"/>
    <cellStyle name="Salida 4 2 9 2" xfId="10958" xr:uid="{25D501BC-37DC-4E96-8586-952396B18751}"/>
    <cellStyle name="Salida 4 2 9 2 2" xfId="26066" xr:uid="{6404467D-A825-4F60-8DEA-ECFD2FBC42F6}"/>
    <cellStyle name="Salida 4 2 9 3" xfId="7082" xr:uid="{30F04FAE-E3BA-400E-AC03-A4F75D707E19}"/>
    <cellStyle name="Salida 4 2 9 3 2" xfId="22190" xr:uid="{B8BDB7E5-688E-41E9-8360-BF62C441A2C5}"/>
    <cellStyle name="Salida 4 2 9 4" xfId="19684" xr:uid="{21C74ACF-9DD5-4026-8E3E-7ECF14072FF9}"/>
    <cellStyle name="Salida 4 3" xfId="1794" xr:uid="{E621F8F8-AC61-4CEA-AE1E-74A562966F0F}"/>
    <cellStyle name="Salida 4 3 10" xfId="8271" xr:uid="{B400C59F-C0D9-4E00-BE4D-BE1842966F71}"/>
    <cellStyle name="Salida 4 3 10 2" xfId="23379" xr:uid="{EA6D374B-A046-492F-9CC7-91FA93519E9C}"/>
    <cellStyle name="Salida 4 3 11" xfId="14325" xr:uid="{9DF84EB1-F13D-458D-8FAC-062DBEC2B3B9}"/>
    <cellStyle name="Salida 4 3 11 2" xfId="29433" xr:uid="{30C3B898-55F2-4340-854A-AB1BB452D8FA}"/>
    <cellStyle name="Salida 4 3 12" xfId="15165" xr:uid="{77848064-A9FC-4EBB-A416-15E5153E3768}"/>
    <cellStyle name="Salida 4 3 12 2" xfId="30273" xr:uid="{4F512B65-B7F2-4DDB-9C8B-BA5C62BE1CFB}"/>
    <cellStyle name="Salida 4 3 13" xfId="17019" xr:uid="{8DF867EF-6518-4F7C-B6D6-48167B986730}"/>
    <cellStyle name="Salida 4 3 2" xfId="2354" xr:uid="{3BE7FAFC-E436-4F39-9DBE-2A5A3A4D51F3}"/>
    <cellStyle name="Salida 4 3 2 2" xfId="4991" xr:uid="{C0824FAF-07CA-49D2-A0AD-611A7552DD31}"/>
    <cellStyle name="Salida 4 3 2 2 2" xfId="11355" xr:uid="{BB3682C7-1DC3-44C7-877B-594B87A7C955}"/>
    <cellStyle name="Salida 4 3 2 2 2 2" xfId="26463" xr:uid="{BF6ACC11-5F79-42CC-A978-84A341A04E17}"/>
    <cellStyle name="Salida 4 3 2 2 3" xfId="7407" xr:uid="{57E690B0-C94A-413D-8DFE-194C34A1FD6E}"/>
    <cellStyle name="Salida 4 3 2 2 3 2" xfId="22515" xr:uid="{A2804F27-553F-4469-B3F5-B78D713BCE92}"/>
    <cellStyle name="Salida 4 3 2 2 4" xfId="20099" xr:uid="{D214F64C-2B7A-458E-A585-842CCF40D7EF}"/>
    <cellStyle name="Salida 4 3 2 3" xfId="8821" xr:uid="{0FC36DF2-CF29-47DC-940C-6A170E9C7768}"/>
    <cellStyle name="Salida 4 3 2 3 2" xfId="23929" xr:uid="{0F58490C-5F18-47FC-9A01-DCD695764315}"/>
    <cellStyle name="Salida 4 3 3" xfId="2265" xr:uid="{861ABD45-3A72-4CD8-BB51-1BC6A7B41FAA}"/>
    <cellStyle name="Salida 4 3 3 2" xfId="4902" xr:uid="{F25476BA-26E7-4845-A048-A07D074AEBE6}"/>
    <cellStyle name="Salida 4 3 3 2 2" xfId="11266" xr:uid="{34226CF9-EC3D-4AB1-AE1C-D78FAFBF874E}"/>
    <cellStyle name="Salida 4 3 3 2 2 2" xfId="26374" xr:uid="{B411F2A7-42FB-4FCE-8953-6C527D64956E}"/>
    <cellStyle name="Salida 4 3 3 2 3" xfId="8141" xr:uid="{7F4E0810-4601-4266-AC32-C5A6EAE0F1E2}"/>
    <cellStyle name="Salida 4 3 3 2 3 2" xfId="23249" xr:uid="{08D48443-F573-4183-AD4E-06DF80C358DB}"/>
    <cellStyle name="Salida 4 3 3 2 4" xfId="20010" xr:uid="{D92B6103-3CCC-4761-B86A-B233C882269F}"/>
    <cellStyle name="Salida 4 3 3 3" xfId="14550" xr:uid="{1A90A3A6-C66F-4CF4-9A43-777B641A88CF}"/>
    <cellStyle name="Salida 4 3 3 3 2" xfId="29658" xr:uid="{4A16CF71-3D3E-40DF-89CE-DBC2A13AE35D}"/>
    <cellStyle name="Salida 4 3 3 4" xfId="17490" xr:uid="{63812F05-2BD3-4435-99F3-4B8847CABE2B}"/>
    <cellStyle name="Salida 4 3 4" xfId="2331" xr:uid="{E88B979B-6ED3-4262-9AD7-A57982B1FE12}"/>
    <cellStyle name="Salida 4 3 4 2" xfId="4968" xr:uid="{801EE8E9-08C3-4440-B9F1-E2746B8604EE}"/>
    <cellStyle name="Salida 4 3 4 2 2" xfId="11332" xr:uid="{66C108D1-8516-4716-90F2-2291AB420975}"/>
    <cellStyle name="Salida 4 3 4 2 2 2" xfId="26440" xr:uid="{397419AF-9189-40ED-9E03-2261B59550BA}"/>
    <cellStyle name="Salida 4 3 4 2 3" xfId="14150" xr:uid="{7B94F8B3-DF69-4FBB-BC97-A1CF1F6DBF4E}"/>
    <cellStyle name="Salida 4 3 4 2 3 2" xfId="29258" xr:uid="{CA9CC92C-1E4C-4ED4-9816-5D9B7E7BF260}"/>
    <cellStyle name="Salida 4 3 4 2 4" xfId="20076" xr:uid="{7F99C94C-C721-45A6-B217-B455F2FB23C6}"/>
    <cellStyle name="Salida 4 3 4 3" xfId="8798" xr:uid="{AB36E217-7AF2-490B-82E5-14205EC2F4D5}"/>
    <cellStyle name="Salida 4 3 4 3 2" xfId="23906" xr:uid="{62EDA182-FAA3-44F8-AD0C-608D9973909F}"/>
    <cellStyle name="Salida 4 3 4 4" xfId="13710" xr:uid="{BC442B13-7AC4-4431-8EE3-74CD30A3789F}"/>
    <cellStyle name="Salida 4 3 4 4 2" xfId="28818" xr:uid="{4C9DDC45-A6E5-4CCA-AA4D-9533D797D39F}"/>
    <cellStyle name="Salida 4 3 4 5" xfId="17556" xr:uid="{3363804A-749A-421A-894A-76FD138A678A}"/>
    <cellStyle name="Salida 4 3 5" xfId="2279" xr:uid="{2FA0E1A7-9B85-4230-BB88-92A8B400EA09}"/>
    <cellStyle name="Salida 4 3 5 2" xfId="4916" xr:uid="{4224D203-A5CA-4A83-AD72-A68691630040}"/>
    <cellStyle name="Salida 4 3 5 2 2" xfId="11280" xr:uid="{229B4791-88C3-4A98-9520-E00BC8737740}"/>
    <cellStyle name="Salida 4 3 5 2 2 2" xfId="26388" xr:uid="{3B2F68A3-D36C-4080-9818-D91C4AF36B2A}"/>
    <cellStyle name="Salida 4 3 5 2 3" xfId="7204" xr:uid="{08C296A8-5BF7-4613-9DD4-70435F023EA5}"/>
    <cellStyle name="Salida 4 3 5 2 3 2" xfId="22312" xr:uid="{29C943CC-1843-4A4B-A242-FDC297E1DE79}"/>
    <cellStyle name="Salida 4 3 5 2 4" xfId="20024" xr:uid="{BC397C7B-ACA3-4B7B-9ABB-53A24A471EA8}"/>
    <cellStyle name="Salida 4 3 5 3" xfId="8746" xr:uid="{1E1924E2-5023-43EA-A175-D09CEF9F6524}"/>
    <cellStyle name="Salida 4 3 5 3 2" xfId="23854" xr:uid="{42DB4C81-3FD6-42F5-858F-27AE1A420F59}"/>
    <cellStyle name="Salida 4 3 5 4" xfId="15956" xr:uid="{1F4B57DF-EC92-4B32-9D0B-9D52E9D0AE9D}"/>
    <cellStyle name="Salida 4 3 5 4 2" xfId="31064" xr:uid="{4918FE0F-4C1A-4E81-9932-48D5B5D81AAC}"/>
    <cellStyle name="Salida 4 3 5 5" xfId="17504" xr:uid="{1B08DC39-9390-4EA4-BAEE-3BC839476365}"/>
    <cellStyle name="Salida 4 3 6" xfId="2297" xr:uid="{B6658890-028F-4726-B3FF-05A1B46F067D}"/>
    <cellStyle name="Salida 4 3 6 2" xfId="4934" xr:uid="{2EBEFAAD-54BD-46C7-BC7B-FB504AF7E6D5}"/>
    <cellStyle name="Salida 4 3 6 2 2" xfId="11298" xr:uid="{6BA8B892-6934-4C54-8AAB-2E45EBC77138}"/>
    <cellStyle name="Salida 4 3 6 2 2 2" xfId="26406" xr:uid="{18419515-DBCF-4480-8E5C-8BBE68DF3C08}"/>
    <cellStyle name="Salida 4 3 6 2 3" xfId="15947" xr:uid="{1533D503-B41C-40C0-B1BB-436C14457AEE}"/>
    <cellStyle name="Salida 4 3 6 2 3 2" xfId="31055" xr:uid="{222CB48A-B0D3-4E75-80B9-E7DA0C827912}"/>
    <cellStyle name="Salida 4 3 6 2 4" xfId="20042" xr:uid="{CFDF26BC-79DE-4927-B1F9-1CB34E27E4CD}"/>
    <cellStyle name="Salida 4 3 6 3" xfId="8764" xr:uid="{F059E0F0-0783-403F-B945-34E32F1873F9}"/>
    <cellStyle name="Salida 4 3 6 3 2" xfId="23872" xr:uid="{4EEBD33D-606D-4BAA-BD7A-EF01CBC3A928}"/>
    <cellStyle name="Salida 4 3 6 4" xfId="14838" xr:uid="{FE7407FC-C213-45C2-8748-DF8A32E1E8CC}"/>
    <cellStyle name="Salida 4 3 6 4 2" xfId="29946" xr:uid="{48522E35-3B37-407C-A450-EA1032F8DC73}"/>
    <cellStyle name="Salida 4 3 6 5" xfId="17522" xr:uid="{B68D1916-A992-4196-A390-E12749A04FF8}"/>
    <cellStyle name="Salida 4 3 7" xfId="3866" xr:uid="{24D36547-AE72-45E2-8103-36CA698D3D04}"/>
    <cellStyle name="Salida 4 3 7 2" xfId="6503" xr:uid="{2DB6F847-8AFA-44B2-B070-0C143C693462}"/>
    <cellStyle name="Salida 4 3 7 2 2" xfId="12814" xr:uid="{11EFCC67-AA52-4A81-A044-79EFAE2EB6ED}"/>
    <cellStyle name="Salida 4 3 7 2 2 2" xfId="27922" xr:uid="{5987B3A3-7B40-49D6-B6ED-6739A5EB1A0B}"/>
    <cellStyle name="Salida 4 3 7 2 3" xfId="15417" xr:uid="{A8777CEE-0C84-453D-ABFF-BA9325562823}"/>
    <cellStyle name="Salida 4 3 7 2 3 2" xfId="30525" xr:uid="{B1BA66B8-90F5-416F-8017-D76623E10CF6}"/>
    <cellStyle name="Salida 4 3 7 2 4" xfId="21611" xr:uid="{569CE564-90FA-4A29-A127-2AADA84036D5}"/>
    <cellStyle name="Salida 4 3 7 3" xfId="10248" xr:uid="{00E0B46E-3D60-46CB-8066-158304DE1A75}"/>
    <cellStyle name="Salida 4 3 7 3 2" xfId="25356" xr:uid="{103EB697-287E-4C58-A82D-C9CA54E52D69}"/>
    <cellStyle name="Salida 4 3 7 4" xfId="13451" xr:uid="{1D2BB2ED-4C10-413D-BA1B-28DCB96F5421}"/>
    <cellStyle name="Salida 4 3 7 4 2" xfId="28559" xr:uid="{857B6EC0-6F8D-42FD-9E43-91ACAEB41740}"/>
    <cellStyle name="Salida 4 3 7 5" xfId="18974" xr:uid="{3D814E63-0DE0-4CDF-8D84-55539F4E5A87}"/>
    <cellStyle name="Salida 4 3 8" xfId="4248" xr:uid="{A995467F-376D-4768-AB7C-E2EE94E54423}"/>
    <cellStyle name="Salida 4 3 8 2" xfId="6885" xr:uid="{8ECFD5D6-2FA7-4399-89B6-0AE1D4E13548}"/>
    <cellStyle name="Salida 4 3 8 2 2" xfId="13196" xr:uid="{360CFE91-1A2C-4E11-9767-DF80D7301287}"/>
    <cellStyle name="Salida 4 3 8 2 2 2" xfId="28304" xr:uid="{6CA9BF12-EA61-4D98-8DE4-8958F49BC18D}"/>
    <cellStyle name="Salida 4 3 8 2 3" xfId="16860" xr:uid="{C00A7F79-63DB-455F-A87C-633D60134C53}"/>
    <cellStyle name="Salida 4 3 8 2 3 2" xfId="31968" xr:uid="{5EB9983B-5FD8-406C-B983-85D5B6908C59}"/>
    <cellStyle name="Salida 4 3 8 2 4" xfId="21993" xr:uid="{8AE6C74C-DEF9-4E5F-AE18-8AEB0C94BD58}"/>
    <cellStyle name="Salida 4 3 8 3" xfId="10630" xr:uid="{3CB71EEC-B760-4ABE-9A8E-4E560493C408}"/>
    <cellStyle name="Salida 4 3 8 3 2" xfId="25738" xr:uid="{31866EF7-01AA-4C43-9C05-CA67D65008A2}"/>
    <cellStyle name="Salida 4 3 8 4" xfId="14842" xr:uid="{6D02FDE1-0127-4F23-A691-EBCC5E45B8CA}"/>
    <cellStyle name="Salida 4 3 8 4 2" xfId="29950" xr:uid="{2E793B8E-06F1-4FA5-AB3C-A39794F5FB4D}"/>
    <cellStyle name="Salida 4 3 8 5" xfId="19356" xr:uid="{435243A0-5E02-4427-B308-730C5FB2FE58}"/>
    <cellStyle name="Salida 4 3 9" xfId="4431" xr:uid="{4D441DCC-03B6-46A9-9B2E-770C6F09FF17}"/>
    <cellStyle name="Salida 4 3 9 2" xfId="10813" xr:uid="{DE8DD4A9-0587-4555-B376-D2BE2BBBE9EB}"/>
    <cellStyle name="Salida 4 3 9 2 2" xfId="25921" xr:uid="{2230DAF0-34F1-47ED-A5C6-5CD8C5E2F7CC}"/>
    <cellStyle name="Salida 4 3 9 3" xfId="13669" xr:uid="{563D74F7-F139-48C2-9C8B-C9097BE0D407}"/>
    <cellStyle name="Salida 4 3 9 3 2" xfId="28777" xr:uid="{F3D372C8-5037-4FEA-9332-AB9D0C6E7DE7}"/>
    <cellStyle name="Salida 4 3 9 4" xfId="19539" xr:uid="{7C51C813-4165-4DD3-B208-773ADC9B8662}"/>
    <cellStyle name="Salida 4 4" xfId="2129" xr:uid="{2C181BFF-BB8C-49E6-A123-7322DAB9B47C}"/>
    <cellStyle name="Salida 4 4 10" xfId="15948" xr:uid="{2BDDFC1E-7999-4136-A8A5-075C3A72B4D4}"/>
    <cellStyle name="Salida 4 4 10 2" xfId="31056" xr:uid="{1A220680-9474-4658-8852-7468C970402D}"/>
    <cellStyle name="Salida 4 4 11" xfId="15321" xr:uid="{9E86B1B4-F904-453C-8912-AF8E629D8BC2}"/>
    <cellStyle name="Salida 4 4 11 2" xfId="30429" xr:uid="{5AA94C0D-C89A-4833-88D0-CC67696A9E4E}"/>
    <cellStyle name="Salida 4 4 12" xfId="17354" xr:uid="{02212151-80F5-4D4B-812F-FFAD9D940B8E}"/>
    <cellStyle name="Salida 4 4 2" xfId="2619" xr:uid="{B37D1726-2AF8-47AD-8D1B-C0E7267ED160}"/>
    <cellStyle name="Salida 4 4 2 2" xfId="5256" xr:uid="{E7D3BB8E-4EEE-4A49-B222-4B092ADE70F4}"/>
    <cellStyle name="Salida 4 4 2 2 2" xfId="11620" xr:uid="{9274AF9C-21CE-494C-8D27-8B573CBBDAF6}"/>
    <cellStyle name="Salida 4 4 2 2 2 2" xfId="26728" xr:uid="{E1F60A87-E673-4567-A91B-E96D2D79C78E}"/>
    <cellStyle name="Salida 4 4 2 2 3" xfId="15217" xr:uid="{5D18E23D-1B7B-451A-B24E-9DCFE1F64BF5}"/>
    <cellStyle name="Salida 4 4 2 2 3 2" xfId="30325" xr:uid="{10911DA8-1035-4A28-A4B6-F014DADE7D89}"/>
    <cellStyle name="Salida 4 4 2 2 4" xfId="20364" xr:uid="{6AC7AFDA-CC1F-47B0-AB43-F3A63B4B2BB5}"/>
    <cellStyle name="Salida 4 4 2 3" xfId="9086" xr:uid="{0F41CE6B-975D-4CDA-B3AB-0D8C797093DB}"/>
    <cellStyle name="Salida 4 4 2 3 2" xfId="24194" xr:uid="{341431FE-907A-4DC1-87D5-34C6172B9456}"/>
    <cellStyle name="Salida 4 4 2 4" xfId="16487" xr:uid="{EDCECCA1-F780-44BA-BD49-B78E548FD3F6}"/>
    <cellStyle name="Salida 4 4 2 4 2" xfId="31595" xr:uid="{41DFA657-0447-483C-9F2E-EC54E0E2FBFE}"/>
    <cellStyle name="Salida 4 4 2 5" xfId="16330" xr:uid="{FA42C6F1-0290-41F6-97F0-404DDB13CCCF}"/>
    <cellStyle name="Salida 4 4 2 5 2" xfId="31438" xr:uid="{58FEECFA-3E50-46B2-B5E5-CE9E025D2456}"/>
    <cellStyle name="Salida 4 4 2 6" xfId="17727" xr:uid="{E8772258-2749-4C94-90CB-75E3C7430A89}"/>
    <cellStyle name="Salida 4 4 3" xfId="2884" xr:uid="{DA7B2CCC-62EF-40CB-93BB-C6B4DE8C29AD}"/>
    <cellStyle name="Salida 4 4 3 2" xfId="5521" xr:uid="{6F406AB1-4ADC-4C1A-B330-FC77750282DB}"/>
    <cellStyle name="Salida 4 4 3 2 2" xfId="11832" xr:uid="{61200B65-ED99-490B-B4D2-4258F8D4D38F}"/>
    <cellStyle name="Salida 4 4 3 2 2 2" xfId="26940" xr:uid="{43E65774-E062-46FE-969C-D11AB751606F}"/>
    <cellStyle name="Salida 4 4 3 2 3" xfId="7061" xr:uid="{6D39E356-FB3B-472A-B0D7-E9599575563D}"/>
    <cellStyle name="Salida 4 4 3 2 3 2" xfId="22169" xr:uid="{C741E875-0651-46D2-A737-2580FC27EFD6}"/>
    <cellStyle name="Salida 4 4 3 2 4" xfId="20629" xr:uid="{881AEA7D-B861-443F-B399-912B928DF0BF}"/>
    <cellStyle name="Salida 4 4 3 3" xfId="13507" xr:uid="{80AE8353-EE87-45C9-ABB5-2B1B232BD22B}"/>
    <cellStyle name="Salida 4 4 3 3 2" xfId="28615" xr:uid="{50207862-5F11-472E-938F-6C79EFCFF71D}"/>
    <cellStyle name="Salida 4 4 3 4" xfId="17992" xr:uid="{12325369-C7E2-401D-BD02-9582A4058421}"/>
    <cellStyle name="Salida 4 4 4" xfId="3187" xr:uid="{ACE41684-F9FB-4708-8539-81DC26ACE509}"/>
    <cellStyle name="Salida 4 4 4 2" xfId="5824" xr:uid="{3445CBEE-9C23-424C-BC41-E29CC4A5245F}"/>
    <cellStyle name="Salida 4 4 4 2 2" xfId="12135" xr:uid="{D2416D01-B8C7-40BA-8881-623A3F0D5DE2}"/>
    <cellStyle name="Salida 4 4 4 2 2 2" xfId="27243" xr:uid="{700A6867-91BA-4444-8326-97B6EFE7DBFA}"/>
    <cellStyle name="Salida 4 4 4 2 3" xfId="14897" xr:uid="{2D462F25-DA36-47E4-ABDD-3E2B7DC5AC61}"/>
    <cellStyle name="Salida 4 4 4 2 3 2" xfId="30005" xr:uid="{A104A0B7-546E-46CF-AEB4-0B98D3300974}"/>
    <cellStyle name="Salida 4 4 4 2 4" xfId="20932" xr:uid="{10D2FD73-1A76-4442-8B55-203C61A7AD8D}"/>
    <cellStyle name="Salida 4 4 4 3" xfId="9569" xr:uid="{53DFCED4-850F-417D-9C84-D31A5A358B2F}"/>
    <cellStyle name="Salida 4 4 4 3 2" xfId="24677" xr:uid="{E25446B5-3AB0-43EA-8AFA-E657BC990E63}"/>
    <cellStyle name="Salida 4 4 4 4" xfId="14003" xr:uid="{8F6E0959-AD6B-4369-992E-2A0DCC378315}"/>
    <cellStyle name="Salida 4 4 4 4 2" xfId="29111" xr:uid="{2484EF38-05B5-4B76-948B-9FB31A373B2A}"/>
    <cellStyle name="Salida 4 4 4 5" xfId="18295" xr:uid="{287AFE72-1758-413B-A123-4E127F2E3ECA}"/>
    <cellStyle name="Salida 4 4 5" xfId="3513" xr:uid="{4957C500-9455-42EA-8F1A-80F1A52B1FE1}"/>
    <cellStyle name="Salida 4 4 5 2" xfId="6150" xr:uid="{8B2CD607-CE9C-4E11-A323-810BA7A68558}"/>
    <cellStyle name="Salida 4 4 5 2 2" xfId="12461" xr:uid="{1E77D1A1-8E1C-4659-865F-1390A07D4BFC}"/>
    <cellStyle name="Salida 4 4 5 2 2 2" xfId="27569" xr:uid="{85D46805-1C13-4135-AC9A-1CB34424B0E7}"/>
    <cellStyle name="Salida 4 4 5 2 3" xfId="13763" xr:uid="{514930EE-CD61-42FF-963A-6A72B9DA5A52}"/>
    <cellStyle name="Salida 4 4 5 2 3 2" xfId="28871" xr:uid="{C0E30458-9E19-4CE2-9457-0816168598C3}"/>
    <cellStyle name="Salida 4 4 5 2 4" xfId="21258" xr:uid="{2836B4D8-D77F-4DB2-9756-4AB172BD1CCC}"/>
    <cellStyle name="Salida 4 4 5 3" xfId="9895" xr:uid="{ACCEE986-37E8-407E-8398-64DBBBA994FD}"/>
    <cellStyle name="Salida 4 4 5 3 2" xfId="25003" xr:uid="{CEE5809A-DB2D-493E-A060-CA99644C71DE}"/>
    <cellStyle name="Salida 4 4 5 4" xfId="14690" xr:uid="{2F611499-857C-41B3-B357-BDE3D68F9F11}"/>
    <cellStyle name="Salida 4 4 5 4 2" xfId="29798" xr:uid="{83D3821D-EC5A-4C4A-AD21-274004F22A95}"/>
    <cellStyle name="Salida 4 4 5 5" xfId="18621" xr:uid="{CE4A2BE3-19CE-4258-9912-1BCD4BBA5518}"/>
    <cellStyle name="Salida 4 4 6" xfId="3819" xr:uid="{A3D2CEC9-ECFE-4CD3-8EEF-C013FE52F453}"/>
    <cellStyle name="Salida 4 4 6 2" xfId="6456" xr:uid="{6BFCACD3-FA11-4A3A-A5F4-D236302CF6DF}"/>
    <cellStyle name="Salida 4 4 6 2 2" xfId="12767" xr:uid="{EB21C423-4182-4AD9-B3F5-E576DD05A7D7}"/>
    <cellStyle name="Salida 4 4 6 2 2 2" xfId="27875" xr:uid="{41524B22-1E76-487A-87AD-A300AE2F8C17}"/>
    <cellStyle name="Salida 4 4 6 2 3" xfId="7086" xr:uid="{8E2480C5-CCF8-4ACA-8828-9D1039D07FA2}"/>
    <cellStyle name="Salida 4 4 6 2 3 2" xfId="22194" xr:uid="{CBC7B467-0C4D-4D19-B7F8-1E29EBE7B736}"/>
    <cellStyle name="Salida 4 4 6 2 4" xfId="21564" xr:uid="{BDAC521B-3AB5-4930-B332-1C45B4E6D498}"/>
    <cellStyle name="Salida 4 4 6 3" xfId="10201" xr:uid="{EA1C5CC0-3220-4FF6-984E-E288927BCD91}"/>
    <cellStyle name="Salida 4 4 6 3 2" xfId="25309" xr:uid="{AA3F56BA-D54F-40AF-BCB0-98C6B1433481}"/>
    <cellStyle name="Salida 4 4 6 4" xfId="14122" xr:uid="{5D41F9CA-F175-4484-9C72-C14B13872DC3}"/>
    <cellStyle name="Salida 4 4 6 4 2" xfId="29230" xr:uid="{AD30526A-5B0E-4020-B256-BA78F3269FE3}"/>
    <cellStyle name="Salida 4 4 6 5" xfId="18927" xr:uid="{73069624-3A0F-43B7-AACB-DBA0CA4B424B}"/>
    <cellStyle name="Salida 4 4 7" xfId="4201" xr:uid="{9F7444E8-327E-4DA1-9B3F-9FEC8ED8FECE}"/>
    <cellStyle name="Salida 4 4 7 2" xfId="6838" xr:uid="{F7A24F3B-1DD2-4FEF-88CB-C103BB7D03A5}"/>
    <cellStyle name="Salida 4 4 7 2 2" xfId="13149" xr:uid="{CAA553EB-B9DA-4E86-9DF6-E94B79CD86F2}"/>
    <cellStyle name="Salida 4 4 7 2 2 2" xfId="28257" xr:uid="{4D497CC6-FE42-4CA3-BDE5-C0D9C28D9458}"/>
    <cellStyle name="Salida 4 4 7 2 3" xfId="16818" xr:uid="{F8D72738-5162-4BA6-88F4-C868A7DBEDC5}"/>
    <cellStyle name="Salida 4 4 7 2 3 2" xfId="31926" xr:uid="{42B8499D-9FC5-433F-89F7-A8FBA4FF40F4}"/>
    <cellStyle name="Salida 4 4 7 2 4" xfId="21946" xr:uid="{5630E55E-5A2D-43F6-AF80-12537EEE6F54}"/>
    <cellStyle name="Salida 4 4 7 3" xfId="10583" xr:uid="{234BF740-55C5-43B0-AFDD-3A8BBC547591}"/>
    <cellStyle name="Salida 4 4 7 3 2" xfId="25691" xr:uid="{C0D0F5C8-D39D-413B-8DA9-CB381863EF6B}"/>
    <cellStyle name="Salida 4 4 7 4" xfId="8044" xr:uid="{578BB73B-EE3C-4BC3-ACC2-D28801390AA0}"/>
    <cellStyle name="Salida 4 4 7 4 2" xfId="23152" xr:uid="{CA9F6B9B-7AB7-4E91-ADF9-096EB629BD38}"/>
    <cellStyle name="Salida 4 4 7 5" xfId="19309" xr:uid="{2DACAB21-014B-4D22-8294-17951DF8B170}"/>
    <cellStyle name="Salida 4 4 8" xfId="4766" xr:uid="{189EE4E8-B3C1-4EAE-A1A0-399B0DB4FEC7}"/>
    <cellStyle name="Salida 4 4 8 2" xfId="11148" xr:uid="{69B0F0D5-D200-46B2-80C4-82E3D101DC79}"/>
    <cellStyle name="Salida 4 4 8 2 2" xfId="26256" xr:uid="{8ED40311-4E35-41A9-8054-5A9B100FC9E1}"/>
    <cellStyle name="Salida 4 4 8 3" xfId="13713" xr:uid="{5CA64906-0D13-4930-8E8D-82319B371520}"/>
    <cellStyle name="Salida 4 4 8 3 2" xfId="28821" xr:uid="{D05FCEF8-F576-40A5-A7DA-023119E2A606}"/>
    <cellStyle name="Salida 4 4 8 4" xfId="19874" xr:uid="{F75B0B2F-4344-4444-9796-3349671CAFF6}"/>
    <cellStyle name="Salida 4 4 9" xfId="8627" xr:uid="{A9781A87-BF14-4FCB-9E73-CBCA7558C06F}"/>
    <cellStyle name="Salida 4 4 9 2" xfId="23735" xr:uid="{3822B6DF-2256-400D-A416-068F2DDD18B9}"/>
    <cellStyle name="Salida 4 5" xfId="1994" xr:uid="{F88E01D0-BBE5-4A45-B3F8-94ACAC77D0FC}"/>
    <cellStyle name="Salida 4 5 10" xfId="7603" xr:uid="{F7C3616C-DE6B-49E3-9E4F-59269B3E2AEE}"/>
    <cellStyle name="Salida 4 5 10 2" xfId="22711" xr:uid="{1EC356F9-64A2-4DEC-B950-CE9CC9426B98}"/>
    <cellStyle name="Salida 4 5 11" xfId="17219" xr:uid="{82D27CB4-A93C-4929-993A-7050D70DE518}"/>
    <cellStyle name="Salida 4 5 2" xfId="2756" xr:uid="{67C94D6D-E00E-4C62-99AE-64AD19B79AD2}"/>
    <cellStyle name="Salida 4 5 2 2" xfId="5393" xr:uid="{111A0137-9CEE-41F0-977E-2BAD1B396E30}"/>
    <cellStyle name="Salida 4 5 2 2 2" xfId="11742" xr:uid="{7E78BFFB-8E71-4469-8DDA-46A3CCD46524}"/>
    <cellStyle name="Salida 4 5 2 2 2 2" xfId="26850" xr:uid="{59008F00-5925-4880-B162-1902DDBBA4BA}"/>
    <cellStyle name="Salida 4 5 2 2 3" xfId="15874" xr:uid="{C3BA0D88-0BC6-4348-8588-5F5B4C62D1BE}"/>
    <cellStyle name="Salida 4 5 2 2 3 2" xfId="30982" xr:uid="{786BAD86-311C-4D2C-8D6D-D34D9F2E4177}"/>
    <cellStyle name="Salida 4 5 2 2 4" xfId="20501" xr:uid="{9D965679-51F6-413D-BF15-AEEFD207A0A9}"/>
    <cellStyle name="Salida 4 5 2 3" xfId="15193" xr:uid="{BF51F62C-D0A6-482F-A40E-B6A12391E2A2}"/>
    <cellStyle name="Salida 4 5 2 3 2" xfId="30301" xr:uid="{7A618464-14C5-4F15-A2CD-AA61F5DB836A}"/>
    <cellStyle name="Salida 4 5 2 4" xfId="17864" xr:uid="{23881D3E-7176-4F2B-9DB9-5D7FB19C58ED}"/>
    <cellStyle name="Salida 4 5 3" xfId="3059" xr:uid="{415FD38E-E06A-4706-AD47-39FE84E391B6}"/>
    <cellStyle name="Salida 4 5 3 2" xfId="5696" xr:uid="{716C914B-EC8D-4184-BC05-FEFDE3E30BD3}"/>
    <cellStyle name="Salida 4 5 3 2 2" xfId="12007" xr:uid="{F02752F7-5779-484F-923B-EC60D20BEA6B}"/>
    <cellStyle name="Salida 4 5 3 2 2 2" xfId="27115" xr:uid="{6857590D-67F5-491A-8536-FC3F6A061593}"/>
    <cellStyle name="Salida 4 5 3 2 3" xfId="16335" xr:uid="{83025C84-2519-4042-A6CA-5770DD315E12}"/>
    <cellStyle name="Salida 4 5 3 2 3 2" xfId="31443" xr:uid="{502C1434-74A7-47AF-8710-4BC8A67E9C0B}"/>
    <cellStyle name="Salida 4 5 3 2 4" xfId="20804" xr:uid="{DEE4A9D3-D89D-43A7-A917-E9651A76A52D}"/>
    <cellStyle name="Salida 4 5 3 3" xfId="9441" xr:uid="{CCF7597B-B115-4C74-9B14-7F3FAB268BD4}"/>
    <cellStyle name="Salida 4 5 3 3 2" xfId="24549" xr:uid="{BD6784D3-B80B-47A8-A719-D3D14C1CD5D2}"/>
    <cellStyle name="Salida 4 5 3 4" xfId="14935" xr:uid="{D39256FC-E17F-4722-B6D3-7DDF94870339}"/>
    <cellStyle name="Salida 4 5 3 4 2" xfId="30043" xr:uid="{6B044E42-C1B2-4BD5-AB8E-430BBF37FFDC}"/>
    <cellStyle name="Salida 4 5 3 5" xfId="18167" xr:uid="{FCC7285E-8376-4360-AC12-8571F2AB7E27}"/>
    <cellStyle name="Salida 4 5 4" xfId="3385" xr:uid="{7A958B37-242B-4567-9E1C-A4581B9D9AF0}"/>
    <cellStyle name="Salida 4 5 4 2" xfId="6022" xr:uid="{C2678A37-1C9F-4866-97E6-2F772280377B}"/>
    <cellStyle name="Salida 4 5 4 2 2" xfId="12333" xr:uid="{A9F0C84C-167F-4797-814E-036DE6DD9BFA}"/>
    <cellStyle name="Salida 4 5 4 2 2 2" xfId="27441" xr:uid="{B147965C-FA99-4AA5-9AE3-FC83D2534960}"/>
    <cellStyle name="Salida 4 5 4 2 3" xfId="9142" xr:uid="{1D236398-5910-4841-968F-2FF7F697C1D3}"/>
    <cellStyle name="Salida 4 5 4 2 3 2" xfId="24250" xr:uid="{D13BB42D-412E-453C-B27F-7A71340F3388}"/>
    <cellStyle name="Salida 4 5 4 2 4" xfId="21130" xr:uid="{4CA94CB7-E72C-40DA-A85C-8D96AFDE00E5}"/>
    <cellStyle name="Salida 4 5 4 3" xfId="9767" xr:uid="{78222647-8421-47A1-892D-449F80333755}"/>
    <cellStyle name="Salida 4 5 4 3 2" xfId="24875" xr:uid="{D1784A5E-8FA0-4B72-99A5-8245DFA94B51}"/>
    <cellStyle name="Salida 4 5 4 4" xfId="7399" xr:uid="{0B3AA6C0-8D0D-4751-AF4B-6ED9AA290C72}"/>
    <cellStyle name="Salida 4 5 4 4 2" xfId="22507" xr:uid="{9DD7FBF2-62E2-471E-A75B-F91E6C835E4C}"/>
    <cellStyle name="Salida 4 5 4 5" xfId="18493" xr:uid="{32E44BCF-AFD2-48E3-A025-2971E28A0819}"/>
    <cellStyle name="Salida 4 5 5" xfId="3691" xr:uid="{8A7D5BB0-24C6-4CD2-AD01-9F76C77CC0FB}"/>
    <cellStyle name="Salida 4 5 5 2" xfId="6328" xr:uid="{4AC07E2D-2F67-411B-A7D1-133216C75980}"/>
    <cellStyle name="Salida 4 5 5 2 2" xfId="12639" xr:uid="{C2D3D693-83C1-4AE0-B710-47F6DCFC31D0}"/>
    <cellStyle name="Salida 4 5 5 2 2 2" xfId="27747" xr:uid="{C9D51B1E-D9BF-4468-95BF-51F18B305049}"/>
    <cellStyle name="Salida 4 5 5 2 3" xfId="11770" xr:uid="{780847DE-BF1B-49F8-9284-66E11C14848A}"/>
    <cellStyle name="Salida 4 5 5 2 3 2" xfId="26878" xr:uid="{AA7EC424-43E0-4B01-86A5-900F1B7F6F72}"/>
    <cellStyle name="Salida 4 5 5 2 4" xfId="21436" xr:uid="{660F0D6E-D924-4801-A088-DE1A8B970B0D}"/>
    <cellStyle name="Salida 4 5 5 3" xfId="10073" xr:uid="{0B66990B-A80E-4679-BD6B-DFD721079E1F}"/>
    <cellStyle name="Salida 4 5 5 3 2" xfId="25181" xr:uid="{E42793AA-0AC0-438E-9578-0344A6B65FFA}"/>
    <cellStyle name="Salida 4 5 5 4" xfId="15724" xr:uid="{28FA3268-52E9-4AAD-889A-F24A39950B41}"/>
    <cellStyle name="Salida 4 5 5 4 2" xfId="30832" xr:uid="{6A55234C-66AD-445D-91FA-AA2AE88FD3D3}"/>
    <cellStyle name="Salida 4 5 5 5" xfId="18799" xr:uid="{2DE30AE9-56F1-4433-A82A-0072D25F3326}"/>
    <cellStyle name="Salida 4 5 6" xfId="4066" xr:uid="{88B9408A-0824-4D0F-A69C-CE98AD1C59A9}"/>
    <cellStyle name="Salida 4 5 6 2" xfId="6703" xr:uid="{FB8E5E75-8E8F-4473-8A6E-7CA668250F61}"/>
    <cellStyle name="Salida 4 5 6 2 2" xfId="13014" xr:uid="{5A3681B1-0F9E-488B-A0A9-30C25CA2DFC9}"/>
    <cellStyle name="Salida 4 5 6 2 2 2" xfId="28122" xr:uid="{756D5BF2-5D49-49BB-A6DA-DC86E4D0DA9A}"/>
    <cellStyle name="Salida 4 5 6 2 3" xfId="16690" xr:uid="{7240F11B-97EE-4D66-8182-D541EB2D7E00}"/>
    <cellStyle name="Salida 4 5 6 2 3 2" xfId="31798" xr:uid="{3629BF64-C347-4FC0-9394-47A8F3BAA90A}"/>
    <cellStyle name="Salida 4 5 6 2 4" xfId="21811" xr:uid="{C0154DCD-0C77-4C0C-BAA3-558C8C5AEA94}"/>
    <cellStyle name="Salida 4 5 6 3" xfId="10448" xr:uid="{08E15329-54EF-4167-81A7-6ED94A1A654D}"/>
    <cellStyle name="Salida 4 5 6 3 2" xfId="25556" xr:uid="{CD263292-788C-4270-97E7-F62BD8618ED2}"/>
    <cellStyle name="Salida 4 5 6 4" xfId="15869" xr:uid="{813E6D05-1F07-4B7D-BFDB-647DA7C4C187}"/>
    <cellStyle name="Salida 4 5 6 4 2" xfId="30977" xr:uid="{563B8305-2519-4D08-85DC-AA1DA7B66724}"/>
    <cellStyle name="Salida 4 5 6 5" xfId="19174" xr:uid="{13318C73-875D-42C9-AA92-7347B070D52A}"/>
    <cellStyle name="Salida 4 5 7" xfId="4631" xr:uid="{EFDF772E-18DB-4D68-B0FF-212409BD4426}"/>
    <cellStyle name="Salida 4 5 7 2" xfId="11013" xr:uid="{C2763D94-4189-4DC6-B11F-896F7745B765}"/>
    <cellStyle name="Salida 4 5 7 2 2" xfId="26121" xr:uid="{3A0036B2-FEC5-4735-BEDB-E2DBED283E53}"/>
    <cellStyle name="Salida 4 5 7 3" xfId="7908" xr:uid="{942F5E81-1074-47D2-B533-04237C715581}"/>
    <cellStyle name="Salida 4 5 7 3 2" xfId="23016" xr:uid="{0E820740-DD61-4CA7-B3DE-0CA95516EC00}"/>
    <cellStyle name="Salida 4 5 7 4" xfId="19739" xr:uid="{774DB4BC-4AAE-4B75-A8B6-9DB4BA2A79EB}"/>
    <cellStyle name="Salida 4 5 8" xfId="8492" xr:uid="{740CFDC8-A2A7-4B8B-8AB7-A4A497EE0DDD}"/>
    <cellStyle name="Salida 4 5 8 2" xfId="23600" xr:uid="{1748DB85-6E89-426F-AF2A-128DA9F8F113}"/>
    <cellStyle name="Salida 4 5 9" xfId="16116" xr:uid="{21E68195-E824-4E9F-BA46-DCB358A75E73}"/>
    <cellStyle name="Salida 4 5 9 2" xfId="31224" xr:uid="{93F227FA-566F-42B3-A74C-A119F02323F4}"/>
    <cellStyle name="Salida 5" xfId="1514" xr:uid="{00000000-0005-0000-0000-0000EE050000}"/>
    <cellStyle name="Salida 5 2" xfId="1940" xr:uid="{2B229A60-BD1E-4E8F-B06A-559D659AD43D}"/>
    <cellStyle name="Salida 5 2 10" xfId="8441" xr:uid="{4A0E2B66-6B48-4A95-8E61-6D793A81B081}"/>
    <cellStyle name="Salida 5 2 10 2" xfId="23549" xr:uid="{36A8C896-D643-4860-88D8-22BF3159B2E4}"/>
    <cellStyle name="Salida 5 2 11" xfId="16157" xr:uid="{4CD42BFF-F91B-4770-B761-382AAB56B372}"/>
    <cellStyle name="Salida 5 2 11 2" xfId="31265" xr:uid="{00FDEBDD-C26D-4A8D-95FE-D6C3D4D99EB1}"/>
    <cellStyle name="Salida 5 2 12" xfId="15872" xr:uid="{325FCEA8-BED0-4C35-8ECF-DA9A45550F82}"/>
    <cellStyle name="Salida 5 2 12 2" xfId="30980" xr:uid="{E2A1B712-257F-4353-AAA3-63EEF43DFF29}"/>
    <cellStyle name="Salida 5 2 13" xfId="17165" xr:uid="{D4B34D7F-495C-4E08-9D69-6D58BC031645}"/>
    <cellStyle name="Salida 5 2 2" xfId="2500" xr:uid="{EDD34282-0132-4092-894C-18AA07130D27}"/>
    <cellStyle name="Salida 5 2 2 2" xfId="5137" xr:uid="{F9A2E2FC-3FCA-41FF-8FBB-F5766F584A3E}"/>
    <cellStyle name="Salida 5 2 2 2 2" xfId="11501" xr:uid="{DCDE0611-8DEE-4A29-972E-4CA4BB8E7829}"/>
    <cellStyle name="Salida 5 2 2 2 2 2" xfId="26609" xr:uid="{9419C29A-8EA2-4C04-9679-0883A45D39A5}"/>
    <cellStyle name="Salida 5 2 2 2 3" xfId="14514" xr:uid="{A2E07788-B92B-4255-87EC-8F24B61BA52D}"/>
    <cellStyle name="Salida 5 2 2 2 3 2" xfId="29622" xr:uid="{3CEF98B1-A63D-4F7F-BE38-237693380306}"/>
    <cellStyle name="Salida 5 2 2 2 4" xfId="20245" xr:uid="{2369ED60-9F69-40F2-909A-2113796F697F}"/>
    <cellStyle name="Salida 5 2 2 3" xfId="8967" xr:uid="{760C9159-F2FA-4764-883B-E5B91FA04646}"/>
    <cellStyle name="Salida 5 2 2 3 2" xfId="24075" xr:uid="{55C9006A-4657-4DD0-B714-8AC461786524}"/>
    <cellStyle name="Salida 5 2 3" xfId="2716" xr:uid="{DF664AF4-8E89-4115-AB7B-08C95422F2C8}"/>
    <cellStyle name="Salida 5 2 3 2" xfId="5353" xr:uid="{9BA28743-7BD3-465C-AC28-1AF84A73C701}"/>
    <cellStyle name="Salida 5 2 3 2 2" xfId="11702" xr:uid="{D98D7320-26C9-474E-93D9-B5414119CBB4}"/>
    <cellStyle name="Salida 5 2 3 2 2 2" xfId="26810" xr:uid="{C5E768B5-5254-4D23-9CAD-927AF40735E2}"/>
    <cellStyle name="Salida 5 2 3 2 3" xfId="13954" xr:uid="{B6D6CF10-4752-4A04-A54E-379C58148140}"/>
    <cellStyle name="Salida 5 2 3 2 3 2" xfId="29062" xr:uid="{07B945F5-0687-4D47-A8CC-12EFA158DDE3}"/>
    <cellStyle name="Salida 5 2 3 2 4" xfId="20461" xr:uid="{702114F4-C5E6-4B07-9DE3-349DE8A1D3F5}"/>
    <cellStyle name="Salida 5 2 3 3" xfId="14310" xr:uid="{4AC6713F-98F4-4086-9556-B1215D01FF8A}"/>
    <cellStyle name="Salida 5 2 3 3 2" xfId="29418" xr:uid="{34C4FF2A-33AF-4988-ACBE-7B87E61A0A50}"/>
    <cellStyle name="Salida 5 2 3 4" xfId="17824" xr:uid="{12A1065E-7F9A-4F9B-B151-6462727A3CBF}"/>
    <cellStyle name="Salida 5 2 4" xfId="3019" xr:uid="{C5D48C1B-832D-4FE0-9FEE-8FA78F221945}"/>
    <cellStyle name="Salida 5 2 4 2" xfId="5656" xr:uid="{A367258F-A3A0-4828-936A-86F68275855E}"/>
    <cellStyle name="Salida 5 2 4 2 2" xfId="11967" xr:uid="{32351BA8-54EB-448A-AA33-F2E5A525FF45}"/>
    <cellStyle name="Salida 5 2 4 2 2 2" xfId="27075" xr:uid="{93CEED59-C2FA-431A-A8BD-1AE61DE65E80}"/>
    <cellStyle name="Salida 5 2 4 2 3" xfId="7740" xr:uid="{D147A213-45E0-4E6F-A739-00B935EAEBC8}"/>
    <cellStyle name="Salida 5 2 4 2 3 2" xfId="22848" xr:uid="{7F399F8E-7A6D-413E-ABD6-28D3F73CCA90}"/>
    <cellStyle name="Salida 5 2 4 2 4" xfId="20764" xr:uid="{E5F8B76E-B139-42F2-B02A-6CA985ED73EC}"/>
    <cellStyle name="Salida 5 2 4 3" xfId="9401" xr:uid="{E212A97B-B565-44E4-821E-F3FDB46BB257}"/>
    <cellStyle name="Salida 5 2 4 3 2" xfId="24509" xr:uid="{68EED3B1-F11C-4ED7-AEF8-BF37B3EF8F0D}"/>
    <cellStyle name="Salida 5 2 4 4" xfId="14531" xr:uid="{20E3EDEA-7EF3-43A1-9509-862F5101BDEC}"/>
    <cellStyle name="Salida 5 2 4 4 2" xfId="29639" xr:uid="{F24D5716-3B6D-473D-A42A-E391987F7EB3}"/>
    <cellStyle name="Salida 5 2 4 5" xfId="18127" xr:uid="{23883702-0830-49C5-8688-E32FAC4DB0CF}"/>
    <cellStyle name="Salida 5 2 5" xfId="3345" xr:uid="{6047CBB0-2801-470B-A557-FC6DCB0184BC}"/>
    <cellStyle name="Salida 5 2 5 2" xfId="5982" xr:uid="{CF3E3BBF-985D-45D9-9B96-9B33A79FC14C}"/>
    <cellStyle name="Salida 5 2 5 2 2" xfId="12293" xr:uid="{1AA58E7A-5B52-4965-9D9F-FCC4E1F541B8}"/>
    <cellStyle name="Salida 5 2 5 2 2 2" xfId="27401" xr:uid="{BB535A66-5C11-4456-9B05-E82FFF133565}"/>
    <cellStyle name="Salida 5 2 5 2 3" xfId="7412" xr:uid="{48500D17-3F76-4945-B157-29B66A2025B4}"/>
    <cellStyle name="Salida 5 2 5 2 3 2" xfId="22520" xr:uid="{8B410D7C-D3E5-4178-AFB4-BD96B1D910C3}"/>
    <cellStyle name="Salida 5 2 5 2 4" xfId="21090" xr:uid="{B97B9F95-C833-4FB6-8BFF-E9F32C7D4C15}"/>
    <cellStyle name="Salida 5 2 5 3" xfId="9727" xr:uid="{10530D35-C45F-4919-8C49-4540D377E094}"/>
    <cellStyle name="Salida 5 2 5 3 2" xfId="24835" xr:uid="{CEB5F03A-2B34-40E8-9317-6501235F8157}"/>
    <cellStyle name="Salida 5 2 5 4" xfId="13826" xr:uid="{CCE79E36-178B-411C-894E-84057838040C}"/>
    <cellStyle name="Salida 5 2 5 4 2" xfId="28934" xr:uid="{8FAD734F-988D-46D2-9C4F-F3EF7888919C}"/>
    <cellStyle name="Salida 5 2 5 5" xfId="18453" xr:uid="{C398F649-4E0C-42A3-9BEE-FB4B602498CD}"/>
    <cellStyle name="Salida 5 2 6" xfId="3651" xr:uid="{5EB94642-B5AE-458D-A661-32AA362F72F9}"/>
    <cellStyle name="Salida 5 2 6 2" xfId="6288" xr:uid="{E296257A-7682-489E-A430-78308E72424E}"/>
    <cellStyle name="Salida 5 2 6 2 2" xfId="12599" xr:uid="{F175799E-1F84-4EE3-997C-1024DAC11212}"/>
    <cellStyle name="Salida 5 2 6 2 2 2" xfId="27707" xr:uid="{871A186D-FE6B-4040-847F-26F5416BE6BA}"/>
    <cellStyle name="Salida 5 2 6 2 3" xfId="7456" xr:uid="{EF729BC7-B362-4B38-8EA0-F8B882540EC5}"/>
    <cellStyle name="Salida 5 2 6 2 3 2" xfId="22564" xr:uid="{207C96F9-58D5-442B-A7C6-9C5FC1AB55A4}"/>
    <cellStyle name="Salida 5 2 6 2 4" xfId="21396" xr:uid="{9492FBF8-7B89-49F1-8CFB-E1146C1CC506}"/>
    <cellStyle name="Salida 5 2 6 3" xfId="10033" xr:uid="{83418EE9-8FB2-4901-AE6C-046EADAC6452}"/>
    <cellStyle name="Salida 5 2 6 3 2" xfId="25141" xr:uid="{9E14CEBB-633F-4E03-A512-DBB5E745B193}"/>
    <cellStyle name="Salida 5 2 6 4" xfId="13558" xr:uid="{3126909E-EEC7-4E1E-890C-C7DF8721D670}"/>
    <cellStyle name="Salida 5 2 6 4 2" xfId="28666" xr:uid="{8C02BF12-5693-4613-8FC0-F3049BE8C486}"/>
    <cellStyle name="Salida 5 2 6 5" xfId="18759" xr:uid="{CFD8E913-C182-4588-BB43-8C8F4AE4DE05}"/>
    <cellStyle name="Salida 5 2 7" xfId="4012" xr:uid="{85BAD73A-B7F5-43DC-9597-159CC2BF90CF}"/>
    <cellStyle name="Salida 5 2 7 2" xfId="6649" xr:uid="{98C0F594-B7C5-4B33-B1F1-5777EEEFAAB6}"/>
    <cellStyle name="Salida 5 2 7 2 2" xfId="12960" xr:uid="{0669BAEB-78B2-4872-9495-02EA23EED0C5}"/>
    <cellStyle name="Salida 5 2 7 2 2 2" xfId="28068" xr:uid="{0A3B886D-15CE-4AE8-91B2-AE5190517192}"/>
    <cellStyle name="Salida 5 2 7 2 3" xfId="16650" xr:uid="{4DA2DED1-36C1-4AD6-BB34-DDC4AA016AD3}"/>
    <cellStyle name="Salida 5 2 7 2 3 2" xfId="31758" xr:uid="{A26B374C-D4F3-455A-BACD-759C48B6A6DB}"/>
    <cellStyle name="Salida 5 2 7 2 4" xfId="21757" xr:uid="{383934E1-4E34-4F3B-85F0-5B22E3BE970C}"/>
    <cellStyle name="Salida 5 2 7 3" xfId="10394" xr:uid="{EF628131-616E-476E-A536-26E0ED1E8E9C}"/>
    <cellStyle name="Salida 5 2 7 3 2" xfId="25502" xr:uid="{361C225B-07E3-4941-8A7D-BD1911EAAEDF}"/>
    <cellStyle name="Salida 5 2 7 4" xfId="7729" xr:uid="{0A098E96-56B8-4BD1-83D9-446AC5E89686}"/>
    <cellStyle name="Salida 5 2 7 4 2" xfId="22837" xr:uid="{29986151-E369-4F7C-929F-EDC8FC92F6F8}"/>
    <cellStyle name="Salida 5 2 7 5" xfId="19120" xr:uid="{CD7889DD-A295-4D6A-B8F7-E3861D1712A8}"/>
    <cellStyle name="Salida 5 2 8" xfId="4325" xr:uid="{E1A25BAE-6C30-4D2D-8DF8-BE85A7A4B3BF}"/>
    <cellStyle name="Salida 5 2 8 2" xfId="6962" xr:uid="{5BF2B33A-6028-4213-95C9-D173E03DEF6D}"/>
    <cellStyle name="Salida 5 2 8 2 2" xfId="13273" xr:uid="{4722A2B7-1B80-40BD-AB27-9ABCE88B48D5}"/>
    <cellStyle name="Salida 5 2 8 2 2 2" xfId="28381" xr:uid="{4692D036-F751-43C6-B0C4-D9173969E70F}"/>
    <cellStyle name="Salida 5 2 8 2 3" xfId="16937" xr:uid="{01A437B5-0205-4D4B-839C-03C633844A06}"/>
    <cellStyle name="Salida 5 2 8 2 3 2" xfId="32045" xr:uid="{37C2E5D5-E1E0-443E-A8F4-1D02BC78B498}"/>
    <cellStyle name="Salida 5 2 8 2 4" xfId="22070" xr:uid="{EC29D97B-D34F-4AD3-A536-37FABAF6BEC8}"/>
    <cellStyle name="Salida 5 2 8 3" xfId="10707" xr:uid="{C4A5DFAA-FDFF-40F2-8875-D1E96512095A}"/>
    <cellStyle name="Salida 5 2 8 3 2" xfId="25815" xr:uid="{7C5DA548-569D-4640-B490-0415A6464817}"/>
    <cellStyle name="Salida 5 2 8 4" xfId="7761" xr:uid="{373A2298-BD98-4078-AD82-BC352676CCF9}"/>
    <cellStyle name="Salida 5 2 8 4 2" xfId="22869" xr:uid="{86E2BA91-0885-4502-929B-F7B19D29C924}"/>
    <cellStyle name="Salida 5 2 8 5" xfId="19433" xr:uid="{8D3CB713-D042-4507-AAC0-358E0F9D4BBC}"/>
    <cellStyle name="Salida 5 2 9" xfId="4577" xr:uid="{5E3AEC92-47A3-487E-94E2-F000790AA9F4}"/>
    <cellStyle name="Salida 5 2 9 2" xfId="10959" xr:uid="{C627143A-C00F-44AD-B107-DFA699E912EB}"/>
    <cellStyle name="Salida 5 2 9 2 2" xfId="26067" xr:uid="{2E700812-E5C7-4D48-B961-B350E962FAD1}"/>
    <cellStyle name="Salida 5 2 9 3" xfId="16096" xr:uid="{7891FDAD-C27F-4BD1-8780-FF6AF4F06A75}"/>
    <cellStyle name="Salida 5 2 9 3 2" xfId="31204" xr:uid="{34F747C3-5B26-47D1-89A1-F38790446394}"/>
    <cellStyle name="Salida 5 2 9 4" xfId="19685" xr:uid="{80D62EF4-2C2D-4CE3-BA82-07267A371365}"/>
    <cellStyle name="Salida 5 3" xfId="1793" xr:uid="{376B9344-0D87-442D-B470-1E25547C1FA9}"/>
    <cellStyle name="Salida 5 3 10" xfId="8270" xr:uid="{062EECCE-BC8C-4550-9878-433347769214}"/>
    <cellStyle name="Salida 5 3 10 2" xfId="23378" xr:uid="{24271EDC-790A-44D9-AA2D-D24E0A0691B3}"/>
    <cellStyle name="Salida 5 3 11" xfId="14066" xr:uid="{56146089-5EC0-49FA-93D4-BFB984C30EAB}"/>
    <cellStyle name="Salida 5 3 11 2" xfId="29174" xr:uid="{37C298C8-8652-4AF6-B589-34884500B38A}"/>
    <cellStyle name="Salida 5 3 12" xfId="15855" xr:uid="{96A0A683-409C-462D-A0BA-CE63E6A73716}"/>
    <cellStyle name="Salida 5 3 12 2" xfId="30963" xr:uid="{A07B6785-432D-4A4A-BDFA-93A2B02735DA}"/>
    <cellStyle name="Salida 5 3 13" xfId="17018" xr:uid="{2F42A6E7-1803-4892-9C9C-FF2011F65A3B}"/>
    <cellStyle name="Salida 5 3 2" xfId="2353" xr:uid="{C85A5C40-BD48-4DDD-B61A-0FE0DF3227D5}"/>
    <cellStyle name="Salida 5 3 2 2" xfId="4990" xr:uid="{1C2B5F90-9646-4AA1-BC6D-712A8E4E6132}"/>
    <cellStyle name="Salida 5 3 2 2 2" xfId="11354" xr:uid="{7C264573-2FA7-40F2-A62D-C18D7208CA9E}"/>
    <cellStyle name="Salida 5 3 2 2 2 2" xfId="26462" xr:uid="{E36D37D6-5224-4C32-8578-8D4BE6BF4AAB}"/>
    <cellStyle name="Salida 5 3 2 2 3" xfId="7193" xr:uid="{575084DF-9B4A-4A3B-9E35-182FAF9B7343}"/>
    <cellStyle name="Salida 5 3 2 2 3 2" xfId="22301" xr:uid="{61F5FF8B-F4AA-4084-89A7-44D5114078AE}"/>
    <cellStyle name="Salida 5 3 2 2 4" xfId="20098" xr:uid="{85F748E8-8BC9-4B43-AE7B-21D4CAD90D18}"/>
    <cellStyle name="Salida 5 3 2 3" xfId="8820" xr:uid="{FE6BEB5F-0AC9-47A2-8441-C3AE0B8FDDA7}"/>
    <cellStyle name="Salida 5 3 2 3 2" xfId="23928" xr:uid="{9CD9EFCE-228A-4DB4-82A3-506D231D649B}"/>
    <cellStyle name="Salida 5 3 3" xfId="2266" xr:uid="{9D72ED80-DEC2-46F1-8EA9-2B64D07A9C4E}"/>
    <cellStyle name="Salida 5 3 3 2" xfId="4903" xr:uid="{C5488B5A-2DFB-438D-9EDF-82B458900360}"/>
    <cellStyle name="Salida 5 3 3 2 2" xfId="11267" xr:uid="{512846FF-2352-4581-9B74-7F13563A2940}"/>
    <cellStyle name="Salida 5 3 3 2 2 2" xfId="26375" xr:uid="{DEBD6590-192D-4A70-B015-11D6147E7C31}"/>
    <cellStyle name="Salida 5 3 3 2 3" xfId="15974" xr:uid="{D7A9F4CC-8122-4C40-856C-1E07B115991B}"/>
    <cellStyle name="Salida 5 3 3 2 3 2" xfId="31082" xr:uid="{43981C0F-563D-4D6E-BB36-B11B6F6E3977}"/>
    <cellStyle name="Salida 5 3 3 2 4" xfId="20011" xr:uid="{A1D2EA6D-6577-4DD1-ADE8-D5D774B2306D}"/>
    <cellStyle name="Salida 5 3 3 3" xfId="15721" xr:uid="{0BD607CB-5FD7-4F63-8595-E3101FBF20D8}"/>
    <cellStyle name="Salida 5 3 3 3 2" xfId="30829" xr:uid="{23BFC35F-9A0B-4738-9FA2-6F66EDD33D14}"/>
    <cellStyle name="Salida 5 3 3 4" xfId="17491" xr:uid="{A7C421AE-900C-4BDF-8B58-1C98E872A1D2}"/>
    <cellStyle name="Salida 5 3 4" xfId="2330" xr:uid="{7BFF125E-2E75-405A-8560-F1315F4A3BDA}"/>
    <cellStyle name="Salida 5 3 4 2" xfId="4967" xr:uid="{267ED907-F598-4DD2-B3B3-875D9CA23DCD}"/>
    <cellStyle name="Salida 5 3 4 2 2" xfId="11331" xr:uid="{0A5E3D61-CE83-4044-8413-AC3832FAAABC}"/>
    <cellStyle name="Salida 5 3 4 2 2 2" xfId="26439" xr:uid="{C4AED5E9-92B7-4920-9443-5812406EBD8D}"/>
    <cellStyle name="Salida 5 3 4 2 3" xfId="13782" xr:uid="{46900E1A-54D7-4D05-9C8F-B9DA1D8BF753}"/>
    <cellStyle name="Salida 5 3 4 2 3 2" xfId="28890" xr:uid="{A3C3B63C-71F9-4AC5-B1FC-45A9B4B3AEFF}"/>
    <cellStyle name="Salida 5 3 4 2 4" xfId="20075" xr:uid="{BE285199-FCC6-4365-9385-D1B55CF76064}"/>
    <cellStyle name="Salida 5 3 4 3" xfId="8797" xr:uid="{0B1101CF-4350-4671-B200-C1580661F770}"/>
    <cellStyle name="Salida 5 3 4 3 2" xfId="23905" xr:uid="{E1EF4C50-9F60-44F1-B5A8-59B97CBE8190}"/>
    <cellStyle name="Salida 5 3 4 4" xfId="7444" xr:uid="{F8BEF3F1-1EAA-44DB-9CE4-162F5E0FC1D8}"/>
    <cellStyle name="Salida 5 3 4 4 2" xfId="22552" xr:uid="{7EDCF97C-5E92-4137-BAC1-7EABA5FDA816}"/>
    <cellStyle name="Salida 5 3 4 5" xfId="17555" xr:uid="{5DEF252B-D1B8-4481-8127-07E01E8D9B82}"/>
    <cellStyle name="Salida 5 3 5" xfId="2280" xr:uid="{D5CB5EF5-5EAB-40AE-B77A-DEB52A11BE2A}"/>
    <cellStyle name="Salida 5 3 5 2" xfId="4917" xr:uid="{721EAB8F-FE30-4863-835A-28372C2BAC64}"/>
    <cellStyle name="Salida 5 3 5 2 2" xfId="11281" xr:uid="{4B980BF3-BCB9-41CD-A081-652C03E22190}"/>
    <cellStyle name="Salida 5 3 5 2 2 2" xfId="26389" xr:uid="{69656393-E241-4908-9EE1-99D5FD425A97}"/>
    <cellStyle name="Salida 5 3 5 2 3" xfId="14183" xr:uid="{2C86672B-183F-46E9-8785-C2CB1AAA6EE8}"/>
    <cellStyle name="Salida 5 3 5 2 3 2" xfId="29291" xr:uid="{8F459CA6-29A0-4612-B6DD-D22C2E436AA3}"/>
    <cellStyle name="Salida 5 3 5 2 4" xfId="20025" xr:uid="{61749B25-1387-430D-82E3-A0033F886D1D}"/>
    <cellStyle name="Salida 5 3 5 3" xfId="8747" xr:uid="{736D60BD-90DB-4BD6-8205-D281B1ED3340}"/>
    <cellStyle name="Salida 5 3 5 3 2" xfId="23855" xr:uid="{83BED422-AEC6-4EA5-9097-2AC2138AF469}"/>
    <cellStyle name="Salida 5 3 5 4" xfId="16314" xr:uid="{F706DC7B-CFB1-4D77-8010-C17E12DF144F}"/>
    <cellStyle name="Salida 5 3 5 4 2" xfId="31422" xr:uid="{0F1D3143-9B50-4E43-B599-3914DC7DBAE2}"/>
    <cellStyle name="Salida 5 3 5 5" xfId="17505" xr:uid="{0258084E-0F87-432A-8EC2-BFE64C7DD80F}"/>
    <cellStyle name="Salida 5 3 6" xfId="2296" xr:uid="{7EB8EF24-4936-4276-B3BB-5393043B29EF}"/>
    <cellStyle name="Salida 5 3 6 2" xfId="4933" xr:uid="{AF9DACFC-AC97-49A6-9269-D5A19ABE711A}"/>
    <cellStyle name="Salida 5 3 6 2 2" xfId="11297" xr:uid="{3C771745-2F7C-4EB6-89A0-EDB75E1BB564}"/>
    <cellStyle name="Salida 5 3 6 2 2 2" xfId="26405" xr:uid="{F553B825-21B1-419B-BBE4-29E603AF656C}"/>
    <cellStyle name="Salida 5 3 6 2 3" xfId="15978" xr:uid="{4F5BED6E-66C6-4329-97E3-33A0C883DA09}"/>
    <cellStyle name="Salida 5 3 6 2 3 2" xfId="31086" xr:uid="{916FC9F6-DFFE-4A06-9E74-53277236CBF5}"/>
    <cellStyle name="Salida 5 3 6 2 4" xfId="20041" xr:uid="{92BE8CA4-6C54-4317-9BF3-2A8702451287}"/>
    <cellStyle name="Salida 5 3 6 3" xfId="8763" xr:uid="{5A3190E2-F434-4F67-A545-999460BE76AA}"/>
    <cellStyle name="Salida 5 3 6 3 2" xfId="23871" xr:uid="{4AB79777-BD59-41E3-8543-A50132AA6DC0}"/>
    <cellStyle name="Salida 5 3 6 4" xfId="15277" xr:uid="{C05276B4-1940-4993-90F1-9FC684F0C6A6}"/>
    <cellStyle name="Salida 5 3 6 4 2" xfId="30385" xr:uid="{30AD896B-9FCE-4508-92E4-35FDBC8E33F4}"/>
    <cellStyle name="Salida 5 3 6 5" xfId="17521" xr:uid="{10A96102-8DC9-4EE7-A65C-23D83A847C6B}"/>
    <cellStyle name="Salida 5 3 7" xfId="3865" xr:uid="{B6A4C008-3E42-4FB0-A846-39076ED01F05}"/>
    <cellStyle name="Salida 5 3 7 2" xfId="6502" xr:uid="{9BBC3394-9970-49BA-AD27-CEEB867E72C4}"/>
    <cellStyle name="Salida 5 3 7 2 2" xfId="12813" xr:uid="{C6EEA696-29A4-4A56-A04D-7C2E96013A16}"/>
    <cellStyle name="Salida 5 3 7 2 2 2" xfId="27921" xr:uid="{2818EC7A-81AF-4BA6-93DC-6EED62C0081D}"/>
    <cellStyle name="Salida 5 3 7 2 3" xfId="15941" xr:uid="{6B3D07FE-7C8E-4F23-B190-9716E84FDEFB}"/>
    <cellStyle name="Salida 5 3 7 2 3 2" xfId="31049" xr:uid="{4957C5DA-EFE7-4176-A98C-94B7EED158D3}"/>
    <cellStyle name="Salida 5 3 7 2 4" xfId="21610" xr:uid="{839A404B-E990-4883-AC17-904C00304F79}"/>
    <cellStyle name="Salida 5 3 7 3" xfId="10247" xr:uid="{A4E898D4-3CC2-4A53-B2C8-C3FD32A1F3CD}"/>
    <cellStyle name="Salida 5 3 7 3 2" xfId="25355" xr:uid="{56729D4C-C110-40EF-9C57-150153629DF6}"/>
    <cellStyle name="Salida 5 3 7 4" xfId="14676" xr:uid="{A89C1A23-4040-44DE-ADB8-6365296613D0}"/>
    <cellStyle name="Salida 5 3 7 4 2" xfId="29784" xr:uid="{D5737C6A-295B-4AA6-97C8-6B16D3110E52}"/>
    <cellStyle name="Salida 5 3 7 5" xfId="18973" xr:uid="{5365C0F6-686B-4DD0-B009-599E6FD1F600}"/>
    <cellStyle name="Salida 5 3 8" xfId="4247" xr:uid="{A8CCCBA5-7024-4572-8912-025259B1E1E0}"/>
    <cellStyle name="Salida 5 3 8 2" xfId="6884" xr:uid="{1F5E6A18-93D9-426D-8566-C022036BF775}"/>
    <cellStyle name="Salida 5 3 8 2 2" xfId="13195" xr:uid="{E9CFE453-92D1-4269-9759-8A46230C278B}"/>
    <cellStyle name="Salida 5 3 8 2 2 2" xfId="28303" xr:uid="{8A003B85-025C-4D6D-86F6-E0F65831DE28}"/>
    <cellStyle name="Salida 5 3 8 2 3" xfId="16859" xr:uid="{9FB18716-4357-4210-9D6E-C1D98E7B2592}"/>
    <cellStyle name="Salida 5 3 8 2 3 2" xfId="31967" xr:uid="{375A1B63-8212-459C-8104-E6F689A8C4BE}"/>
    <cellStyle name="Salida 5 3 8 2 4" xfId="21992" xr:uid="{79DD5970-DFD3-4F1F-9079-92612855C178}"/>
    <cellStyle name="Salida 5 3 8 3" xfId="10629" xr:uid="{8A332F84-673F-4980-8C7B-450CF52875A4}"/>
    <cellStyle name="Salida 5 3 8 3 2" xfId="25737" xr:uid="{26F35D31-6533-43D1-B7DB-2EF390D3FFC9}"/>
    <cellStyle name="Salida 5 3 8 4" xfId="7531" xr:uid="{F428127A-07A2-453E-B7C0-9FA7B451B491}"/>
    <cellStyle name="Salida 5 3 8 4 2" xfId="22639" xr:uid="{91C0FE9B-3A56-4C2B-B52C-7D0FD974A309}"/>
    <cellStyle name="Salida 5 3 8 5" xfId="19355" xr:uid="{C3F3B444-AC9C-45C1-B02F-E0B6496AE552}"/>
    <cellStyle name="Salida 5 3 9" xfId="4430" xr:uid="{093BE740-DC15-4734-BDE4-05A68B03FBEE}"/>
    <cellStyle name="Salida 5 3 9 2" xfId="10812" xr:uid="{43D02A18-161F-40B5-A661-FC4B4ADBF493}"/>
    <cellStyle name="Salida 5 3 9 2 2" xfId="25920" xr:uid="{8E44DE05-2EBE-4157-AD91-6714E3329922}"/>
    <cellStyle name="Salida 5 3 9 3" xfId="14460" xr:uid="{9B0D8F63-8F19-4CDF-8E9E-1172B2EFBDB4}"/>
    <cellStyle name="Salida 5 3 9 3 2" xfId="29568" xr:uid="{19AFFDD4-8219-4AA3-92E9-4A8DB5E7E28A}"/>
    <cellStyle name="Salida 5 3 9 4" xfId="19538" xr:uid="{B5F1255A-8D8F-4AFF-939D-D1FA61D9B896}"/>
    <cellStyle name="Salida 5 4" xfId="2130" xr:uid="{3EBFA2A2-733A-4183-BEE0-602168E76256}"/>
    <cellStyle name="Salida 5 4 10" xfId="7503" xr:uid="{43B80704-6FA1-4783-9437-8BCE11EC9225}"/>
    <cellStyle name="Salida 5 4 10 2" xfId="22611" xr:uid="{2117673A-04EE-451E-A5EF-657D51D75854}"/>
    <cellStyle name="Salida 5 4 11" xfId="15745" xr:uid="{B3A397BC-5F39-4AE0-AAF8-CD1664274C79}"/>
    <cellStyle name="Salida 5 4 11 2" xfId="30853" xr:uid="{51EDBA5F-F373-4F84-A69F-8712213410AF}"/>
    <cellStyle name="Salida 5 4 12" xfId="17355" xr:uid="{6D8932EC-02B5-4100-96D9-476D08F5D14C}"/>
    <cellStyle name="Salida 5 4 2" xfId="2620" xr:uid="{AEE49D7A-432A-4740-9298-46944EB555F5}"/>
    <cellStyle name="Salida 5 4 2 2" xfId="5257" xr:uid="{29540714-B931-4447-B787-6CD6AAF2BA69}"/>
    <cellStyle name="Salida 5 4 2 2 2" xfId="11621" xr:uid="{FBF58442-7725-413C-8305-5CE4EBDCD609}"/>
    <cellStyle name="Salida 5 4 2 2 2 2" xfId="26729" xr:uid="{3C71F513-0ABF-4A7F-907B-D26A088D145B}"/>
    <cellStyle name="Salida 5 4 2 2 3" xfId="13961" xr:uid="{FC13978E-F747-4FC0-9671-B5E8EDFE8C77}"/>
    <cellStyle name="Salida 5 4 2 2 3 2" xfId="29069" xr:uid="{B03C8F18-7F65-4D03-955F-96477BFA9B67}"/>
    <cellStyle name="Salida 5 4 2 2 4" xfId="20365" xr:uid="{757FF3A2-5F33-477E-8356-FC516C5CC02B}"/>
    <cellStyle name="Salida 5 4 2 3" xfId="9087" xr:uid="{F0E37487-080F-4B23-9B9C-F01F6706AB65}"/>
    <cellStyle name="Salida 5 4 2 3 2" xfId="24195" xr:uid="{5F37A27A-6D68-4528-A7DA-5A0EB33493F5}"/>
    <cellStyle name="Salida 5 4 2 4" xfId="13889" xr:uid="{ADE4093D-E18E-4EE0-A43A-43C16ECE7427}"/>
    <cellStyle name="Salida 5 4 2 4 2" xfId="28997" xr:uid="{B74B29B9-A400-4A40-A0A2-579EB30EA2FD}"/>
    <cellStyle name="Salida 5 4 2 5" xfId="13519" xr:uid="{642607D2-2982-458D-8CF4-2C1BB3971138}"/>
    <cellStyle name="Salida 5 4 2 5 2" xfId="28627" xr:uid="{0EC69A99-97F6-4864-8D51-4AF6DA9EE5E1}"/>
    <cellStyle name="Salida 5 4 2 6" xfId="17728" xr:uid="{653EFBF6-4675-4D86-8229-5417DE2D0BEF}"/>
    <cellStyle name="Salida 5 4 3" xfId="2885" xr:uid="{BABDE768-C500-459E-AB67-0F3A386C8678}"/>
    <cellStyle name="Salida 5 4 3 2" xfId="5522" xr:uid="{48F8DE92-F4A6-46A2-BF80-8724807724C6}"/>
    <cellStyle name="Salida 5 4 3 2 2" xfId="11833" xr:uid="{7C4FF19C-38DE-43C8-8FC0-E4C3837ABF23}"/>
    <cellStyle name="Salida 5 4 3 2 2 2" xfId="26941" xr:uid="{EDBFA1A7-82E6-4ED1-B833-D123D0E6B5BE}"/>
    <cellStyle name="Salida 5 4 3 2 3" xfId="15126" xr:uid="{214F382C-A44A-4EC1-BF29-62166C020E4B}"/>
    <cellStyle name="Salida 5 4 3 2 3 2" xfId="30234" xr:uid="{E4D4613C-D272-4A15-8ED2-0647B9BEC8F8}"/>
    <cellStyle name="Salida 5 4 3 2 4" xfId="20630" xr:uid="{D64F8C44-AF8B-47B4-A79A-7EE2C4B82945}"/>
    <cellStyle name="Salida 5 4 3 3" xfId="14008" xr:uid="{7B6ED8C2-D72F-4347-A702-0CE1EB77C101}"/>
    <cellStyle name="Salida 5 4 3 3 2" xfId="29116" xr:uid="{264A66E5-68FF-4812-9291-70449CA2B2EE}"/>
    <cellStyle name="Salida 5 4 3 4" xfId="17993" xr:uid="{B817B772-2039-46FC-8FA3-BFE8C0B2D01C}"/>
    <cellStyle name="Salida 5 4 4" xfId="3188" xr:uid="{90532E21-CA0D-424D-9C81-279E7D8BCCF3}"/>
    <cellStyle name="Salida 5 4 4 2" xfId="5825" xr:uid="{DFF6EDCF-7579-452E-B89E-275FC7F80EAB}"/>
    <cellStyle name="Salida 5 4 4 2 2" xfId="12136" xr:uid="{2E6484CF-6A99-4D5E-81C1-6BFF063FBC58}"/>
    <cellStyle name="Salida 5 4 4 2 2 2" xfId="27244" xr:uid="{D1F548A1-837F-4BB7-8A02-51AF2D4193CB}"/>
    <cellStyle name="Salida 5 4 4 2 3" xfId="11674" xr:uid="{54426E84-FEC8-44DA-9540-4BF14445C798}"/>
    <cellStyle name="Salida 5 4 4 2 3 2" xfId="26782" xr:uid="{95E05E2D-BC4D-4BA1-ACA1-579D73588F5B}"/>
    <cellStyle name="Salida 5 4 4 2 4" xfId="20933" xr:uid="{B56DA8B1-8D76-4A19-B2ED-4AD3DE9611F9}"/>
    <cellStyle name="Salida 5 4 4 3" xfId="9570" xr:uid="{640D0BC8-67A0-4659-B0F1-4E7021B60444}"/>
    <cellStyle name="Salida 5 4 4 3 2" xfId="24678" xr:uid="{A7CBC647-12D9-4604-857A-6F9CD5DDC4BF}"/>
    <cellStyle name="Salida 5 4 4 4" xfId="11223" xr:uid="{040D44C1-AA9C-4257-BD52-2D63D36F2BDC}"/>
    <cellStyle name="Salida 5 4 4 4 2" xfId="26331" xr:uid="{0BA8278D-4218-459A-A6AA-B29659B2DF96}"/>
    <cellStyle name="Salida 5 4 4 5" xfId="18296" xr:uid="{40D77944-79F9-4E38-BB3A-7E6FED1EAE08}"/>
    <cellStyle name="Salida 5 4 5" xfId="3514" xr:uid="{A52A2886-D16C-4892-9A38-E0BFB700CC3B}"/>
    <cellStyle name="Salida 5 4 5 2" xfId="6151" xr:uid="{F521D0A4-2E1D-43C9-9226-2DE139802669}"/>
    <cellStyle name="Salida 5 4 5 2 2" xfId="12462" xr:uid="{DF7EC45B-ADE5-44FB-841F-5A3347C79AB8}"/>
    <cellStyle name="Salida 5 4 5 2 2 2" xfId="27570" xr:uid="{2945F8E7-BD9C-4B95-ACC6-CA110BDE79C8}"/>
    <cellStyle name="Salida 5 4 5 2 3" xfId="16101" xr:uid="{C59EDE13-3362-4142-8A4F-808C556A3F6F}"/>
    <cellStyle name="Salida 5 4 5 2 3 2" xfId="31209" xr:uid="{D4D303AE-4F15-4DF7-BD10-F7B731CB41A5}"/>
    <cellStyle name="Salida 5 4 5 2 4" xfId="21259" xr:uid="{ECB85444-07FB-4783-AEEC-0591556AD101}"/>
    <cellStyle name="Salida 5 4 5 3" xfId="9896" xr:uid="{E320CE86-956A-414B-9208-A7A2181FB8D7}"/>
    <cellStyle name="Salida 5 4 5 3 2" xfId="25004" xr:uid="{DA2A8113-3B89-4339-BD8A-30643FC24E65}"/>
    <cellStyle name="Salida 5 4 5 4" xfId="14847" xr:uid="{DEEEFA18-23D1-49A9-953C-D5DFB8D186A4}"/>
    <cellStyle name="Salida 5 4 5 4 2" xfId="29955" xr:uid="{13C770E6-E5BB-4E86-8E2B-34B1CE85A33C}"/>
    <cellStyle name="Salida 5 4 5 5" xfId="18622" xr:uid="{F4485F9E-3A73-4CA9-A08F-EA02EB87C0F2}"/>
    <cellStyle name="Salida 5 4 6" xfId="3820" xr:uid="{462664B1-447C-451D-9452-78C48C899F34}"/>
    <cellStyle name="Salida 5 4 6 2" xfId="6457" xr:uid="{D9CE7FAB-9B27-4912-B9EF-B40FFDBBB413}"/>
    <cellStyle name="Salida 5 4 6 2 2" xfId="12768" xr:uid="{883E58B2-4203-4572-8716-9399B4ED58BB}"/>
    <cellStyle name="Salida 5 4 6 2 2 2" xfId="27876" xr:uid="{6F47D288-56FF-41D8-88DE-725EC27D52FC}"/>
    <cellStyle name="Salida 5 4 6 2 3" xfId="14521" xr:uid="{C67F2903-8FB1-46B4-8391-1FC78E34325D}"/>
    <cellStyle name="Salida 5 4 6 2 3 2" xfId="29629" xr:uid="{1BD56F06-318C-4EA0-9FBB-BAD218BE21C0}"/>
    <cellStyle name="Salida 5 4 6 2 4" xfId="21565" xr:uid="{22669ABB-B1B5-4DF6-9857-092F4EAD3FB6}"/>
    <cellStyle name="Salida 5 4 6 3" xfId="10202" xr:uid="{C736AF15-BA5B-4F5E-B1B4-53F3294D816C}"/>
    <cellStyle name="Salida 5 4 6 3 2" xfId="25310" xr:uid="{F39F26DB-8087-42B2-AC3C-DE84126672D8}"/>
    <cellStyle name="Salida 5 4 6 4" xfId="7594" xr:uid="{8945DB88-94FA-47C7-A174-8BC02C2BE7D4}"/>
    <cellStyle name="Salida 5 4 6 4 2" xfId="22702" xr:uid="{79A9C572-ED75-419A-9D10-6CBC50519869}"/>
    <cellStyle name="Salida 5 4 6 5" xfId="18928" xr:uid="{A5C498D6-21C4-4272-BD3B-CD71D0C3C585}"/>
    <cellStyle name="Salida 5 4 7" xfId="4202" xr:uid="{A86E0E44-A37D-48F5-990F-9368AF066F20}"/>
    <cellStyle name="Salida 5 4 7 2" xfId="6839" xr:uid="{D933EBD3-36F8-4458-935A-D16172738AA8}"/>
    <cellStyle name="Salida 5 4 7 2 2" xfId="13150" xr:uid="{48886CEF-50AB-4DB9-B355-56C212FA7A8D}"/>
    <cellStyle name="Salida 5 4 7 2 2 2" xfId="28258" xr:uid="{15835C8D-4FDC-4CF3-B4A2-231BB8EE667D}"/>
    <cellStyle name="Salida 5 4 7 2 3" xfId="16819" xr:uid="{3B43B853-B638-4402-95DD-58D1879A5F30}"/>
    <cellStyle name="Salida 5 4 7 2 3 2" xfId="31927" xr:uid="{B3992044-A945-47C2-BB93-45DD0654A4A5}"/>
    <cellStyle name="Salida 5 4 7 2 4" xfId="21947" xr:uid="{FE52ACDE-83AD-4701-964F-0520E4E5043D}"/>
    <cellStyle name="Salida 5 4 7 3" xfId="10584" xr:uid="{C823714C-E224-46E8-ABBC-A0930E956C85}"/>
    <cellStyle name="Salida 5 4 7 3 2" xfId="25692" xr:uid="{D06BF45D-9AB5-4B3E-B670-3C99DA733E30}"/>
    <cellStyle name="Salida 5 4 7 4" xfId="16287" xr:uid="{8F91B7D6-717A-46B1-8638-497BCA487F8D}"/>
    <cellStyle name="Salida 5 4 7 4 2" xfId="31395" xr:uid="{40BDD33F-3BDD-4BF8-9A2D-E3B98F1F806A}"/>
    <cellStyle name="Salida 5 4 7 5" xfId="19310" xr:uid="{F13779F9-C1C0-43CB-9189-2465986D82A5}"/>
    <cellStyle name="Salida 5 4 8" xfId="4767" xr:uid="{2507316A-AFBD-44A1-9741-E53334B8F3C8}"/>
    <cellStyle name="Salida 5 4 8 2" xfId="11149" xr:uid="{42918980-BAA6-43E0-97E2-333C888B3AC5}"/>
    <cellStyle name="Salida 5 4 8 2 2" xfId="26257" xr:uid="{FF4D82C6-6F2A-4B52-8CA4-BA62C20EE736}"/>
    <cellStyle name="Salida 5 4 8 3" xfId="15092" xr:uid="{66A07444-0025-4ED7-96B9-64BFAE656929}"/>
    <cellStyle name="Salida 5 4 8 3 2" xfId="30200" xr:uid="{8BF7957D-A6EE-46EF-8211-050166B4361C}"/>
    <cellStyle name="Salida 5 4 8 4" xfId="19875" xr:uid="{5B848FC1-0E53-414E-81F2-22B60AB5785D}"/>
    <cellStyle name="Salida 5 4 9" xfId="8628" xr:uid="{84FF79BA-97D7-4086-9D6E-483F0CEF92DA}"/>
    <cellStyle name="Salida 5 4 9 2" xfId="23736" xr:uid="{C5F067D3-9FBB-48AA-AA4E-A4F65D97E7D6}"/>
    <cellStyle name="Salida 5 5" xfId="1993" xr:uid="{CBEC737E-DD4E-49D6-9CF5-917858BE24D8}"/>
    <cellStyle name="Salida 5 5 10" xfId="8114" xr:uid="{754A6611-949C-4E61-B270-D24237F0E608}"/>
    <cellStyle name="Salida 5 5 10 2" xfId="23222" xr:uid="{FB147C04-7766-4F52-9AC7-EB7B6C2BAE8C}"/>
    <cellStyle name="Salida 5 5 11" xfId="17218" xr:uid="{EAAA895F-0302-45BE-BC9E-589CA166B6DB}"/>
    <cellStyle name="Salida 5 5 2" xfId="2755" xr:uid="{D998399E-AE82-44E5-894D-825D9D6CBC71}"/>
    <cellStyle name="Salida 5 5 2 2" xfId="5392" xr:uid="{1CE8151D-AF7E-40BE-A678-7A2E77BE5A33}"/>
    <cellStyle name="Salida 5 5 2 2 2" xfId="11741" xr:uid="{97A2B1D2-F9FF-40FB-85EC-41D67FF59AD6}"/>
    <cellStyle name="Salida 5 5 2 2 2 2" xfId="26849" xr:uid="{6654FE83-AE16-4AD4-BD1F-4829345E33D3}"/>
    <cellStyle name="Salida 5 5 2 2 3" xfId="8167" xr:uid="{BA9A515B-7F7F-4C81-852C-9E72B083BF15}"/>
    <cellStyle name="Salida 5 5 2 2 3 2" xfId="23275" xr:uid="{A99FDD46-8863-4B93-9365-45B1E6515404}"/>
    <cellStyle name="Salida 5 5 2 2 4" xfId="20500" xr:uid="{50C9E7DB-51D4-40F0-9DDF-2D205247EF39}"/>
    <cellStyle name="Salida 5 5 2 3" xfId="7197" xr:uid="{3D499F5B-4EF9-4D28-ADC0-1810DBA56A22}"/>
    <cellStyle name="Salida 5 5 2 3 2" xfId="22305" xr:uid="{79ADA272-01C1-4107-AFD0-5D740DBBF1E0}"/>
    <cellStyle name="Salida 5 5 2 4" xfId="17863" xr:uid="{40BCB227-E009-4D2D-8C50-5BF789B416FD}"/>
    <cellStyle name="Salida 5 5 3" xfId="3058" xr:uid="{6E82BC5F-E7FB-4EEE-BCDE-9E8AC4CEADC7}"/>
    <cellStyle name="Salida 5 5 3 2" xfId="5695" xr:uid="{5905C389-A758-4093-A8AA-74B28EFE68A4}"/>
    <cellStyle name="Salida 5 5 3 2 2" xfId="12006" xr:uid="{8C0B00FB-B84E-42CE-8246-AB09B0054082}"/>
    <cellStyle name="Salida 5 5 3 2 2 2" xfId="27114" xr:uid="{63EDC487-B0C3-4C32-B58E-8F94AA244E01}"/>
    <cellStyle name="Salida 5 5 3 2 3" xfId="8155" xr:uid="{98B1869A-C895-4891-B128-CD7B254A3F79}"/>
    <cellStyle name="Salida 5 5 3 2 3 2" xfId="23263" xr:uid="{82CDBC9A-4420-4F10-8ADC-ECE0C1895B56}"/>
    <cellStyle name="Salida 5 5 3 2 4" xfId="20803" xr:uid="{EEA64248-44B4-4E36-9E50-291D5F972827}"/>
    <cellStyle name="Salida 5 5 3 3" xfId="9440" xr:uid="{F3A93034-06B7-4EC3-99E2-E72C3A7B8FAA}"/>
    <cellStyle name="Salida 5 5 3 3 2" xfId="24548" xr:uid="{9D4464EC-ABA7-4237-B609-82C7BDCBF939}"/>
    <cellStyle name="Salida 5 5 3 4" xfId="15701" xr:uid="{FB4AA104-0D2F-425D-9AE5-79D8A4C5D571}"/>
    <cellStyle name="Salida 5 5 3 4 2" xfId="30809" xr:uid="{9E4816E2-452E-4F6B-8BE6-3352FF3911C2}"/>
    <cellStyle name="Salida 5 5 3 5" xfId="18166" xr:uid="{C88B5A69-2E74-4FB8-8C6F-6A8D25A58A54}"/>
    <cellStyle name="Salida 5 5 4" xfId="3384" xr:uid="{45A6421B-24C7-46AD-966F-2C9135AD3E7C}"/>
    <cellStyle name="Salida 5 5 4 2" xfId="6021" xr:uid="{CFB9A8B8-FBFB-4BDA-89D5-ACBDFB7ED484}"/>
    <cellStyle name="Salida 5 5 4 2 2" xfId="12332" xr:uid="{46A89A2E-66CD-4456-AC6C-643A5E3268C8}"/>
    <cellStyle name="Salida 5 5 4 2 2 2" xfId="27440" xr:uid="{D8377C65-87F8-424C-A993-E6D51D9A7DF7}"/>
    <cellStyle name="Salida 5 5 4 2 3" xfId="16566" xr:uid="{023F8FC0-D2D0-4337-A4B8-A93FE8251EE2}"/>
    <cellStyle name="Salida 5 5 4 2 3 2" xfId="31674" xr:uid="{E22D1DA4-39A9-4AC4-905F-6650B0CDC1DE}"/>
    <cellStyle name="Salida 5 5 4 2 4" xfId="21129" xr:uid="{C2ADCC5A-BBFB-4D3A-82D5-9A97942C09F9}"/>
    <cellStyle name="Salida 5 5 4 3" xfId="9766" xr:uid="{F90BC826-AD46-4388-AC8A-09CEF06A3F53}"/>
    <cellStyle name="Salida 5 5 4 3 2" xfId="24874" xr:uid="{F62E045C-77F7-4974-821F-9943B4C7CF19}"/>
    <cellStyle name="Salida 5 5 4 4" xfId="15388" xr:uid="{AE1D80B1-4A0A-4FB3-93B9-A5BFC2E5F949}"/>
    <cellStyle name="Salida 5 5 4 4 2" xfId="30496" xr:uid="{31FF4183-2766-43D1-94DB-117742422BB7}"/>
    <cellStyle name="Salida 5 5 4 5" xfId="18492" xr:uid="{043E12C5-7648-4D33-9E11-7CF697130D6A}"/>
    <cellStyle name="Salida 5 5 5" xfId="3690" xr:uid="{EB72CBC3-BCD2-47F5-9F7C-C114F1DBFF94}"/>
    <cellStyle name="Salida 5 5 5 2" xfId="6327" xr:uid="{0160F521-8BA6-477C-AB4F-AF4F5F349A35}"/>
    <cellStyle name="Salida 5 5 5 2 2" xfId="12638" xr:uid="{3680DB14-F778-4E71-A185-1850EF70F6DA}"/>
    <cellStyle name="Salida 5 5 5 2 2 2" xfId="27746" xr:uid="{8C077B1F-BE79-491A-B792-BFE415AA28BF}"/>
    <cellStyle name="Salida 5 5 5 2 3" xfId="15389" xr:uid="{1A325832-5736-48B3-99AC-21F3627D237F}"/>
    <cellStyle name="Salida 5 5 5 2 3 2" xfId="30497" xr:uid="{A0E26206-9649-4052-A3B2-7514E382D661}"/>
    <cellStyle name="Salida 5 5 5 2 4" xfId="21435" xr:uid="{D3D6CA5F-0975-4435-8042-459822A485D4}"/>
    <cellStyle name="Salida 5 5 5 3" xfId="10072" xr:uid="{65286B76-270F-4A41-BC67-D28EEF246F3F}"/>
    <cellStyle name="Salida 5 5 5 3 2" xfId="25180" xr:uid="{1C3CFA93-E5A8-40F9-810D-80EAE0DC4D42}"/>
    <cellStyle name="Salida 5 5 5 4" xfId="7754" xr:uid="{0C10EB00-C02C-4AC9-A935-67A887E6F31F}"/>
    <cellStyle name="Salida 5 5 5 4 2" xfId="22862" xr:uid="{090D8F52-57FD-42F3-AD12-4182C39F78F9}"/>
    <cellStyle name="Salida 5 5 5 5" xfId="18798" xr:uid="{A34663B5-562A-4A43-B86D-1D3EDBF1FF25}"/>
    <cellStyle name="Salida 5 5 6" xfId="4065" xr:uid="{9960309D-3C0F-4050-9387-0FFE9330A2D8}"/>
    <cellStyle name="Salida 5 5 6 2" xfId="6702" xr:uid="{98B02908-B14C-40E0-BEBF-C168C27C4BED}"/>
    <cellStyle name="Salida 5 5 6 2 2" xfId="13013" xr:uid="{1C06DBF6-2253-4137-B233-3607418E132F}"/>
    <cellStyle name="Salida 5 5 6 2 2 2" xfId="28121" xr:uid="{CE956904-8482-4D99-91E8-281155869010}"/>
    <cellStyle name="Salida 5 5 6 2 3" xfId="16689" xr:uid="{8B9DE980-17A1-4670-9DE0-1500110732C7}"/>
    <cellStyle name="Salida 5 5 6 2 3 2" xfId="31797" xr:uid="{425CD4BF-D3AF-4AA9-B0DE-31E2806D5394}"/>
    <cellStyle name="Salida 5 5 6 2 4" xfId="21810" xr:uid="{F0E1DE15-7E34-4D5F-AECF-28FA4E1AB0E5}"/>
    <cellStyle name="Salida 5 5 6 3" xfId="10447" xr:uid="{87BF8170-FAB2-4F6F-889C-7DC7CDB16AB2}"/>
    <cellStyle name="Salida 5 5 6 3 2" xfId="25555" xr:uid="{642F1B91-1633-422D-AB2E-E8AE9B0D06C9}"/>
    <cellStyle name="Salida 5 5 6 4" xfId="9265" xr:uid="{EDD6C554-843E-407B-ADE0-76EF3910E547}"/>
    <cellStyle name="Salida 5 5 6 4 2" xfId="24373" xr:uid="{15DDBF94-56C9-4A6C-8BA0-AB3F43DF9B4E}"/>
    <cellStyle name="Salida 5 5 6 5" xfId="19173" xr:uid="{47BA5DDF-B647-4F08-B95A-061F91AD6729}"/>
    <cellStyle name="Salida 5 5 7" xfId="4630" xr:uid="{A8477CF7-7CDC-40B5-879E-E4DA256FDAC5}"/>
    <cellStyle name="Salida 5 5 7 2" xfId="11012" xr:uid="{C9F07D0D-3962-4594-B19B-C864EE6F0120}"/>
    <cellStyle name="Salida 5 5 7 2 2" xfId="26120" xr:uid="{476918E3-AE2E-4D7E-A039-4CE4110091AD}"/>
    <cellStyle name="Salida 5 5 7 3" xfId="13441" xr:uid="{6BBE2BC6-37F2-4C45-8C32-5B5FF8D3C3FB}"/>
    <cellStyle name="Salida 5 5 7 3 2" xfId="28549" xr:uid="{4AE4069D-B0C5-4FA5-910F-636391950687}"/>
    <cellStyle name="Salida 5 5 7 4" xfId="19738" xr:uid="{6FE23528-20CB-4A0A-8928-373D26CB3B0C}"/>
    <cellStyle name="Salida 5 5 8" xfId="8491" xr:uid="{E7888A59-FB95-4B3A-A143-C8192F436ACB}"/>
    <cellStyle name="Salida 5 5 8 2" xfId="23599" xr:uid="{DA437191-011D-4D5E-AAC0-E5533A3FFA7D}"/>
    <cellStyle name="Salida 5 5 9" xfId="14149" xr:uid="{CED3DE66-A381-46B0-83B7-F2698E6A8243}"/>
    <cellStyle name="Salida 5 5 9 2" xfId="29257" xr:uid="{37DFFC8E-9E05-4EB2-A997-301490FEFB47}"/>
    <cellStyle name="Salida 6" xfId="1515" xr:uid="{00000000-0005-0000-0000-0000EF050000}"/>
    <cellStyle name="Salida 6 2" xfId="1941" xr:uid="{F6C134A5-ADF7-46A3-A835-9B1D212BE824}"/>
    <cellStyle name="Salida 6 2 10" xfId="8442" xr:uid="{4A45AC05-7424-4267-964E-57DB0A4BB637}"/>
    <cellStyle name="Salida 6 2 10 2" xfId="23550" xr:uid="{BF2A2A8A-5E65-49E8-834D-545DBE274CB9}"/>
    <cellStyle name="Salida 6 2 11" xfId="14272" xr:uid="{D0744DA9-BC53-491A-9812-4937519ED3C9}"/>
    <cellStyle name="Salida 6 2 11 2" xfId="29380" xr:uid="{CD4F2491-9223-4285-B72B-BAF2DF3C2389}"/>
    <cellStyle name="Salida 6 2 12" xfId="15005" xr:uid="{34B9F336-AB88-4E3B-97C2-7756DC424F36}"/>
    <cellStyle name="Salida 6 2 12 2" xfId="30113" xr:uid="{9FFFDE1B-D70D-49D2-B8EE-817F02BC2B36}"/>
    <cellStyle name="Salida 6 2 13" xfId="17166" xr:uid="{4710D116-A773-42EE-8F7E-46C06EFDAA48}"/>
    <cellStyle name="Salida 6 2 2" xfId="2501" xr:uid="{D477D3CA-1419-473D-ADFF-B7E73AB8C525}"/>
    <cellStyle name="Salida 6 2 2 2" xfId="5138" xr:uid="{12F811D3-7FC5-42C7-8711-95203B475E2C}"/>
    <cellStyle name="Salida 6 2 2 2 2" xfId="11502" xr:uid="{40DC5BA4-660B-4A33-BA36-92E9812D59F7}"/>
    <cellStyle name="Salida 6 2 2 2 2 2" xfId="26610" xr:uid="{BF64FD4F-F943-401D-A6CD-A590EC595C4B}"/>
    <cellStyle name="Salida 6 2 2 2 3" xfId="15498" xr:uid="{BFCD5FD8-24C8-4700-98DF-5D6D0149B3DF}"/>
    <cellStyle name="Salida 6 2 2 2 3 2" xfId="30606" xr:uid="{7F8D3943-1A9B-4230-85E7-3B17A967AB51}"/>
    <cellStyle name="Salida 6 2 2 2 4" xfId="20246" xr:uid="{B416A5AE-044A-48B1-971D-3D0AC2CAE08B}"/>
    <cellStyle name="Salida 6 2 2 3" xfId="8968" xr:uid="{11D340FA-5EDE-4311-AA9C-4CE51DD443D2}"/>
    <cellStyle name="Salida 6 2 2 3 2" xfId="24076" xr:uid="{A5C7DFC3-6326-41E9-9642-FC0D773DCC62}"/>
    <cellStyle name="Salida 6 2 3" xfId="2717" xr:uid="{D456111A-D80A-48CB-BD48-BD7CA1877202}"/>
    <cellStyle name="Salida 6 2 3 2" xfId="5354" xr:uid="{C1C18F38-CE5A-4A4B-B549-DD30249458AA}"/>
    <cellStyle name="Salida 6 2 3 2 2" xfId="11703" xr:uid="{81BEDE1E-727A-4D00-B0A8-D25E29A3A7B4}"/>
    <cellStyle name="Salida 6 2 3 2 2 2" xfId="26811" xr:uid="{501B3D29-4A8C-4AB9-8B38-15340C24B909}"/>
    <cellStyle name="Salida 6 2 3 2 3" xfId="15027" xr:uid="{BF960D02-156D-409C-925C-083B517D4617}"/>
    <cellStyle name="Salida 6 2 3 2 3 2" xfId="30135" xr:uid="{2638B43F-5E9A-4903-85DB-55440833D562}"/>
    <cellStyle name="Salida 6 2 3 2 4" xfId="20462" xr:uid="{CD8052F0-13A8-4C2E-9DC6-63F47808C20D}"/>
    <cellStyle name="Salida 6 2 3 3" xfId="14934" xr:uid="{2ADD299C-9482-4496-9ADE-B19385FDEE22}"/>
    <cellStyle name="Salida 6 2 3 3 2" xfId="30042" xr:uid="{3B3D2340-461F-4FD4-B71B-655F8E82F5E0}"/>
    <cellStyle name="Salida 6 2 3 4" xfId="17825" xr:uid="{A431F84F-B57B-4319-BDC1-8DCAAF02AC47}"/>
    <cellStyle name="Salida 6 2 4" xfId="3020" xr:uid="{4DBB731A-11BA-4820-B420-5B638FB0CFC0}"/>
    <cellStyle name="Salida 6 2 4 2" xfId="5657" xr:uid="{84965847-99F3-4492-BAD8-07610429291E}"/>
    <cellStyle name="Salida 6 2 4 2 2" xfId="11968" xr:uid="{3DFF62CF-B42D-4753-853D-EF6E89D88378}"/>
    <cellStyle name="Salida 6 2 4 2 2 2" xfId="27076" xr:uid="{924FC7ED-04B7-43B1-81C6-9A60AF1FF2BA}"/>
    <cellStyle name="Salida 6 2 4 2 3" xfId="13864" xr:uid="{A40A6344-2F93-4E14-AE78-66FF85939625}"/>
    <cellStyle name="Salida 6 2 4 2 3 2" xfId="28972" xr:uid="{65F1AE1C-8220-44C3-B836-4A645713FDE9}"/>
    <cellStyle name="Salida 6 2 4 2 4" xfId="20765" xr:uid="{2BCB242A-34D6-4A2D-8B75-7AC0E764135C}"/>
    <cellStyle name="Salida 6 2 4 3" xfId="9402" xr:uid="{3F6B1965-3F6D-4EFF-8440-2C03CBB9F412}"/>
    <cellStyle name="Salida 6 2 4 3 2" xfId="24510" xr:uid="{A0086B40-F54F-4D95-A648-90E00A2614FE}"/>
    <cellStyle name="Salida 6 2 4 4" xfId="13525" xr:uid="{E803D0C5-CAB4-48DE-92E2-6009A5CBD01F}"/>
    <cellStyle name="Salida 6 2 4 4 2" xfId="28633" xr:uid="{E226FAB5-4C29-422D-8CE1-37791EAF4F4C}"/>
    <cellStyle name="Salida 6 2 4 5" xfId="18128" xr:uid="{D45F7FCC-D0DA-487B-864C-5B21184C70D5}"/>
    <cellStyle name="Salida 6 2 5" xfId="3346" xr:uid="{05BB4BFB-956F-4203-A703-0AFFD1AEADA8}"/>
    <cellStyle name="Salida 6 2 5 2" xfId="5983" xr:uid="{C622397B-2C60-4DDB-8A85-1069651538CB}"/>
    <cellStyle name="Salida 6 2 5 2 2" xfId="12294" xr:uid="{AADDB5BC-C35E-4E9A-850D-DA8726701BC5}"/>
    <cellStyle name="Salida 6 2 5 2 2 2" xfId="27402" xr:uid="{5251E806-6534-4AE0-931E-316731950815}"/>
    <cellStyle name="Salida 6 2 5 2 3" xfId="13504" xr:uid="{724A76ED-1E01-4965-ABB1-2D820255A654}"/>
    <cellStyle name="Salida 6 2 5 2 3 2" xfId="28612" xr:uid="{BB0ED91F-2787-49D1-B48F-E2A3447C5A50}"/>
    <cellStyle name="Salida 6 2 5 2 4" xfId="21091" xr:uid="{78B114BE-C182-4356-BD2A-6D264098396F}"/>
    <cellStyle name="Salida 6 2 5 3" xfId="9728" xr:uid="{6D5ED181-D188-4297-96A7-26184A750D78}"/>
    <cellStyle name="Salida 6 2 5 3 2" xfId="24836" xr:uid="{7FE19664-DC69-45D9-9251-23F7A73CFEF2}"/>
    <cellStyle name="Salida 6 2 5 4" xfId="14319" xr:uid="{5B4E240F-8498-413B-BD97-95DD468CC8D1}"/>
    <cellStyle name="Salida 6 2 5 4 2" xfId="29427" xr:uid="{EB37E107-29BD-48BB-BDD8-6E3B2D6552B9}"/>
    <cellStyle name="Salida 6 2 5 5" xfId="18454" xr:uid="{85E3EE2A-610C-4550-86FD-909E8C3EEB32}"/>
    <cellStyle name="Salida 6 2 6" xfId="3652" xr:uid="{F1C0E2E6-DCD1-415B-93DE-B2D44761DB89}"/>
    <cellStyle name="Salida 6 2 6 2" xfId="6289" xr:uid="{34679710-F8A4-4A84-9381-74BA498E8F53}"/>
    <cellStyle name="Salida 6 2 6 2 2" xfId="12600" xr:uid="{B06A4A99-E198-449C-B088-96954A59510E}"/>
    <cellStyle name="Salida 6 2 6 2 2 2" xfId="27708" xr:uid="{A0650EC9-A538-4430-AC1A-0C4F658565D9}"/>
    <cellStyle name="Salida 6 2 6 2 3" xfId="15915" xr:uid="{88F49E11-8AEF-40CB-8C1A-905F91C4726C}"/>
    <cellStyle name="Salida 6 2 6 2 3 2" xfId="31023" xr:uid="{0B3704DD-98C3-4391-BE18-3AC6A96B9D23}"/>
    <cellStyle name="Salida 6 2 6 2 4" xfId="21397" xr:uid="{5D53A48B-E0A3-4298-9E27-F9474318CD29}"/>
    <cellStyle name="Salida 6 2 6 3" xfId="10034" xr:uid="{1BC4D3FD-D701-4856-9963-A0ADE9E63721}"/>
    <cellStyle name="Salida 6 2 6 3 2" xfId="25142" xr:uid="{AF5FCFA9-143B-40EA-B769-A73A0F9F472C}"/>
    <cellStyle name="Salida 6 2 6 4" xfId="13536" xr:uid="{1E12D80D-5F38-4B78-9835-B6F190C2C42A}"/>
    <cellStyle name="Salida 6 2 6 4 2" xfId="28644" xr:uid="{09AED37C-FF0C-4F84-AEB8-A03ABAF6998C}"/>
    <cellStyle name="Salida 6 2 6 5" xfId="18760" xr:uid="{072B26FE-0810-4983-BEB4-FB8C2AA3B261}"/>
    <cellStyle name="Salida 6 2 7" xfId="4013" xr:uid="{79AC192A-128A-4E66-BBD2-CA65347C8D1F}"/>
    <cellStyle name="Salida 6 2 7 2" xfId="6650" xr:uid="{3F9ECCF9-0B22-4B26-8F5C-A9A70DDCB947}"/>
    <cellStyle name="Salida 6 2 7 2 2" xfId="12961" xr:uid="{F592F9B1-272F-460A-A16C-E3169C90F688}"/>
    <cellStyle name="Salida 6 2 7 2 2 2" xfId="28069" xr:uid="{0EF50C4D-B25B-4B71-ACCE-6481D565EFB5}"/>
    <cellStyle name="Salida 6 2 7 2 3" xfId="16651" xr:uid="{C6DC1440-FF9D-4FE2-A011-2B9DC9371C4F}"/>
    <cellStyle name="Salida 6 2 7 2 3 2" xfId="31759" xr:uid="{EF331D51-9B27-4FCE-AA2D-E70D4B213FB1}"/>
    <cellStyle name="Salida 6 2 7 2 4" xfId="21758" xr:uid="{2FCFC46A-14C4-4D1F-94FD-621003E738B7}"/>
    <cellStyle name="Salida 6 2 7 3" xfId="10395" xr:uid="{180C6700-CD32-4759-93B4-43DE85156DD6}"/>
    <cellStyle name="Salida 6 2 7 3 2" xfId="25503" xr:uid="{F5A0AFF4-ED58-4326-8EA9-0C10DEA8467B}"/>
    <cellStyle name="Salida 6 2 7 4" xfId="14745" xr:uid="{A81A5DE5-73A7-4B1B-925B-6295646C54E7}"/>
    <cellStyle name="Salida 6 2 7 4 2" xfId="29853" xr:uid="{8943C7C1-4469-44EF-8FF1-5A57F788D5CD}"/>
    <cellStyle name="Salida 6 2 7 5" xfId="19121" xr:uid="{598B8D6F-FD19-4DDC-82E2-10E667F250BB}"/>
    <cellStyle name="Salida 6 2 8" xfId="4326" xr:uid="{36E7ED44-80F3-459A-AAD4-9654B8BFDF81}"/>
    <cellStyle name="Salida 6 2 8 2" xfId="6963" xr:uid="{9D2CABE9-900D-4001-A419-21F71C3EE098}"/>
    <cellStyle name="Salida 6 2 8 2 2" xfId="13274" xr:uid="{E83AC42D-B595-45C3-AFC3-A5EF038740D8}"/>
    <cellStyle name="Salida 6 2 8 2 2 2" xfId="28382" xr:uid="{044705C6-B67F-404C-9F22-255F80201919}"/>
    <cellStyle name="Salida 6 2 8 2 3" xfId="16938" xr:uid="{73009CE6-ADEF-48D6-B760-3DF012F1B8C9}"/>
    <cellStyle name="Salida 6 2 8 2 3 2" xfId="32046" xr:uid="{5C954A54-6486-4D1B-A77F-381038F231D6}"/>
    <cellStyle name="Salida 6 2 8 2 4" xfId="22071" xr:uid="{27AF3E93-6D29-4018-B472-8A3CA8AA0995}"/>
    <cellStyle name="Salida 6 2 8 3" xfId="10708" xr:uid="{F25E694B-7921-4457-BB5B-3757814A981F}"/>
    <cellStyle name="Salida 6 2 8 3 2" xfId="25816" xr:uid="{C610A333-1C32-4DAC-A108-44BE18EA2F5D}"/>
    <cellStyle name="Salida 6 2 8 4" xfId="15172" xr:uid="{FCB3862E-EBFD-4BB6-850F-F9E1A29FA526}"/>
    <cellStyle name="Salida 6 2 8 4 2" xfId="30280" xr:uid="{265D8228-AA49-40CE-A131-135D0442FE67}"/>
    <cellStyle name="Salida 6 2 8 5" xfId="19434" xr:uid="{00C88128-6F22-4DF6-B034-63457E6BA68A}"/>
    <cellStyle name="Salida 6 2 9" xfId="4578" xr:uid="{6952D24C-DC22-4C0E-A063-EF8CDDAB0F15}"/>
    <cellStyle name="Salida 6 2 9 2" xfId="10960" xr:uid="{F50ED39F-3415-4CE0-8DB8-9D556D280AB8}"/>
    <cellStyle name="Salida 6 2 9 2 2" xfId="26068" xr:uid="{E130A230-D72C-4C0F-A55C-03C60F2E73ED}"/>
    <cellStyle name="Salida 6 2 9 3" xfId="14544" xr:uid="{E190FFC7-4FF6-48B8-8568-B3FD44449C0A}"/>
    <cellStyle name="Salida 6 2 9 3 2" xfId="29652" xr:uid="{FB204AF0-A347-4A33-AC43-8095DC858782}"/>
    <cellStyle name="Salida 6 2 9 4" xfId="19686" xr:uid="{3DC5C2B1-2559-4781-A6E7-38374428FF98}"/>
    <cellStyle name="Salida 6 3" xfId="1792" xr:uid="{5C36C143-F220-4C0C-BC92-5C5DC6CB1D9D}"/>
    <cellStyle name="Salida 6 3 10" xfId="8269" xr:uid="{F12B925B-DA7C-4158-BAD8-D81D25AEB0D7}"/>
    <cellStyle name="Salida 6 3 10 2" xfId="23377" xr:uid="{697DE418-E644-45BA-A094-8F8F6F83F390}"/>
    <cellStyle name="Salida 6 3 11" xfId="7741" xr:uid="{0C4C2B82-0795-4718-95BA-B9A23F6998EC}"/>
    <cellStyle name="Salida 6 3 11 2" xfId="22849" xr:uid="{B358363B-B2C2-4B77-A588-642FDE7026B3}"/>
    <cellStyle name="Salida 6 3 12" xfId="7703" xr:uid="{873000F3-197F-416E-B20C-1744642779F1}"/>
    <cellStyle name="Salida 6 3 12 2" xfId="22811" xr:uid="{B16AB2DA-19BA-4B3A-B68A-1C96FDF78380}"/>
    <cellStyle name="Salida 6 3 13" xfId="17017" xr:uid="{B6D6AD5C-9933-44CA-BC9C-D6E9A9379932}"/>
    <cellStyle name="Salida 6 3 2" xfId="2352" xr:uid="{26C9BE51-28E6-45CC-B9B3-D761BC61CB13}"/>
    <cellStyle name="Salida 6 3 2 2" xfId="4989" xr:uid="{067CC621-B984-4C3D-B88A-1A69471B8F53}"/>
    <cellStyle name="Salida 6 3 2 2 2" xfId="11353" xr:uid="{4973AD45-3B57-4A74-9287-2AAE0D7BF5D6}"/>
    <cellStyle name="Salida 6 3 2 2 2 2" xfId="26461" xr:uid="{056C2792-A906-4750-8778-90E8B5C75A76}"/>
    <cellStyle name="Salida 6 3 2 2 3" xfId="9279" xr:uid="{4834BF36-C2E3-4D0D-87D5-258B45851332}"/>
    <cellStyle name="Salida 6 3 2 2 3 2" xfId="24387" xr:uid="{6983A6A9-1EAE-45BA-AC32-F2D10244F33F}"/>
    <cellStyle name="Salida 6 3 2 2 4" xfId="20097" xr:uid="{C8490F4B-D69F-4FDA-85B7-2099AD029FB6}"/>
    <cellStyle name="Salida 6 3 2 3" xfId="8819" xr:uid="{156365DF-66D2-49CA-B9FF-AB3B0D05AB68}"/>
    <cellStyle name="Salida 6 3 2 3 2" xfId="23927" xr:uid="{6D40771E-61EB-493C-AD30-9991846098F7}"/>
    <cellStyle name="Salida 6 3 3" xfId="2267" xr:uid="{992F501A-46F8-4342-B0DE-5D292FE6547A}"/>
    <cellStyle name="Salida 6 3 3 2" xfId="4904" xr:uid="{3900836A-0B38-4418-BC74-7CDB23CFD3A1}"/>
    <cellStyle name="Salida 6 3 3 2 2" xfId="11268" xr:uid="{C90CAD3F-6165-4915-89B5-CCB6BB85B1F5}"/>
    <cellStyle name="Salida 6 3 3 2 2 2" xfId="26376" xr:uid="{556AEC8F-603E-4B4D-ABB1-544337B0498C}"/>
    <cellStyle name="Salida 6 3 3 2 3" xfId="11215" xr:uid="{D1C207F6-1ED6-41CC-916D-DAAC954282A6}"/>
    <cellStyle name="Salida 6 3 3 2 3 2" xfId="26323" xr:uid="{C1C35D34-E659-4FD2-A2F3-901BD68FAA29}"/>
    <cellStyle name="Salida 6 3 3 2 4" xfId="20012" xr:uid="{DDE5BD7B-DF3F-42A0-8FA4-35536D0201F7}"/>
    <cellStyle name="Salida 6 3 3 3" xfId="13854" xr:uid="{FC89454C-937A-4FEF-8CCB-25B3C4EF3BFD}"/>
    <cellStyle name="Salida 6 3 3 3 2" xfId="28962" xr:uid="{E6B4C521-E553-424F-A4DA-126DA3FB8BB0}"/>
    <cellStyle name="Salida 6 3 3 4" xfId="17492" xr:uid="{F488146F-C3A2-4884-8030-77085EE47C23}"/>
    <cellStyle name="Salida 6 3 4" xfId="2329" xr:uid="{C04959D5-9CE3-4F55-9817-99BE2B6A9074}"/>
    <cellStyle name="Salida 6 3 4 2" xfId="4966" xr:uid="{9071B7AB-C7A7-4376-A5E2-4C13C5D4F1D7}"/>
    <cellStyle name="Salida 6 3 4 2 2" xfId="11330" xr:uid="{0522C6AA-142D-4111-BFB5-7FD36F0B7914}"/>
    <cellStyle name="Salida 6 3 4 2 2 2" xfId="26438" xr:uid="{26C8BA0F-3ED9-45DF-AA41-2BDFCB1243F4}"/>
    <cellStyle name="Salida 6 3 4 2 3" xfId="8086" xr:uid="{A55A46DA-BE1B-4ADB-BE0E-474263F8774B}"/>
    <cellStyle name="Salida 6 3 4 2 3 2" xfId="23194" xr:uid="{92A26DED-CF25-4025-86D5-3E0AC6C218E6}"/>
    <cellStyle name="Salida 6 3 4 2 4" xfId="20074" xr:uid="{D8AC33B6-112B-4DF7-8FCA-89FDBEFE1643}"/>
    <cellStyle name="Salida 6 3 4 3" xfId="8796" xr:uid="{7A408515-D9EB-457D-9818-8FC4BD1E8522}"/>
    <cellStyle name="Salida 6 3 4 3 2" xfId="23904" xr:uid="{78254F3E-0AB4-41FF-A6EE-9F7FA65B749D}"/>
    <cellStyle name="Salida 6 3 4 4" xfId="13415" xr:uid="{25B66A35-8D5D-4040-85EB-38EB34D8F05F}"/>
    <cellStyle name="Salida 6 3 4 4 2" xfId="28523" xr:uid="{D86F6049-8FD0-456C-93FB-B1F22D051D42}"/>
    <cellStyle name="Salida 6 3 4 5" xfId="17554" xr:uid="{BF919563-7BEC-45F4-ACAE-081FCE7C6CB9}"/>
    <cellStyle name="Salida 6 3 5" xfId="2281" xr:uid="{5696A366-2C30-4253-8CAA-156A22C9D018}"/>
    <cellStyle name="Salida 6 3 5 2" xfId="4918" xr:uid="{75800F9A-F234-4F22-A2E7-10C239B9E6A3}"/>
    <cellStyle name="Salida 6 3 5 2 2" xfId="11282" xr:uid="{32D27731-A10E-47FE-9231-02185E584F79}"/>
    <cellStyle name="Salida 6 3 5 2 2 2" xfId="26390" xr:uid="{59ACA332-1C66-4D21-887A-A675A229914B}"/>
    <cellStyle name="Salida 6 3 5 2 3" xfId="7733" xr:uid="{480BF526-F98C-4C3C-9105-22EF3C7F8167}"/>
    <cellStyle name="Salida 6 3 5 2 3 2" xfId="22841" xr:uid="{8941D749-6C31-4EB3-9294-EED4BD4A37EF}"/>
    <cellStyle name="Salida 6 3 5 2 4" xfId="20026" xr:uid="{DE021516-7C3C-4AEC-A4E5-22885674A33F}"/>
    <cellStyle name="Salida 6 3 5 3" xfId="8748" xr:uid="{049CF1E5-A157-4592-9EC0-CC6B6B5727ED}"/>
    <cellStyle name="Salida 6 3 5 3 2" xfId="23856" xr:uid="{71D2AF4B-DC95-4A29-A5E3-044D514AD98B}"/>
    <cellStyle name="Salida 6 3 5 4" xfId="7905" xr:uid="{F22AA179-B4BB-43F0-B43F-EE3A4EE87CE5}"/>
    <cellStyle name="Salida 6 3 5 4 2" xfId="23013" xr:uid="{DA13C367-681A-4ECE-8214-D9DEC45210B2}"/>
    <cellStyle name="Salida 6 3 5 5" xfId="17506" xr:uid="{7F5E8CB5-082B-4820-B359-D74D04F7C9E5}"/>
    <cellStyle name="Salida 6 3 6" xfId="2295" xr:uid="{8D38B43B-3209-403F-9AFA-DADE4E245CB8}"/>
    <cellStyle name="Salida 6 3 6 2" xfId="4932" xr:uid="{3A28D03E-38F7-466F-86C3-54E16DA0E5A8}"/>
    <cellStyle name="Salida 6 3 6 2 2" xfId="11296" xr:uid="{9581E724-B486-4C7F-AF64-3E574065B017}"/>
    <cellStyle name="Salida 6 3 6 2 2 2" xfId="26404" xr:uid="{E640D54C-CD39-4D1A-AEEF-F04E01311A7C}"/>
    <cellStyle name="Salida 6 3 6 2 3" xfId="8032" xr:uid="{CB6A28C2-0F30-4169-B8A1-1D7A80FD10B7}"/>
    <cellStyle name="Salida 6 3 6 2 3 2" xfId="23140" xr:uid="{94C70EE9-6E29-4701-83EE-0A162E80E1F9}"/>
    <cellStyle name="Salida 6 3 6 2 4" xfId="20040" xr:uid="{A5592933-31A0-45D3-A531-8A071CAC99F3}"/>
    <cellStyle name="Salida 6 3 6 3" xfId="8762" xr:uid="{325219C6-F547-49E1-98CB-6BA21E48D97B}"/>
    <cellStyle name="Salida 6 3 6 3 2" xfId="23870" xr:uid="{656692C9-DC77-4BD1-BD98-5B6FB6E1124D}"/>
    <cellStyle name="Salida 6 3 6 4" xfId="13577" xr:uid="{BE785EFC-0741-4FB3-9A10-27436018ACFD}"/>
    <cellStyle name="Salida 6 3 6 4 2" xfId="28685" xr:uid="{254E7B19-7BEE-4CBC-9E4E-720C1CEABF7F}"/>
    <cellStyle name="Salida 6 3 6 5" xfId="17520" xr:uid="{0B5EC445-EE62-4D51-AB55-EB69BF484434}"/>
    <cellStyle name="Salida 6 3 7" xfId="3864" xr:uid="{41C58E5A-370F-430B-8A10-E6CFC1B6754B}"/>
    <cellStyle name="Salida 6 3 7 2" xfId="6501" xr:uid="{9864122C-EA81-4A51-84D3-7BC6A60CDF98}"/>
    <cellStyle name="Salida 6 3 7 2 2" xfId="12812" xr:uid="{A3F04953-6CFB-4405-9DB6-84FA832E9B33}"/>
    <cellStyle name="Salida 6 3 7 2 2 2" xfId="27920" xr:uid="{37EABAC5-0DF3-4684-933A-18E6D9718960}"/>
    <cellStyle name="Salida 6 3 7 2 3" xfId="13734" xr:uid="{D79D228D-8EB4-494C-8376-E748BEF5E103}"/>
    <cellStyle name="Salida 6 3 7 2 3 2" xfId="28842" xr:uid="{9A4511D0-416F-4F9B-BFDF-D98D8F61E2AD}"/>
    <cellStyle name="Salida 6 3 7 2 4" xfId="21609" xr:uid="{7FE1D038-938E-40F1-B129-1C6442FA53A2}"/>
    <cellStyle name="Salida 6 3 7 3" xfId="10246" xr:uid="{AE10A888-84D0-400C-9215-072577987DFA}"/>
    <cellStyle name="Salida 6 3 7 3 2" xfId="25354" xr:uid="{473DEA74-A1FE-44EA-9234-BA84D24AFF7F}"/>
    <cellStyle name="Salida 6 3 7 4" xfId="8292" xr:uid="{1C41718D-7278-4B30-BBC3-0F8325C07D09}"/>
    <cellStyle name="Salida 6 3 7 4 2" xfId="23400" xr:uid="{A896E128-A523-407F-8774-B18F4B929300}"/>
    <cellStyle name="Salida 6 3 7 5" xfId="18972" xr:uid="{A89D55C5-7D31-4EB8-9031-3493687315B4}"/>
    <cellStyle name="Salida 6 3 8" xfId="4246" xr:uid="{5F6952B9-5339-4EA9-B179-30D16C99C588}"/>
    <cellStyle name="Salida 6 3 8 2" xfId="6883" xr:uid="{9A8F7B1B-0DCF-4BDC-AA5E-0A68F8AA4014}"/>
    <cellStyle name="Salida 6 3 8 2 2" xfId="13194" xr:uid="{BA6103AD-DD7F-4AE1-97D7-7B8A4D702BF9}"/>
    <cellStyle name="Salida 6 3 8 2 2 2" xfId="28302" xr:uid="{A8D65EA7-CBC3-4B07-9A1A-33289276DAE0}"/>
    <cellStyle name="Salida 6 3 8 2 3" xfId="16858" xr:uid="{84C40BBF-2AB9-42FF-A834-2D000A4FD7EB}"/>
    <cellStyle name="Salida 6 3 8 2 3 2" xfId="31966" xr:uid="{52F2D752-D89B-473B-A958-7E4DF73089EE}"/>
    <cellStyle name="Salida 6 3 8 2 4" xfId="21991" xr:uid="{8AFB9C47-E6DC-4974-87E3-D8A38653A8D5}"/>
    <cellStyle name="Salida 6 3 8 3" xfId="10628" xr:uid="{829BABE1-FD94-47BE-B9F3-591A4B685A50}"/>
    <cellStyle name="Salida 6 3 8 3 2" xfId="25736" xr:uid="{5247E2A3-8CFD-4DAB-A720-482C5C4ADEA0}"/>
    <cellStyle name="Salida 6 3 8 4" xfId="13634" xr:uid="{17CEC33F-944A-45AF-AECC-B8C939DA4860}"/>
    <cellStyle name="Salida 6 3 8 4 2" xfId="28742" xr:uid="{4CE7AD17-58B6-45B7-9AF1-A6ED05E9361A}"/>
    <cellStyle name="Salida 6 3 8 5" xfId="19354" xr:uid="{C03433E9-E4D2-4EF5-BD49-3701208676A8}"/>
    <cellStyle name="Salida 6 3 9" xfId="4429" xr:uid="{77D9E509-6D54-40CE-A90A-D5F77247D9A1}"/>
    <cellStyle name="Salida 6 3 9 2" xfId="10811" xr:uid="{A87599E0-C278-4DBB-86FB-578A2874859A}"/>
    <cellStyle name="Salida 6 3 9 2 2" xfId="25919" xr:uid="{6CD545D1-3E5C-4048-9ED3-71B891F37300}"/>
    <cellStyle name="Salida 6 3 9 3" xfId="13969" xr:uid="{7BFAE661-7DD9-4DA0-B714-DD7D75D7387B}"/>
    <cellStyle name="Salida 6 3 9 3 2" xfId="29077" xr:uid="{31612568-E342-4F7C-9A49-F2CAD519F3CA}"/>
    <cellStyle name="Salida 6 3 9 4" xfId="19537" xr:uid="{29675DC7-D747-4C3B-A847-734BBAF78399}"/>
    <cellStyle name="Salida 6 4" xfId="2132" xr:uid="{8BC96DAA-C87B-4115-8956-DD919A5103A0}"/>
    <cellStyle name="Salida 6 4 10" xfId="7823" xr:uid="{FB6F3B5B-B714-44B8-8956-E9C7022FECF2}"/>
    <cellStyle name="Salida 6 4 10 2" xfId="22931" xr:uid="{B199FDFB-546B-4D9A-ACF7-BDE64FCB33C7}"/>
    <cellStyle name="Salida 6 4 11" xfId="8211" xr:uid="{A29DBA64-5709-4D40-9984-FBB2322ECBC8}"/>
    <cellStyle name="Salida 6 4 11 2" xfId="23319" xr:uid="{18F5B3C1-C9AD-4B6E-86C0-C465C0D02CEF}"/>
    <cellStyle name="Salida 6 4 12" xfId="17357" xr:uid="{206BCE66-CBF4-4D38-8F6F-DB6FB76E7F2B}"/>
    <cellStyle name="Salida 6 4 2" xfId="2622" xr:uid="{95BBA3D8-BA1A-426A-BCD1-EC764862C198}"/>
    <cellStyle name="Salida 6 4 2 2" xfId="5259" xr:uid="{7F068CEF-5368-4B5B-9612-35FFAF18AE96}"/>
    <cellStyle name="Salida 6 4 2 2 2" xfId="11623" xr:uid="{17C31AC3-A7E6-49FD-B20B-2B20ECA18B93}"/>
    <cellStyle name="Salida 6 4 2 2 2 2" xfId="26731" xr:uid="{E46CC1A1-7DB2-4F24-B9E8-AD18CF3B68FA}"/>
    <cellStyle name="Salida 6 4 2 2 3" xfId="14921" xr:uid="{C4832778-BF68-456A-9E4F-DDD76969E62F}"/>
    <cellStyle name="Salida 6 4 2 2 3 2" xfId="30029" xr:uid="{B56B8080-2639-4E94-BEFD-D02544D66BCE}"/>
    <cellStyle name="Salida 6 4 2 2 4" xfId="20367" xr:uid="{05FB4188-D71C-4C0C-9031-545A0E3DBECF}"/>
    <cellStyle name="Salida 6 4 2 3" xfId="9089" xr:uid="{4C64AE48-4EB2-4E4B-9769-E5471F43D7DC}"/>
    <cellStyle name="Salida 6 4 2 3 2" xfId="24197" xr:uid="{9BAD9258-B362-4BB6-BE42-87733AE39CA5}"/>
    <cellStyle name="Salida 6 4 2 4" xfId="13700" xr:uid="{B87AAB02-C799-4F94-908E-D936DCF047D4}"/>
    <cellStyle name="Salida 6 4 2 4 2" xfId="28808" xr:uid="{14576201-B198-4A27-A8FD-25449594EDAD}"/>
    <cellStyle name="Salida 6 4 2 5" xfId="7956" xr:uid="{91F9D689-2A92-4C1E-8A16-AE8BAA0D6AA9}"/>
    <cellStyle name="Salida 6 4 2 5 2" xfId="23064" xr:uid="{E42FB75B-CFE9-4B9D-9C41-279ABEF72594}"/>
    <cellStyle name="Salida 6 4 2 6" xfId="17730" xr:uid="{14E19426-12D3-408C-BE92-05AE8341F6C5}"/>
    <cellStyle name="Salida 6 4 3" xfId="2887" xr:uid="{42A52ECE-3C0A-430A-AE41-9E66D9FC2C3C}"/>
    <cellStyle name="Salida 6 4 3 2" xfId="5524" xr:uid="{A1CE76B3-8175-4669-9F5E-8BAB63E6C069}"/>
    <cellStyle name="Salida 6 4 3 2 2" xfId="11835" xr:uid="{C733CAD1-CE52-4EDC-9F54-1FD789FBFD81}"/>
    <cellStyle name="Salida 6 4 3 2 2 2" xfId="26943" xr:uid="{B394208A-B14F-4FBD-95A6-FD6F76F70574}"/>
    <cellStyle name="Salida 6 4 3 2 3" xfId="7475" xr:uid="{D65A24DD-55A3-4E05-B897-D63B0BFD8768}"/>
    <cellStyle name="Salida 6 4 3 2 3 2" xfId="22583" xr:uid="{EC56E373-59B7-40C2-BB5C-1377DD9219CE}"/>
    <cellStyle name="Salida 6 4 3 2 4" xfId="20632" xr:uid="{32B1B202-51DE-477E-B716-2BA5408E26E1}"/>
    <cellStyle name="Salida 6 4 3 3" xfId="14453" xr:uid="{E07B13B3-A648-4BEC-94FD-98B187BBA0C4}"/>
    <cellStyle name="Salida 6 4 3 3 2" xfId="29561" xr:uid="{EECB5C4B-2093-4DB2-8F9A-0BB421FE8902}"/>
    <cellStyle name="Salida 6 4 3 4" xfId="17995" xr:uid="{FA18C957-E403-4608-B6FD-884DEA779205}"/>
    <cellStyle name="Salida 6 4 4" xfId="3190" xr:uid="{A363FC87-CC78-4EC3-B270-613CEFFDEB2A}"/>
    <cellStyle name="Salida 6 4 4 2" xfId="5827" xr:uid="{BC77972C-498D-4C43-A533-085397B31548}"/>
    <cellStyle name="Salida 6 4 4 2 2" xfId="12138" xr:uid="{31D306D4-9A97-4DC7-A77F-57C184208C37}"/>
    <cellStyle name="Salida 6 4 4 2 2 2" xfId="27246" xr:uid="{8AE661F2-5362-4EFB-8BCE-46B396818D90}"/>
    <cellStyle name="Salida 6 4 4 2 3" xfId="14189" xr:uid="{FA91244C-8A02-4254-A79E-080BEB73CDF0}"/>
    <cellStyle name="Salida 6 4 4 2 3 2" xfId="29297" xr:uid="{6735624F-DA27-493C-B90E-6A17044BED6E}"/>
    <cellStyle name="Salida 6 4 4 2 4" xfId="20935" xr:uid="{26E23FBE-445D-4BB0-9C28-762D250CCA6A}"/>
    <cellStyle name="Salida 6 4 4 3" xfId="9572" xr:uid="{0D367E3A-1838-4C87-8D5D-B0CBAA1F26FA}"/>
    <cellStyle name="Salida 6 4 4 3 2" xfId="24680" xr:uid="{02C16926-B378-49AA-B391-62C52D50AC6E}"/>
    <cellStyle name="Salida 6 4 4 4" xfId="16431" xr:uid="{8ADF8A0D-1344-452D-8236-94B6A58E2D34}"/>
    <cellStyle name="Salida 6 4 4 4 2" xfId="31539" xr:uid="{BD367A6D-4351-4A2C-A9BC-27E36750B10D}"/>
    <cellStyle name="Salida 6 4 4 5" xfId="18298" xr:uid="{0914EF89-2CAA-4650-BD08-EDD71374E425}"/>
    <cellStyle name="Salida 6 4 5" xfId="3516" xr:uid="{C25428B5-3F56-4C6A-8BB2-952232C5559B}"/>
    <cellStyle name="Salida 6 4 5 2" xfId="6153" xr:uid="{4CF28948-2F40-4335-B19F-DB15FA92EFED}"/>
    <cellStyle name="Salida 6 4 5 2 2" xfId="12464" xr:uid="{C64FB817-0C5A-4D38-9423-7528AEA3A74D}"/>
    <cellStyle name="Salida 6 4 5 2 2 2" xfId="27572" xr:uid="{8AE438CF-60D9-4920-BF71-E710B1806380}"/>
    <cellStyle name="Salida 6 4 5 2 3" xfId="7395" xr:uid="{F8BB3F7A-1280-45CC-8712-D8093DFFCA30}"/>
    <cellStyle name="Salida 6 4 5 2 3 2" xfId="22503" xr:uid="{B5E856C9-0223-4CF4-ADD0-CE7356AEF009}"/>
    <cellStyle name="Salida 6 4 5 2 4" xfId="21261" xr:uid="{9326AB3F-1AB2-4E5E-9B10-C9BD382D57CA}"/>
    <cellStyle name="Salida 6 4 5 3" xfId="9898" xr:uid="{1E371F2B-16F9-4E7D-9605-3C9B48EA00C5}"/>
    <cellStyle name="Salida 6 4 5 3 2" xfId="25006" xr:uid="{AA50DD3B-079A-4E9F-80BE-A6C8762E488B}"/>
    <cellStyle name="Salida 6 4 5 4" xfId="16497" xr:uid="{290C9946-A230-439E-81CB-3064D8DC4F2C}"/>
    <cellStyle name="Salida 6 4 5 4 2" xfId="31605" xr:uid="{6D58EA19-5217-46CC-9B58-FC27FFF65707}"/>
    <cellStyle name="Salida 6 4 5 5" xfId="18624" xr:uid="{10344BB8-A7CA-4AEA-B3C2-C03D7CE637D5}"/>
    <cellStyle name="Salida 6 4 6" xfId="3822" xr:uid="{E7DA2398-8E0F-4760-B0A6-065ECA230196}"/>
    <cellStyle name="Salida 6 4 6 2" xfId="6459" xr:uid="{227E78E6-2051-4605-A78F-C6012E2A75EF}"/>
    <cellStyle name="Salida 6 4 6 2 2" xfId="12770" xr:uid="{6A1FC0F3-92B0-4327-B326-674B9A2D83AC}"/>
    <cellStyle name="Salida 6 4 6 2 2 2" xfId="27878" xr:uid="{6AB237DB-F01E-438E-B584-67F5A1774CB2}"/>
    <cellStyle name="Salida 6 4 6 2 3" xfId="15345" xr:uid="{7A8D7460-CAF9-458B-A22E-D2B6BDA3B78E}"/>
    <cellStyle name="Salida 6 4 6 2 3 2" xfId="30453" xr:uid="{BDD465CB-72DE-4FCB-BF50-0D5E8322144A}"/>
    <cellStyle name="Salida 6 4 6 2 4" xfId="21567" xr:uid="{5DA3EA0D-DA17-4B91-874B-5743414E6ABB}"/>
    <cellStyle name="Salida 6 4 6 3" xfId="10204" xr:uid="{0681A3BA-6E51-46CD-B0AB-896129FEB2DF}"/>
    <cellStyle name="Salida 6 4 6 3 2" xfId="25312" xr:uid="{CEAC5685-26F2-4845-9D38-C09C9DAE7D78}"/>
    <cellStyle name="Salida 6 4 6 4" xfId="14154" xr:uid="{D1412B0C-7909-4D39-A775-F25C47CEB38C}"/>
    <cellStyle name="Salida 6 4 6 4 2" xfId="29262" xr:uid="{4B046F24-B07D-4358-AAF8-10CF3331A6B6}"/>
    <cellStyle name="Salida 6 4 6 5" xfId="18930" xr:uid="{53665144-8332-4241-8C74-8F62544D4FE4}"/>
    <cellStyle name="Salida 6 4 7" xfId="4204" xr:uid="{840F2FBD-C1F6-4E12-96F8-7D9BC5580D69}"/>
    <cellStyle name="Salida 6 4 7 2" xfId="6841" xr:uid="{9FA9D07D-FAC4-4AF9-AE97-C1D5C140D77C}"/>
    <cellStyle name="Salida 6 4 7 2 2" xfId="13152" xr:uid="{963276A6-4819-4773-8FBD-8271B2608854}"/>
    <cellStyle name="Salida 6 4 7 2 2 2" xfId="28260" xr:uid="{B9CB76C7-3B26-4236-BBC4-C113AF82D295}"/>
    <cellStyle name="Salida 6 4 7 2 3" xfId="16821" xr:uid="{556D2521-50CD-4852-86B3-E491598E679A}"/>
    <cellStyle name="Salida 6 4 7 2 3 2" xfId="31929" xr:uid="{5AB0A9CF-B1B0-419C-B30A-8C58E5988A73}"/>
    <cellStyle name="Salida 6 4 7 2 4" xfId="21949" xr:uid="{F0A6E839-37B7-436E-B9BB-3A3E913ED07E}"/>
    <cellStyle name="Salida 6 4 7 3" xfId="10586" xr:uid="{7D28F1D7-C842-43F7-8CB1-C52EC04D4AFB}"/>
    <cellStyle name="Salida 6 4 7 3 2" xfId="25694" xr:uid="{FA102541-7DC5-416F-8C59-999F47E0BA56}"/>
    <cellStyle name="Salida 6 4 7 4" xfId="14716" xr:uid="{C5E4FB59-0DF8-4638-A94F-3C18E9364114}"/>
    <cellStyle name="Salida 6 4 7 4 2" xfId="29824" xr:uid="{C7AB01DD-3286-49A2-9A39-903DC44D8A24}"/>
    <cellStyle name="Salida 6 4 7 5" xfId="19312" xr:uid="{5B417069-AEA6-431B-BAD2-A02F5C8AF8FB}"/>
    <cellStyle name="Salida 6 4 8" xfId="4769" xr:uid="{4E1BBC7A-836E-48B3-A483-DD07DA27361F}"/>
    <cellStyle name="Salida 6 4 8 2" xfId="11151" xr:uid="{81E18E72-9DC7-478D-BEA1-9B296BC1A735}"/>
    <cellStyle name="Salida 6 4 8 2 2" xfId="26259" xr:uid="{E255B7E2-9DCD-41BD-A4D0-A1AD20D3CA22}"/>
    <cellStyle name="Salida 6 4 8 3" xfId="8252" xr:uid="{98B241D1-37EC-4104-9EB4-38802946EEF0}"/>
    <cellStyle name="Salida 6 4 8 3 2" xfId="23360" xr:uid="{5AB1EFD9-9A73-4A15-BABC-6C34CCCE6981}"/>
    <cellStyle name="Salida 6 4 8 4" xfId="19877" xr:uid="{293D0FA4-9684-42A6-95A4-E4DB3E7FC104}"/>
    <cellStyle name="Salida 6 4 9" xfId="8630" xr:uid="{FC57E4DB-F6C5-434D-9057-3148D37C8B2B}"/>
    <cellStyle name="Salida 6 4 9 2" xfId="23738" xr:uid="{A83BEE85-73C8-47C0-9DF4-BF44925F19AE}"/>
    <cellStyle name="Salida 6 5" xfId="1992" xr:uid="{AA09F84D-C499-40F9-8930-FA716D925C4A}"/>
    <cellStyle name="Salida 6 5 10" xfId="16308" xr:uid="{A1523B6F-2CEB-4BDF-8F5E-8169105AFE37}"/>
    <cellStyle name="Salida 6 5 10 2" xfId="31416" xr:uid="{E8BA2BD0-C540-48AC-AD86-7D58A090EE8A}"/>
    <cellStyle name="Salida 6 5 11" xfId="17217" xr:uid="{20D7265B-EC08-4A2A-8D09-7A5F4E4416B1}"/>
    <cellStyle name="Salida 6 5 2" xfId="2754" xr:uid="{66FA97EA-2DBA-4E66-97F3-00E64E0C3854}"/>
    <cellStyle name="Salida 6 5 2 2" xfId="5391" xr:uid="{E73BC93F-586F-4B46-8890-BF049CCE3D43}"/>
    <cellStyle name="Salida 6 5 2 2 2" xfId="11740" xr:uid="{AC860F6C-1A80-43ED-807D-FFF30ED52B93}"/>
    <cellStyle name="Salida 6 5 2 2 2 2" xfId="26848" xr:uid="{156CFB26-B6FD-4C10-9215-667241F127A3}"/>
    <cellStyle name="Salida 6 5 2 2 3" xfId="7104" xr:uid="{F6F4A5DF-2091-45BE-AE5E-00B1A695C03F}"/>
    <cellStyle name="Salida 6 5 2 2 3 2" xfId="22212" xr:uid="{83963EE1-8934-46A7-A37B-E298C430D47D}"/>
    <cellStyle name="Salida 6 5 2 2 4" xfId="20499" xr:uid="{A46F1477-BAF4-4CA7-811B-3E709C2292DC}"/>
    <cellStyle name="Salida 6 5 2 3" xfId="7689" xr:uid="{AF886946-F786-4751-BE65-AE812EC5EF66}"/>
    <cellStyle name="Salida 6 5 2 3 2" xfId="22797" xr:uid="{5A76A882-75A8-422C-8AC3-518032A6EDC1}"/>
    <cellStyle name="Salida 6 5 2 4" xfId="17862" xr:uid="{6C5B04B9-DB4A-4A8E-8EB8-81DDA107E456}"/>
    <cellStyle name="Salida 6 5 3" xfId="3057" xr:uid="{AFA40B4D-5FA4-4B3D-B766-293D5C2DC241}"/>
    <cellStyle name="Salida 6 5 3 2" xfId="5694" xr:uid="{EC124431-5B23-4FEA-9765-33464511EC08}"/>
    <cellStyle name="Salida 6 5 3 2 2" xfId="12005" xr:uid="{89D788AB-55F8-4283-A03E-81EEE2851C9E}"/>
    <cellStyle name="Salida 6 5 3 2 2 2" xfId="27113" xr:uid="{EADFBDB5-BC59-4AAE-9A78-C5395360DECE}"/>
    <cellStyle name="Salida 6 5 3 2 3" xfId="13740" xr:uid="{24B6066A-66F5-47BD-A776-B6AC9190D61D}"/>
    <cellStyle name="Salida 6 5 3 2 3 2" xfId="28848" xr:uid="{646585F7-26B7-4A4B-882D-71A26F85D78A}"/>
    <cellStyle name="Salida 6 5 3 2 4" xfId="20802" xr:uid="{A2B016F2-2EF4-4FE2-BF05-65D2D8C5E67C}"/>
    <cellStyle name="Salida 6 5 3 3" xfId="9439" xr:uid="{B94902EA-9AB8-42FE-AA9E-9449C8B4A611}"/>
    <cellStyle name="Salida 6 5 3 3 2" xfId="24547" xr:uid="{1294DE44-2D0C-4380-949F-F7DDCAABA7ED}"/>
    <cellStyle name="Salida 6 5 3 4" xfId="15844" xr:uid="{8A4670A9-5F12-4F50-9333-4A98A0510835}"/>
    <cellStyle name="Salida 6 5 3 4 2" xfId="30952" xr:uid="{999E7B58-8A3B-4D28-804C-817BC2AFB72D}"/>
    <cellStyle name="Salida 6 5 3 5" xfId="18165" xr:uid="{31B5975D-4021-4BDF-AD2D-04BE6326F661}"/>
    <cellStyle name="Salida 6 5 4" xfId="3383" xr:uid="{B5DC11DB-0DDA-4710-8970-7D1D8BE32712}"/>
    <cellStyle name="Salida 6 5 4 2" xfId="6020" xr:uid="{B990C658-EFFD-44AE-B5A4-5A0BE3DD9648}"/>
    <cellStyle name="Salida 6 5 4 2 2" xfId="12331" xr:uid="{A7738248-2711-458C-8B66-1B59581BDF96}"/>
    <cellStyle name="Salida 6 5 4 2 2 2" xfId="27439" xr:uid="{79832716-5BBE-4790-A3A6-32B4128F2317}"/>
    <cellStyle name="Salida 6 5 4 2 3" xfId="15272" xr:uid="{8DBD726C-1CDF-4601-BEA1-4C52DFA150D5}"/>
    <cellStyle name="Salida 6 5 4 2 3 2" xfId="30380" xr:uid="{ABA98364-B053-47B4-A931-6619211C5AC6}"/>
    <cellStyle name="Salida 6 5 4 2 4" xfId="21128" xr:uid="{CDAC3811-BAE0-4FEB-9475-9E4305F7B388}"/>
    <cellStyle name="Salida 6 5 4 3" xfId="9765" xr:uid="{5F1A6077-828B-4AED-A374-224EE5E94107}"/>
    <cellStyle name="Salida 6 5 4 3 2" xfId="24873" xr:uid="{C8C37044-1A3F-4299-A70D-C91BF57D0854}"/>
    <cellStyle name="Salida 6 5 4 4" xfId="14821" xr:uid="{426F0F61-9D9B-469D-94D4-ADF783B3ACC9}"/>
    <cellStyle name="Salida 6 5 4 4 2" xfId="29929" xr:uid="{DA709913-F498-41AE-89F0-133AE80F9482}"/>
    <cellStyle name="Salida 6 5 4 5" xfId="18491" xr:uid="{1DBE9B4C-7EDB-412C-ADB7-9FB9B730F9AB}"/>
    <cellStyle name="Salida 6 5 5" xfId="3689" xr:uid="{8D36B8DD-26E1-4F8D-A709-8C55FC4B5AA2}"/>
    <cellStyle name="Salida 6 5 5 2" xfId="6326" xr:uid="{F2F61522-1232-4099-829D-3EE37B618B70}"/>
    <cellStyle name="Salida 6 5 5 2 2" xfId="12637" xr:uid="{BF7F07D8-91B6-44E9-904A-41E769B7BE6D}"/>
    <cellStyle name="Salida 6 5 5 2 2 2" xfId="27745" xr:uid="{5C4ECBA1-CC81-49F6-8EAC-4A2DB755F8B2}"/>
    <cellStyle name="Salida 6 5 5 2 3" xfId="13476" xr:uid="{0BB757D1-5719-4A56-B278-24DC58D1C79E}"/>
    <cellStyle name="Salida 6 5 5 2 3 2" xfId="28584" xr:uid="{6320720C-1AFD-4C9F-B752-4DD80A60B3D9}"/>
    <cellStyle name="Salida 6 5 5 2 4" xfId="21434" xr:uid="{DBF594EF-8D55-454C-A0A7-50D12AD08B98}"/>
    <cellStyle name="Salida 6 5 5 3" xfId="10071" xr:uid="{4CEC0598-CBBD-470E-94BC-585A55B10EEA}"/>
    <cellStyle name="Salida 6 5 5 3 2" xfId="25179" xr:uid="{7ADF4425-64C3-4AF2-A6B2-7B5E19CB9F21}"/>
    <cellStyle name="Salida 6 5 5 4" xfId="14603" xr:uid="{C473575A-79BA-4CBB-9299-48626DEFA5C1}"/>
    <cellStyle name="Salida 6 5 5 4 2" xfId="29711" xr:uid="{A169ED77-F6D8-46D0-9EA7-08206C36A7CE}"/>
    <cellStyle name="Salida 6 5 5 5" xfId="18797" xr:uid="{D4B55715-B8C5-4A71-A1A3-BDC2BA572B63}"/>
    <cellStyle name="Salida 6 5 6" xfId="4064" xr:uid="{06C3FEE3-70F2-44C6-8D05-6F012A71E654}"/>
    <cellStyle name="Salida 6 5 6 2" xfId="6701" xr:uid="{94C8B5F1-88BC-4B16-A5E0-BD71B7075080}"/>
    <cellStyle name="Salida 6 5 6 2 2" xfId="13012" xr:uid="{F5F4C274-DFDC-4868-BFF8-B9E28350A9D7}"/>
    <cellStyle name="Salida 6 5 6 2 2 2" xfId="28120" xr:uid="{49E743A3-6F14-43E7-ADE2-B3DE359039D1}"/>
    <cellStyle name="Salida 6 5 6 2 3" xfId="16688" xr:uid="{59197252-980E-424D-A0FD-35C8DAB3F098}"/>
    <cellStyle name="Salida 6 5 6 2 3 2" xfId="31796" xr:uid="{33CAD3DE-E3DD-4434-9A77-64891AC7DC8F}"/>
    <cellStyle name="Salida 6 5 6 2 4" xfId="21809" xr:uid="{82F36ED0-226B-42F1-B8D8-EFD0EF581AB6}"/>
    <cellStyle name="Salida 6 5 6 3" xfId="10446" xr:uid="{3455C31D-FDB6-4E86-B0E2-7394D671F9A5}"/>
    <cellStyle name="Salida 6 5 6 3 2" xfId="25554" xr:uid="{A09523C2-0C40-4E3A-AFFA-758FA3E97312}"/>
    <cellStyle name="Salida 6 5 6 4" xfId="16284" xr:uid="{8B975C0B-A10C-46D8-A11C-6AFE77B687A5}"/>
    <cellStyle name="Salida 6 5 6 4 2" xfId="31392" xr:uid="{C2E1F4FC-0F43-4DCE-961D-FCA10816F167}"/>
    <cellStyle name="Salida 6 5 6 5" xfId="19172" xr:uid="{E3EFA13C-8C2B-489C-A4F4-1A4392EA4B4A}"/>
    <cellStyle name="Salida 6 5 7" xfId="4629" xr:uid="{187B6FE2-97F7-4CA0-AC8F-B484136B52AB}"/>
    <cellStyle name="Salida 6 5 7 2" xfId="11011" xr:uid="{8D711B41-1957-44D4-AAEA-0326D3DB6CC7}"/>
    <cellStyle name="Salida 6 5 7 2 2" xfId="26119" xr:uid="{388B7BE7-681A-4D7B-8373-97E5C2F17707}"/>
    <cellStyle name="Salida 6 5 7 3" xfId="7096" xr:uid="{53DE1BCB-ABE7-4A9B-9906-9C8F80F873F7}"/>
    <cellStyle name="Salida 6 5 7 3 2" xfId="22204" xr:uid="{8A25A36B-18D0-47B5-8140-468EE4A09354}"/>
    <cellStyle name="Salida 6 5 7 4" xfId="19737" xr:uid="{74608A90-11F9-44B0-B175-BF9855FD0383}"/>
    <cellStyle name="Salida 6 5 8" xfId="8490" xr:uid="{666150F1-D7AA-467B-BA7F-5C30DD66A412}"/>
    <cellStyle name="Salida 6 5 8 2" xfId="23598" xr:uid="{475736CD-EDAE-413E-BE63-791162FE5013}"/>
    <cellStyle name="Salida 6 5 9" xfId="16302" xr:uid="{5F92FF34-8F6D-42CA-B13D-99816BD87936}"/>
    <cellStyle name="Salida 6 5 9 2" xfId="31410" xr:uid="{0F1127AC-7611-4116-9918-62FCAC987EC5}"/>
    <cellStyle name="Salida 7" xfId="1516" xr:uid="{00000000-0005-0000-0000-0000F0050000}"/>
    <cellStyle name="Salida 7 2" xfId="1942" xr:uid="{82A9852C-D9E7-4A02-A110-5376AB0F394A}"/>
    <cellStyle name="Salida 7 2 10" xfId="8443" xr:uid="{C1ACB530-F204-41D9-BE72-8603FEF69EBB}"/>
    <cellStyle name="Salida 7 2 10 2" xfId="23551" xr:uid="{C4C574E4-9419-494D-92FD-ADEDDA38EE1F}"/>
    <cellStyle name="Salida 7 2 11" xfId="16291" xr:uid="{7640B01E-9EF2-4E7B-B171-9D3BA9ED7978}"/>
    <cellStyle name="Salida 7 2 11 2" xfId="31399" xr:uid="{9911EA98-A7C5-47DA-A4DD-D4A53276A287}"/>
    <cellStyle name="Salida 7 2 12" xfId="15499" xr:uid="{A550B85C-6B7F-4FA5-8731-24AB2A132E3C}"/>
    <cellStyle name="Salida 7 2 12 2" xfId="30607" xr:uid="{4DD69AF1-C6B1-4073-81F2-AAE3B09EB2F0}"/>
    <cellStyle name="Salida 7 2 13" xfId="17167" xr:uid="{C93EFA6A-0C0F-4BF5-B564-DBEF4AA97E62}"/>
    <cellStyle name="Salida 7 2 2" xfId="2502" xr:uid="{6220F949-D9DC-48BC-984E-DA701A07AE88}"/>
    <cellStyle name="Salida 7 2 2 2" xfId="5139" xr:uid="{C7E63ADE-CF80-45F3-8AF9-202C612FBD93}"/>
    <cellStyle name="Salida 7 2 2 2 2" xfId="11503" xr:uid="{7E94D83C-FECE-4364-BD2A-08E2C6AB35AB}"/>
    <cellStyle name="Salida 7 2 2 2 2 2" xfId="26611" xr:uid="{2C1CF80C-398A-448F-875B-3E912EC1A417}"/>
    <cellStyle name="Salida 7 2 2 2 3" xfId="14036" xr:uid="{3E39CCCB-0A53-45A1-AA66-F6B422876AD9}"/>
    <cellStyle name="Salida 7 2 2 2 3 2" xfId="29144" xr:uid="{2CC64618-04B4-4E54-A8E1-19B1389F48B6}"/>
    <cellStyle name="Salida 7 2 2 2 4" xfId="20247" xr:uid="{F440E7CC-2C6D-4C32-8EB7-15648F7B29A0}"/>
    <cellStyle name="Salida 7 2 2 3" xfId="8969" xr:uid="{E3392E99-E414-44B3-8382-90218F52468B}"/>
    <cellStyle name="Salida 7 2 2 3 2" xfId="24077" xr:uid="{4F948C24-0133-4F8F-9EB7-B4DBC292CAC7}"/>
    <cellStyle name="Salida 7 2 3" xfId="2718" xr:uid="{33902365-8B1C-44FC-BEC8-973823562F81}"/>
    <cellStyle name="Salida 7 2 3 2" xfId="5355" xr:uid="{FA31F3F5-EC3B-47DC-A870-7C781C9AD001}"/>
    <cellStyle name="Salida 7 2 3 2 2" xfId="11704" xr:uid="{CBB5C5F1-2313-4706-9E2C-ED14BDDCD497}"/>
    <cellStyle name="Salida 7 2 3 2 2 2" xfId="26812" xr:uid="{F79A5136-8520-47C8-BD3C-D6849A2863D7}"/>
    <cellStyle name="Salida 7 2 3 2 3" xfId="7442" xr:uid="{D6F7E72C-FD65-4D71-8AF8-5E0E652D30BA}"/>
    <cellStyle name="Salida 7 2 3 2 3 2" xfId="22550" xr:uid="{60B9EC43-5C22-4A7D-9DEC-B4356612FCE8}"/>
    <cellStyle name="Salida 7 2 3 2 4" xfId="20463" xr:uid="{9BE84EE6-6F8B-47DB-8981-E0F057B0DA7E}"/>
    <cellStyle name="Salida 7 2 3 3" xfId="14449" xr:uid="{46025A9A-DADA-42F1-B92A-D76C22126B79}"/>
    <cellStyle name="Salida 7 2 3 3 2" xfId="29557" xr:uid="{DE6B4BC8-020A-421B-9F6A-FC82F4B4F3B6}"/>
    <cellStyle name="Salida 7 2 3 4" xfId="17826" xr:uid="{FF21DB65-81B3-4B7C-B284-494749A9067E}"/>
    <cellStyle name="Salida 7 2 4" xfId="3021" xr:uid="{22AF2EFA-CC69-4AB0-AC6C-4F97E64C34DA}"/>
    <cellStyle name="Salida 7 2 4 2" xfId="5658" xr:uid="{5D951992-95BE-46AC-8609-9F2FA747BC28}"/>
    <cellStyle name="Salida 7 2 4 2 2" xfId="11969" xr:uid="{6D7931F0-9E40-4265-B7B0-72F422E21E9D}"/>
    <cellStyle name="Salida 7 2 4 2 2 2" xfId="27077" xr:uid="{62F98A5A-D935-4AFB-BC63-D32876EF27AE}"/>
    <cellStyle name="Salida 7 2 4 2 3" xfId="7928" xr:uid="{B5D414FF-E774-4CEE-9F8E-1CE9E74AE484}"/>
    <cellStyle name="Salida 7 2 4 2 3 2" xfId="23036" xr:uid="{0D16BFAA-EEE0-4580-B985-DB6E687DB295}"/>
    <cellStyle name="Salida 7 2 4 2 4" xfId="20766" xr:uid="{4F8F1B3A-70E1-4870-9388-AA2F1209F678}"/>
    <cellStyle name="Salida 7 2 4 3" xfId="9403" xr:uid="{5326BAA3-5136-49F9-B373-8F7990A270A8}"/>
    <cellStyle name="Salida 7 2 4 3 2" xfId="24511" xr:uid="{C24F1FBC-1DC2-4836-835B-5203F9CFD4B4}"/>
    <cellStyle name="Salida 7 2 4 4" xfId="8078" xr:uid="{8442C61C-EC05-4984-B4DD-EEE3678B9E5D}"/>
    <cellStyle name="Salida 7 2 4 4 2" xfId="23186" xr:uid="{2E7A2992-E1B7-475C-ACF3-D30524F80454}"/>
    <cellStyle name="Salida 7 2 4 5" xfId="18129" xr:uid="{1394847A-C61F-4A41-A48B-4EAFFD9A5025}"/>
    <cellStyle name="Salida 7 2 5" xfId="3347" xr:uid="{A1435F34-0F32-4A18-8177-EBE9783558DD}"/>
    <cellStyle name="Salida 7 2 5 2" xfId="5984" xr:uid="{69A081AA-3BB0-416B-AC73-D5BC19FB66AB}"/>
    <cellStyle name="Salida 7 2 5 2 2" xfId="12295" xr:uid="{64916479-03AD-4117-A869-6E886DF98E58}"/>
    <cellStyle name="Salida 7 2 5 2 2 2" xfId="27403" xr:uid="{B6BB0C43-36F5-4347-8EC0-34E2A29CAC50}"/>
    <cellStyle name="Salida 7 2 5 2 3" xfId="7927" xr:uid="{68B5E289-1032-4C52-B977-FE41857C9AA4}"/>
    <cellStyle name="Salida 7 2 5 2 3 2" xfId="23035" xr:uid="{D1AAFBE3-B9C9-4284-9E53-60F0BF3A0EBA}"/>
    <cellStyle name="Salida 7 2 5 2 4" xfId="21092" xr:uid="{EE370BD9-C6BB-475D-9B04-CFE3C8243C45}"/>
    <cellStyle name="Salida 7 2 5 3" xfId="9729" xr:uid="{2746EFFB-D296-4CF6-9C81-F58EBEE83A20}"/>
    <cellStyle name="Salida 7 2 5 3 2" xfId="24837" xr:uid="{D465A37D-9ECF-4CBB-880E-0C1F94F7B9C2}"/>
    <cellStyle name="Salida 7 2 5 4" xfId="15727" xr:uid="{717F0E39-6031-4C9E-94AB-0D88C9E7AF40}"/>
    <cellStyle name="Salida 7 2 5 4 2" xfId="30835" xr:uid="{894E1736-522C-41F5-9FBC-0DFD041FC27E}"/>
    <cellStyle name="Salida 7 2 5 5" xfId="18455" xr:uid="{8233C8D1-DC3A-4186-B3F4-569943F33E45}"/>
    <cellStyle name="Salida 7 2 6" xfId="3653" xr:uid="{72D33A0B-DAF1-4C4E-AA1D-99FECB635568}"/>
    <cellStyle name="Salida 7 2 6 2" xfId="6290" xr:uid="{4000AC2D-4DF9-4482-9E08-4896EABB1AB8}"/>
    <cellStyle name="Salida 7 2 6 2 2" xfId="12601" xr:uid="{688EE858-1E76-4FDB-8A74-51635D342327}"/>
    <cellStyle name="Salida 7 2 6 2 2 2" xfId="27709" xr:uid="{7D518DFC-7BF2-487A-B76E-5B6DF4AE3693}"/>
    <cellStyle name="Salida 7 2 6 2 3" xfId="7663" xr:uid="{EC921F7D-A33E-47DA-BD19-278F4575EC02}"/>
    <cellStyle name="Salida 7 2 6 2 3 2" xfId="22771" xr:uid="{F5B21064-FF08-4578-8452-21091A55952D}"/>
    <cellStyle name="Salida 7 2 6 2 4" xfId="21398" xr:uid="{65FB6FC1-6D97-4125-8C73-BB564D88881F}"/>
    <cellStyle name="Salida 7 2 6 3" xfId="10035" xr:uid="{7162D6FD-F991-428E-9519-7F5517EE5F54}"/>
    <cellStyle name="Salida 7 2 6 3 2" xfId="25143" xr:uid="{D728FB7D-A87B-4C07-A5EB-F714821A81A4}"/>
    <cellStyle name="Salida 7 2 6 4" xfId="14437" xr:uid="{A3302654-8D41-4B4C-AF02-C180EB34DA10}"/>
    <cellStyle name="Salida 7 2 6 4 2" xfId="29545" xr:uid="{9252B1EB-D2E8-498D-B859-7F05B4FA0698}"/>
    <cellStyle name="Salida 7 2 6 5" xfId="18761" xr:uid="{165981E6-7D60-4E91-AC31-62263A19D4D7}"/>
    <cellStyle name="Salida 7 2 7" xfId="4014" xr:uid="{D7DEBF16-0D92-4A94-BE67-C2AF7366320B}"/>
    <cellStyle name="Salida 7 2 7 2" xfId="6651" xr:uid="{C8267073-0261-4CB2-9A20-F4A738717A0C}"/>
    <cellStyle name="Salida 7 2 7 2 2" xfId="12962" xr:uid="{F5C631C1-14D5-4C83-8364-6C0698A53C4A}"/>
    <cellStyle name="Salida 7 2 7 2 2 2" xfId="28070" xr:uid="{2872CE47-DFFB-450E-B5BC-02F1437E690C}"/>
    <cellStyle name="Salida 7 2 7 2 3" xfId="16652" xr:uid="{E9C6BCE1-B0CF-4FB6-A9E2-FD41AC373674}"/>
    <cellStyle name="Salida 7 2 7 2 3 2" xfId="31760" xr:uid="{C86C6DED-652C-40E2-A499-9C854A10C377}"/>
    <cellStyle name="Salida 7 2 7 2 4" xfId="21759" xr:uid="{D0AB6DAE-B00B-46DF-837F-B705FDE4C467}"/>
    <cellStyle name="Salida 7 2 7 3" xfId="10396" xr:uid="{73E60D59-8A2C-4539-A740-1AACC7EE8AB0}"/>
    <cellStyle name="Salida 7 2 7 3 2" xfId="25504" xr:uid="{7D21A4CB-96DD-48E0-BD03-AF409E43C782}"/>
    <cellStyle name="Salida 7 2 7 4" xfId="15505" xr:uid="{521A0A5E-AB09-47A9-A052-F9E131F0BEEF}"/>
    <cellStyle name="Salida 7 2 7 4 2" xfId="30613" xr:uid="{7A500551-3FF7-41E2-A1F5-832E9D545A94}"/>
    <cellStyle name="Salida 7 2 7 5" xfId="19122" xr:uid="{334A6DAF-4888-4449-A587-1DCD39F5C10B}"/>
    <cellStyle name="Salida 7 2 8" xfId="4327" xr:uid="{E316A489-F72E-4652-9F02-0EBB4D3B8C8A}"/>
    <cellStyle name="Salida 7 2 8 2" xfId="6964" xr:uid="{87CDD7EC-9C61-4B96-887F-197AFB11EAB4}"/>
    <cellStyle name="Salida 7 2 8 2 2" xfId="13275" xr:uid="{795FA73E-4496-4D65-9832-7F555790DB73}"/>
    <cellStyle name="Salida 7 2 8 2 2 2" xfId="28383" xr:uid="{D43634D0-A3DC-48F7-A206-66D47269FE5C}"/>
    <cellStyle name="Salida 7 2 8 2 3" xfId="16939" xr:uid="{0EE16755-3169-403E-BAAD-6F4532F548A1}"/>
    <cellStyle name="Salida 7 2 8 2 3 2" xfId="32047" xr:uid="{CE151F60-2BD3-40FF-8158-3B3501359345}"/>
    <cellStyle name="Salida 7 2 8 2 4" xfId="22072" xr:uid="{62B908E6-617D-4ABC-B319-14BE3503464E}"/>
    <cellStyle name="Salida 7 2 8 3" xfId="10709" xr:uid="{818A118B-90EC-42F8-BDA9-6E74C8BAD87D}"/>
    <cellStyle name="Salida 7 2 8 3 2" xfId="25817" xr:uid="{A2BAB52E-FF55-4005-BBC9-4EC44AE8D652}"/>
    <cellStyle name="Salida 7 2 8 4" xfId="16460" xr:uid="{675C7CB1-43F0-4F43-8491-19D2DE8FF1AD}"/>
    <cellStyle name="Salida 7 2 8 4 2" xfId="31568" xr:uid="{C6F1AB1F-B2F2-4EED-AE67-DF11504FB76E}"/>
    <cellStyle name="Salida 7 2 8 5" xfId="19435" xr:uid="{63ACADFB-EC5A-4E64-B930-7A06891393F0}"/>
    <cellStyle name="Salida 7 2 9" xfId="4579" xr:uid="{BB7DFA94-CA84-495C-B68D-E09B9DD26B54}"/>
    <cellStyle name="Salida 7 2 9 2" xfId="10961" xr:uid="{CCC5A8DE-8714-4A13-9F33-5985CF7A88DB}"/>
    <cellStyle name="Salida 7 2 9 2 2" xfId="26069" xr:uid="{99BB2D1B-9B57-416F-AAC8-4520960FD060}"/>
    <cellStyle name="Salida 7 2 9 3" xfId="13706" xr:uid="{AE3D9C2A-8E2E-4735-AC83-DF1D2CD6276B}"/>
    <cellStyle name="Salida 7 2 9 3 2" xfId="28814" xr:uid="{69121417-3883-46E1-8A5F-177AE453F08D}"/>
    <cellStyle name="Salida 7 2 9 4" xfId="19687" xr:uid="{737091F3-3942-4A57-9303-30E7B95FE74D}"/>
    <cellStyle name="Salida 7 3" xfId="1791" xr:uid="{CDF1E22F-58A0-4267-826F-213EF3BEA7F5}"/>
    <cellStyle name="Salida 7 3 10" xfId="8268" xr:uid="{91D898CE-3B4E-409D-BC95-D339C32A39FF}"/>
    <cellStyle name="Salida 7 3 10 2" xfId="23376" xr:uid="{CBDA266D-10F2-48E3-9322-8DB725E5E3ED}"/>
    <cellStyle name="Salida 7 3 11" xfId="16547" xr:uid="{6FE42B28-3D00-4E2E-B234-1DE3F11C8934}"/>
    <cellStyle name="Salida 7 3 11 2" xfId="31655" xr:uid="{A5D6AAD0-405B-4829-A5D8-26069C45F6FA}"/>
    <cellStyle name="Salida 7 3 12" xfId="14288" xr:uid="{EA328A6B-F830-4BAA-B16D-0CD0383E6B6C}"/>
    <cellStyle name="Salida 7 3 12 2" xfId="29396" xr:uid="{BD066786-F9A8-453B-A4D6-54AE97E0E6E3}"/>
    <cellStyle name="Salida 7 3 13" xfId="17016" xr:uid="{CC1528F1-3C4D-42CA-B20A-3A3282A78960}"/>
    <cellStyle name="Salida 7 3 2" xfId="2351" xr:uid="{1FDE2075-BF9A-4DFC-AF26-D3B2DE7FC7D9}"/>
    <cellStyle name="Salida 7 3 2 2" xfId="4988" xr:uid="{0094E6E1-8A9C-4E2E-A4D6-76F0F3BFDE84}"/>
    <cellStyle name="Salida 7 3 2 2 2" xfId="11352" xr:uid="{F68532AC-7E0D-4B94-8123-600DEFE2E0BD}"/>
    <cellStyle name="Salida 7 3 2 2 2 2" xfId="26460" xr:uid="{9221BB3D-FBFD-4A48-8D76-647596412E8C}"/>
    <cellStyle name="Salida 7 3 2 2 3" xfId="13716" xr:uid="{20C87CB9-7AAC-4255-BF44-FD8D8329F5EC}"/>
    <cellStyle name="Salida 7 3 2 2 3 2" xfId="28824" xr:uid="{9002C54F-D41F-4EBD-ABF5-33D4D0278365}"/>
    <cellStyle name="Salida 7 3 2 2 4" xfId="20096" xr:uid="{2924E1D2-B107-457D-B886-D49673DBBDC6}"/>
    <cellStyle name="Salida 7 3 2 3" xfId="8818" xr:uid="{7C380D75-9C31-4F05-9688-EC539A378D8C}"/>
    <cellStyle name="Salida 7 3 2 3 2" xfId="23926" xr:uid="{3FE11FF2-58C2-4364-A9C9-EE51A937B401}"/>
    <cellStyle name="Salida 7 3 3" xfId="2268" xr:uid="{23B0C1FC-7695-4FA5-83F9-9CE23B86F168}"/>
    <cellStyle name="Salida 7 3 3 2" xfId="4905" xr:uid="{5C04EC0A-E075-4A3F-9CA7-8CDE861EC1F5}"/>
    <cellStyle name="Salida 7 3 3 2 2" xfId="11269" xr:uid="{E074BFBD-963C-4BDF-A441-EA4C952E30EC}"/>
    <cellStyle name="Salida 7 3 3 2 2 2" xfId="26377" xr:uid="{EBE2B513-B46D-4F0B-AE60-D458AC7270C7}"/>
    <cellStyle name="Salida 7 3 3 2 3" xfId="8210" xr:uid="{7F94D663-690C-4B57-806B-5A3AE22EBE81}"/>
    <cellStyle name="Salida 7 3 3 2 3 2" xfId="23318" xr:uid="{B60CD7A5-D9BB-4CB8-B7BC-863216718481}"/>
    <cellStyle name="Salida 7 3 3 2 4" xfId="20013" xr:uid="{0E349EB7-5D57-42B4-8B30-3742E62B1678}"/>
    <cellStyle name="Salida 7 3 3 3" xfId="13771" xr:uid="{F51141AB-5C13-4E8C-9779-2966B9769458}"/>
    <cellStyle name="Salida 7 3 3 3 2" xfId="28879" xr:uid="{FFC273F0-ECD0-42E9-BE79-D0825150F443}"/>
    <cellStyle name="Salida 7 3 3 4" xfId="17493" xr:uid="{68205EAA-8F7F-48F1-879D-5A623300082D}"/>
    <cellStyle name="Salida 7 3 4" xfId="2328" xr:uid="{D699BF46-769E-44B8-9AA6-4DD6992FB41D}"/>
    <cellStyle name="Salida 7 3 4 2" xfId="4965" xr:uid="{2214F1C0-38A6-44B4-B6F5-2071166B0AA6}"/>
    <cellStyle name="Salida 7 3 4 2 2" xfId="11329" xr:uid="{23BC013B-DC3B-4323-BB82-C20209BB44E6}"/>
    <cellStyle name="Salida 7 3 4 2 2 2" xfId="26437" xr:uid="{A47BDEFE-CECF-47C1-BFBC-0A8C21265457}"/>
    <cellStyle name="Salida 7 3 4 2 3" xfId="16483" xr:uid="{426C2650-50B1-4062-965F-58BFA823F99F}"/>
    <cellStyle name="Salida 7 3 4 2 3 2" xfId="31591" xr:uid="{FC7B9AEE-C154-4F37-AB82-AA44A4783E78}"/>
    <cellStyle name="Salida 7 3 4 2 4" xfId="20073" xr:uid="{A2FAF474-732A-4869-BB83-CBC3A935B960}"/>
    <cellStyle name="Salida 7 3 4 3" xfId="8795" xr:uid="{586A6E08-96A7-4980-B23B-6D724970CE84}"/>
    <cellStyle name="Salida 7 3 4 3 2" xfId="23903" xr:uid="{885DAE18-1D7D-4F18-8C3E-002DEDE172F0}"/>
    <cellStyle name="Salida 7 3 4 4" xfId="11799" xr:uid="{F978AADF-59C4-454A-A7FE-F6BADB6965F8}"/>
    <cellStyle name="Salida 7 3 4 4 2" xfId="26907" xr:uid="{CC71330B-88C6-4AE5-AB46-4888C2EE31D6}"/>
    <cellStyle name="Salida 7 3 4 5" xfId="17553" xr:uid="{2756B5B6-6516-4C83-868E-949BAC5A6356}"/>
    <cellStyle name="Salida 7 3 5" xfId="2282" xr:uid="{B7280497-631A-443B-AE9C-01B336C0C112}"/>
    <cellStyle name="Salida 7 3 5 2" xfId="4919" xr:uid="{98EF7976-D67A-48A4-A912-57892168F67A}"/>
    <cellStyle name="Salida 7 3 5 2 2" xfId="11283" xr:uid="{40975047-5FB5-4A9A-AE5B-1F5EAE0872A3}"/>
    <cellStyle name="Salida 7 3 5 2 2 2" xfId="26391" xr:uid="{FB46D5F8-9B23-4848-9492-D26D5D99C46B}"/>
    <cellStyle name="Salida 7 3 5 2 3" xfId="14646" xr:uid="{E75CB897-5BC1-4868-8F03-758027ABB489}"/>
    <cellStyle name="Salida 7 3 5 2 3 2" xfId="29754" xr:uid="{2CD6D2B5-0CA5-4F86-B4FE-ABD7D2FDDF85}"/>
    <cellStyle name="Salida 7 3 5 2 4" xfId="20027" xr:uid="{EA8F7BFB-D830-4C78-B39F-0EF7752C5745}"/>
    <cellStyle name="Salida 7 3 5 3" xfId="8749" xr:uid="{3E6BF44D-C7FF-4D2C-A7B1-078C0A994386}"/>
    <cellStyle name="Salida 7 3 5 3 2" xfId="23857" xr:uid="{092E7254-1D7B-415C-B7AB-23C8E38EB708}"/>
    <cellStyle name="Salida 7 3 5 4" xfId="16515" xr:uid="{1FA2EC35-0681-4B48-B897-DA7C323130AA}"/>
    <cellStyle name="Salida 7 3 5 4 2" xfId="31623" xr:uid="{F7AD2326-F5FA-44F8-B40A-37010172327F}"/>
    <cellStyle name="Salida 7 3 5 5" xfId="17507" xr:uid="{D115C350-2CEB-4F3B-BDB4-DDA685AB3570}"/>
    <cellStyle name="Salida 7 3 6" xfId="2294" xr:uid="{3E3CDACD-D822-4321-BC34-3509D8341286}"/>
    <cellStyle name="Salida 7 3 6 2" xfId="4931" xr:uid="{E5BCA4AA-3EE6-4FC6-84CA-12816ABEFAB6}"/>
    <cellStyle name="Salida 7 3 6 2 2" xfId="11295" xr:uid="{FE64045A-DADC-4BA4-B620-5D915E310ADD}"/>
    <cellStyle name="Salida 7 3 6 2 2 2" xfId="26403" xr:uid="{E99977AD-F21E-4B09-B0F4-498A4B809815}"/>
    <cellStyle name="Salida 7 3 6 2 3" xfId="8712" xr:uid="{79104225-CD7B-4080-AD60-65592F0FC371}"/>
    <cellStyle name="Salida 7 3 6 2 3 2" xfId="23820" xr:uid="{36B81CEE-F69D-4946-9E8C-A1924044B784}"/>
    <cellStyle name="Salida 7 3 6 2 4" xfId="20039" xr:uid="{B6677F48-7877-43B7-ADD5-E439455577C6}"/>
    <cellStyle name="Salida 7 3 6 3" xfId="8761" xr:uid="{C51AA53D-B508-420B-A73D-B2538DA17132}"/>
    <cellStyle name="Salida 7 3 6 3 2" xfId="23869" xr:uid="{BBA754F3-1FDB-43E2-98DE-1B56FE5A9CB4}"/>
    <cellStyle name="Salida 7 3 6 4" xfId="7513" xr:uid="{B3F0D111-A608-4F76-80CE-74117D64A020}"/>
    <cellStyle name="Salida 7 3 6 4 2" xfId="22621" xr:uid="{F1357A17-EA8F-40AD-A898-826037D62437}"/>
    <cellStyle name="Salida 7 3 6 5" xfId="17519" xr:uid="{B2E83D62-F55D-49D1-AD6C-8E33D30B1A79}"/>
    <cellStyle name="Salida 7 3 7" xfId="3863" xr:uid="{DEE6701E-5135-4815-8D49-BEF1ED447DF0}"/>
    <cellStyle name="Salida 7 3 7 2" xfId="6500" xr:uid="{6B6614CF-B583-4911-B487-E93B48C88AD4}"/>
    <cellStyle name="Salida 7 3 7 2 2" xfId="12811" xr:uid="{386054A2-C578-439B-9F51-BD7DC2369CD1}"/>
    <cellStyle name="Salida 7 3 7 2 2 2" xfId="27919" xr:uid="{570759DF-EE19-457C-8312-43D4692AC354}"/>
    <cellStyle name="Salida 7 3 7 2 3" xfId="16250" xr:uid="{2FF23BF3-8DB5-4844-8628-7E1A0381CF88}"/>
    <cellStyle name="Salida 7 3 7 2 3 2" xfId="31358" xr:uid="{8FD4A155-AEC2-4EA8-9FE5-7E5A95ADCAB0}"/>
    <cellStyle name="Salida 7 3 7 2 4" xfId="21608" xr:uid="{42784CB7-0AB1-4046-A245-FFC36B89425F}"/>
    <cellStyle name="Salida 7 3 7 3" xfId="10245" xr:uid="{31877AA7-B224-43C1-95D7-B1AC00E03747}"/>
    <cellStyle name="Salida 7 3 7 3 2" xfId="25353" xr:uid="{C31CB213-AD48-4963-B6F0-D2FE74557465}"/>
    <cellStyle name="Salida 7 3 7 4" xfId="7605" xr:uid="{87D6561C-1C2C-4551-8ED3-FBEACFD8CFCB}"/>
    <cellStyle name="Salida 7 3 7 4 2" xfId="22713" xr:uid="{F96F8BA8-8B80-4659-9602-75C8BF613120}"/>
    <cellStyle name="Salida 7 3 7 5" xfId="18971" xr:uid="{A5E08F13-8A7A-4CE7-8EC6-0F9E5A54FB90}"/>
    <cellStyle name="Salida 7 3 8" xfId="4245" xr:uid="{1611003C-75E0-45BC-A7CE-B6FD43FBDD5D}"/>
    <cellStyle name="Salida 7 3 8 2" xfId="6882" xr:uid="{9B42B89F-E5FC-4876-96BE-890B45114647}"/>
    <cellStyle name="Salida 7 3 8 2 2" xfId="13193" xr:uid="{CC937266-6CAA-4328-8FF9-E747CE942319}"/>
    <cellStyle name="Salida 7 3 8 2 2 2" xfId="28301" xr:uid="{2A280EDE-2BD9-45DF-B0AD-2DE4C9579FF6}"/>
    <cellStyle name="Salida 7 3 8 2 3" xfId="16857" xr:uid="{F995787B-5B8B-4998-8C90-86CC0A7CF80A}"/>
    <cellStyle name="Salida 7 3 8 2 3 2" xfId="31965" xr:uid="{1621CC5F-E731-4266-9733-AA9CCF86FF0A}"/>
    <cellStyle name="Salida 7 3 8 2 4" xfId="21990" xr:uid="{AB103004-2A91-4AEA-9038-59F1E1ABCB29}"/>
    <cellStyle name="Salida 7 3 8 3" xfId="10627" xr:uid="{061BA0D7-B98A-4787-AF55-ED1C7993A023}"/>
    <cellStyle name="Salida 7 3 8 3 2" xfId="25735" xr:uid="{B60C4A71-4D28-44DA-AC66-04BF7914AB31}"/>
    <cellStyle name="Salida 7 3 8 4" xfId="16276" xr:uid="{778B9CB3-43B4-437E-B332-50A7F3BB3E44}"/>
    <cellStyle name="Salida 7 3 8 4 2" xfId="31384" xr:uid="{26C2DC05-4D2A-4762-BDDE-8526F34FFD59}"/>
    <cellStyle name="Salida 7 3 8 5" xfId="19353" xr:uid="{2DD68693-BE27-4FB5-83D4-F4C637C3DE0E}"/>
    <cellStyle name="Salida 7 3 9" xfId="4428" xr:uid="{26C61B40-F292-48DA-A206-F402B97EFF6F}"/>
    <cellStyle name="Salida 7 3 9 2" xfId="10810" xr:uid="{7243F7E0-F282-45EF-A934-DA8DFE377D8E}"/>
    <cellStyle name="Salida 7 3 9 2 2" xfId="25918" xr:uid="{6B948BB8-08F5-42B3-A094-30655B5DF7A9}"/>
    <cellStyle name="Salida 7 3 9 3" xfId="7098" xr:uid="{04D76B03-D4FD-4031-A2C7-65D95C8655B7}"/>
    <cellStyle name="Salida 7 3 9 3 2" xfId="22206" xr:uid="{89739786-118B-4677-A131-16478F026A8A}"/>
    <cellStyle name="Salida 7 3 9 4" xfId="19536" xr:uid="{0F670D5C-2CE9-4F21-9681-E2569E537A0A}"/>
    <cellStyle name="Salida 7 4" xfId="2133" xr:uid="{24ACECE9-E9F3-4CC8-945D-EEC07432D028}"/>
    <cellStyle name="Salida 7 4 10" xfId="14017" xr:uid="{0EBBB111-45B2-4B89-86D6-B605C6F8D6B1}"/>
    <cellStyle name="Salida 7 4 10 2" xfId="29125" xr:uid="{C57E2966-CB99-4A55-AD6A-FD88E4620379}"/>
    <cellStyle name="Salida 7 4 11" xfId="8074" xr:uid="{C18493E1-1F64-4FA5-AD63-26A858B921F0}"/>
    <cellStyle name="Salida 7 4 11 2" xfId="23182" xr:uid="{E640CA3E-DC28-4AEA-9D0C-4437944F829E}"/>
    <cellStyle name="Salida 7 4 12" xfId="17358" xr:uid="{09588449-9A5C-4935-A38F-EBA1C5F28D44}"/>
    <cellStyle name="Salida 7 4 2" xfId="2623" xr:uid="{99CD4C8B-7B91-458B-BA89-A0E6B56A6013}"/>
    <cellStyle name="Salida 7 4 2 2" xfId="5260" xr:uid="{D7827502-27E5-42D3-BC41-AB8D9AAB50C7}"/>
    <cellStyle name="Salida 7 4 2 2 2" xfId="11624" xr:uid="{96E93408-0987-4E5B-A545-646A2BED2AF6}"/>
    <cellStyle name="Salida 7 4 2 2 2 2" xfId="26732" xr:uid="{150563B5-B09C-423E-958E-D7CA5F05981A}"/>
    <cellStyle name="Salida 7 4 2 2 3" xfId="8092" xr:uid="{1B2916DA-DFE5-4F0A-BB0A-2058098B57CA}"/>
    <cellStyle name="Salida 7 4 2 2 3 2" xfId="23200" xr:uid="{3CBEAD17-F00B-4FF0-B0C8-CD3FE2BF8269}"/>
    <cellStyle name="Salida 7 4 2 2 4" xfId="20368" xr:uid="{828BBF60-F275-4039-939F-ED1B2A041F83}"/>
    <cellStyle name="Salida 7 4 2 3" xfId="9090" xr:uid="{E3F264A2-4064-4F1A-9DFE-670930109F4A}"/>
    <cellStyle name="Salida 7 4 2 3 2" xfId="24198" xr:uid="{0449F886-1C77-43D0-BCA7-7CEFDE11D58B}"/>
    <cellStyle name="Salida 7 4 2 4" xfId="8728" xr:uid="{577B7DB6-4888-40E5-BFA1-DFEAABF85C87}"/>
    <cellStyle name="Salida 7 4 2 4 2" xfId="23836" xr:uid="{55B34706-DE70-47B6-B235-217429A344F3}"/>
    <cellStyle name="Salida 7 4 2 5" xfId="7682" xr:uid="{D576C0FD-AC40-4298-8EC3-E9292EF5DB21}"/>
    <cellStyle name="Salida 7 4 2 5 2" xfId="22790" xr:uid="{2404AEF5-13D3-4A35-9B67-F002B795CC44}"/>
    <cellStyle name="Salida 7 4 2 6" xfId="17731" xr:uid="{DA8DBC46-5FB9-4E9C-887F-2B95C9120D5A}"/>
    <cellStyle name="Salida 7 4 3" xfId="2888" xr:uid="{D1D66313-0ED0-44B5-A27E-B9E31D0B9B77}"/>
    <cellStyle name="Salida 7 4 3 2" xfId="5525" xr:uid="{6C7D6E6A-4817-48B6-8C40-8500F2360DB7}"/>
    <cellStyle name="Salida 7 4 3 2 2" xfId="11836" xr:uid="{89C6B6A7-A37B-4D42-AF49-F39EA63ACF46}"/>
    <cellStyle name="Salida 7 4 3 2 2 2" xfId="26944" xr:uid="{2B7A2B5C-BD00-4F6B-91D9-E17BF35C89E2}"/>
    <cellStyle name="Salida 7 4 3 2 3" xfId="8033" xr:uid="{6AE312BC-9DBB-4A46-B995-427E4A2F13A3}"/>
    <cellStyle name="Salida 7 4 3 2 3 2" xfId="23141" xr:uid="{B4065AEC-412A-4E35-857E-798744AD9558}"/>
    <cellStyle name="Salida 7 4 3 2 4" xfId="20633" xr:uid="{E0E9750E-8BE2-4628-AEB2-C5B1A69BAD86}"/>
    <cellStyle name="Salida 7 4 3 3" xfId="16319" xr:uid="{547F81A9-49D6-4D2A-B032-1A2718386A2A}"/>
    <cellStyle name="Salida 7 4 3 3 2" xfId="31427" xr:uid="{DBAB2913-B658-4800-8E6F-E3BB962647A6}"/>
    <cellStyle name="Salida 7 4 3 4" xfId="17996" xr:uid="{ACC1BECC-DC72-4EB7-9E3D-EB60DE0F5D72}"/>
    <cellStyle name="Salida 7 4 4" xfId="3191" xr:uid="{A8A8A156-2682-4F79-B220-51902D3750B9}"/>
    <cellStyle name="Salida 7 4 4 2" xfId="5828" xr:uid="{06F79C7D-1B48-4DB1-9055-6E8BB74AAD12}"/>
    <cellStyle name="Salida 7 4 4 2 2" xfId="12139" xr:uid="{A8FA0FA0-0D34-4D79-A412-04CE9000CA44}"/>
    <cellStyle name="Salida 7 4 4 2 2 2" xfId="27247" xr:uid="{4D82B44A-13C6-43B3-8B16-B103CE08ADEE}"/>
    <cellStyle name="Salida 7 4 4 2 3" xfId="16455" xr:uid="{A95C8965-51A0-4107-AA10-A009241FEB6B}"/>
    <cellStyle name="Salida 7 4 4 2 3 2" xfId="31563" xr:uid="{3DABC5E4-1171-40C7-9CD4-75B9BC8D42AC}"/>
    <cellStyle name="Salida 7 4 4 2 4" xfId="20936" xr:uid="{4DBD9BC5-7426-41DF-8EAF-9B6990043EC4}"/>
    <cellStyle name="Salida 7 4 4 3" xfId="9573" xr:uid="{1DEFE30A-D044-4D7B-9099-92A1051BE2C2}"/>
    <cellStyle name="Salida 7 4 4 3 2" xfId="24681" xr:uid="{6A3CA42B-6E8C-4803-9D5A-B1D3A1C1D82A}"/>
    <cellStyle name="Salida 7 4 4 4" xfId="14461" xr:uid="{820564CA-8832-414A-8EE2-7E8EA2D48E46}"/>
    <cellStyle name="Salida 7 4 4 4 2" xfId="29569" xr:uid="{867E4501-D6F9-4E60-8DF8-D99904F0E626}"/>
    <cellStyle name="Salida 7 4 4 5" xfId="18299" xr:uid="{5BD56865-67D6-43F7-A73A-A41C2946BDCC}"/>
    <cellStyle name="Salida 7 4 5" xfId="3517" xr:uid="{AEAA5576-31A4-4D46-A5DC-E47CDF4AAD19}"/>
    <cellStyle name="Salida 7 4 5 2" xfId="6154" xr:uid="{7D15A42C-7543-4F3A-B38C-2BFDD82F479E}"/>
    <cellStyle name="Salida 7 4 5 2 2" xfId="12465" xr:uid="{91480639-E627-4927-A01B-1471BCD3819A}"/>
    <cellStyle name="Salida 7 4 5 2 2 2" xfId="27573" xr:uid="{6FB1ECB2-E13C-428F-B407-F7DE4C57E2C8}"/>
    <cellStyle name="Salida 7 4 5 2 3" xfId="7483" xr:uid="{5B00761F-8C55-4D6E-9CFD-FF1313E6FB91}"/>
    <cellStyle name="Salida 7 4 5 2 3 2" xfId="22591" xr:uid="{31693239-789B-4BB2-AAF9-9D4F802726BD}"/>
    <cellStyle name="Salida 7 4 5 2 4" xfId="21262" xr:uid="{0EB970EC-1154-4EC3-81F3-F7ED63FBAFF9}"/>
    <cellStyle name="Salida 7 4 5 3" xfId="9899" xr:uid="{B1ED622A-DF25-41A4-A15D-12EA41E34741}"/>
    <cellStyle name="Salida 7 4 5 3 2" xfId="25007" xr:uid="{ACC1F1D6-A619-47BD-8893-A81820A9830A}"/>
    <cellStyle name="Salida 7 4 5 4" xfId="14144" xr:uid="{E84A3887-9900-4AC5-9DBE-076BC1F7CEC7}"/>
    <cellStyle name="Salida 7 4 5 4 2" xfId="29252" xr:uid="{ED3E5511-DD27-474B-A0CF-6CA13941D9B9}"/>
    <cellStyle name="Salida 7 4 5 5" xfId="18625" xr:uid="{8C28DAE5-5D07-44E4-9F2C-92C9CBD1BAF2}"/>
    <cellStyle name="Salida 7 4 6" xfId="3823" xr:uid="{C09ED12E-EB62-4573-A7C2-81B9D0AC4E5D}"/>
    <cellStyle name="Salida 7 4 6 2" xfId="6460" xr:uid="{C699E23E-A55E-4FF7-B750-C74773ED9C30}"/>
    <cellStyle name="Salida 7 4 6 2 2" xfId="12771" xr:uid="{CEEDCA90-2F0F-410A-AC47-A4F4DB56EB5E}"/>
    <cellStyle name="Salida 7 4 6 2 2 2" xfId="27879" xr:uid="{006F2E24-A07C-4236-BB20-B83D283EDE9F}"/>
    <cellStyle name="Salida 7 4 6 2 3" xfId="14662" xr:uid="{BE5EAB6A-F01C-4461-BEB8-21F3665BE6D5}"/>
    <cellStyle name="Salida 7 4 6 2 3 2" xfId="29770" xr:uid="{71F5C754-5F4F-4152-9421-10D4EA80CDEA}"/>
    <cellStyle name="Salida 7 4 6 2 4" xfId="21568" xr:uid="{40D0624D-AAF7-4D2C-B5D7-99DD47DAE2EC}"/>
    <cellStyle name="Salida 7 4 6 3" xfId="10205" xr:uid="{3AD4CCF2-9A54-43B9-A546-07A6244BA60D}"/>
    <cellStyle name="Salida 7 4 6 3 2" xfId="25313" xr:uid="{EE70AE4D-024D-4015-B8E0-225D447ACAC4}"/>
    <cellStyle name="Salida 7 4 6 4" xfId="14420" xr:uid="{B9CB060C-4962-4671-B110-C17B9A2E6C13}"/>
    <cellStyle name="Salida 7 4 6 4 2" xfId="29528" xr:uid="{CA854A21-DC9F-404B-BC0C-363F6ECEAEE1}"/>
    <cellStyle name="Salida 7 4 6 5" xfId="18931" xr:uid="{969F9621-3C17-4CCF-A63D-08D2B3AAF840}"/>
    <cellStyle name="Salida 7 4 7" xfId="4205" xr:uid="{CC910C4E-2E16-4D53-91F8-76F456D1C5D7}"/>
    <cellStyle name="Salida 7 4 7 2" xfId="6842" xr:uid="{4836C431-902B-4698-9279-9E0CE19301EE}"/>
    <cellStyle name="Salida 7 4 7 2 2" xfId="13153" xr:uid="{7349BAEF-BAB6-462B-9162-4978449A1B1B}"/>
    <cellStyle name="Salida 7 4 7 2 2 2" xfId="28261" xr:uid="{2D06B34B-CAF8-4E0A-8C54-B5B7FEBAD481}"/>
    <cellStyle name="Salida 7 4 7 2 3" xfId="16822" xr:uid="{D4013ECC-BA00-4DB2-9B5D-0040020A9974}"/>
    <cellStyle name="Salida 7 4 7 2 3 2" xfId="31930" xr:uid="{91A92951-229F-484F-B611-93EC4A016224}"/>
    <cellStyle name="Salida 7 4 7 2 4" xfId="21950" xr:uid="{B8D71A4B-80BB-4D30-85EF-71373151D14C}"/>
    <cellStyle name="Salida 7 4 7 3" xfId="10587" xr:uid="{68DF333F-6BCD-403C-8C09-632DA9F25835}"/>
    <cellStyle name="Salida 7 4 7 3 2" xfId="25695" xr:uid="{E89E660F-617D-4AA1-A0D5-4BD85A59759D}"/>
    <cellStyle name="Salida 7 4 7 4" xfId="16565" xr:uid="{57648552-DE09-4E84-8CD3-9AF6909E7C9E}"/>
    <cellStyle name="Salida 7 4 7 4 2" xfId="31673" xr:uid="{A75CD8CE-8885-4D22-BFF6-CEC2D5BAD7A2}"/>
    <cellStyle name="Salida 7 4 7 5" xfId="19313" xr:uid="{2C6C949D-6C31-4BF2-B23C-AAAE86F33A7F}"/>
    <cellStyle name="Salida 7 4 8" xfId="4770" xr:uid="{2E288ECD-D658-43FE-A668-43105AFD1702}"/>
    <cellStyle name="Salida 7 4 8 2" xfId="11152" xr:uid="{6B621BAD-6BCA-40FF-B973-C1E258880BED}"/>
    <cellStyle name="Salida 7 4 8 2 2" xfId="26260" xr:uid="{3FC9ACBD-FA64-43B3-9D87-4C6914359E6D}"/>
    <cellStyle name="Salida 7 4 8 3" xfId="15467" xr:uid="{68BD1D43-F33D-4E5A-8A75-9D5BD9F6F87C}"/>
    <cellStyle name="Salida 7 4 8 3 2" xfId="30575" xr:uid="{87233B2B-CF22-4699-B38B-B7A1C4E17DB8}"/>
    <cellStyle name="Salida 7 4 8 4" xfId="19878" xr:uid="{5F319CE6-5462-42BF-9D8C-0C10DA62D447}"/>
    <cellStyle name="Salida 7 4 9" xfId="8631" xr:uid="{6DA09AFF-A06F-4AEB-84F8-98E395EFA2F6}"/>
    <cellStyle name="Salida 7 4 9 2" xfId="23739" xr:uid="{7BB72DEB-EA0D-4939-B1B6-92AF0EB8F411}"/>
    <cellStyle name="Salida 7 5" xfId="1991" xr:uid="{BED1F11C-8034-447F-8863-7538500416E1}"/>
    <cellStyle name="Salida 7 5 10" xfId="16352" xr:uid="{EE10C1DD-A02C-4729-96FA-F3A6474A2C7F}"/>
    <cellStyle name="Salida 7 5 10 2" xfId="31460" xr:uid="{DE3FB208-C9F7-4842-9C95-055E731C46AD}"/>
    <cellStyle name="Salida 7 5 11" xfId="17216" xr:uid="{A6FF0A56-C567-4CF5-A833-4FF5139EF6D5}"/>
    <cellStyle name="Salida 7 5 2" xfId="2753" xr:uid="{E2558790-ED93-4EDC-99A2-798589AA9E48}"/>
    <cellStyle name="Salida 7 5 2 2" xfId="5390" xr:uid="{FF51B916-DC2D-4C75-A241-656704C53ADC}"/>
    <cellStyle name="Salida 7 5 2 2 2" xfId="11739" xr:uid="{C49976F3-65FC-41EB-998B-788A9819CB93}"/>
    <cellStyle name="Salida 7 5 2 2 2 2" xfId="26847" xr:uid="{D3355E17-3F03-4839-A8DB-10CEBEFD4214}"/>
    <cellStyle name="Salida 7 5 2 2 3" xfId="16331" xr:uid="{E977F1C7-F486-4F34-B954-0353BBEEF5BC}"/>
    <cellStyle name="Salida 7 5 2 2 3 2" xfId="31439" xr:uid="{F18F80B7-1034-48BB-8AC2-14FC69E58759}"/>
    <cellStyle name="Salida 7 5 2 2 4" xfId="20498" xr:uid="{2A0FB489-5344-4D8E-B2C4-28BCBE80A296}"/>
    <cellStyle name="Salida 7 5 2 3" xfId="16127" xr:uid="{BD6B72BE-D091-45FA-B603-030EEF4D7DC2}"/>
    <cellStyle name="Salida 7 5 2 3 2" xfId="31235" xr:uid="{34889E96-EB75-4236-97C5-0FC8A7450574}"/>
    <cellStyle name="Salida 7 5 2 4" xfId="17861" xr:uid="{3A600394-E5BE-4E30-B299-977C9E8974FD}"/>
    <cellStyle name="Salida 7 5 3" xfId="3056" xr:uid="{BB0A3938-511E-4DF3-8B93-26F8B6AAEB09}"/>
    <cellStyle name="Salida 7 5 3 2" xfId="5693" xr:uid="{06EAD685-7E9C-4252-8E34-CBFCA60CB373}"/>
    <cellStyle name="Salida 7 5 3 2 2" xfId="12004" xr:uid="{D0954DA0-B831-49B3-90B9-298B148A702D}"/>
    <cellStyle name="Salida 7 5 3 2 2 2" xfId="27112" xr:uid="{F961EA30-1136-4D6D-B712-F7E0CB2CAE6B}"/>
    <cellStyle name="Salida 7 5 3 2 3" xfId="16280" xr:uid="{7A47C496-EFED-449F-97FA-2BB95BB9A5D2}"/>
    <cellStyle name="Salida 7 5 3 2 3 2" xfId="31388" xr:uid="{EE5DE26D-5556-4D8A-B93C-DB61C6E9ECF2}"/>
    <cellStyle name="Salida 7 5 3 2 4" xfId="20801" xr:uid="{9134B41B-4255-4F88-B36C-39BE0E6D75E4}"/>
    <cellStyle name="Salida 7 5 3 3" xfId="9438" xr:uid="{C86BBCCB-BE55-4CE0-98BB-055F2C5F7536}"/>
    <cellStyle name="Salida 7 5 3 3 2" xfId="24546" xr:uid="{C257D92A-1FC1-4452-8BF1-72D09F6FE99D}"/>
    <cellStyle name="Salida 7 5 3 4" xfId="14414" xr:uid="{269533CC-1400-42AF-AD0E-5CA7C3B893C6}"/>
    <cellStyle name="Salida 7 5 3 4 2" xfId="29522" xr:uid="{672CF0CE-7077-4ED5-8B74-B07DC89485AB}"/>
    <cellStyle name="Salida 7 5 3 5" xfId="18164" xr:uid="{B034D18C-7D21-4347-8C41-EC3783FDB988}"/>
    <cellStyle name="Salida 7 5 4" xfId="3382" xr:uid="{BEE5D4C2-8BC9-485C-A496-565B61888E4A}"/>
    <cellStyle name="Salida 7 5 4 2" xfId="6019" xr:uid="{8A0B961E-A8AE-452E-99B2-ABD22BAE54CF}"/>
    <cellStyle name="Salida 7 5 4 2 2" xfId="12330" xr:uid="{FB3BF921-01EB-44BE-9034-5F496729DB63}"/>
    <cellStyle name="Salida 7 5 4 2 2 2" xfId="27438" xr:uid="{59B55B10-1C30-4AB8-84B0-FDB3DA2A8906}"/>
    <cellStyle name="Salida 7 5 4 2 3" xfId="15973" xr:uid="{0B03439C-417D-449F-8AE8-FDC5B90C515A}"/>
    <cellStyle name="Salida 7 5 4 2 3 2" xfId="31081" xr:uid="{BE99350A-6C19-4EBE-A50D-5088A34155CD}"/>
    <cellStyle name="Salida 7 5 4 2 4" xfId="21127" xr:uid="{9FD87099-5A7E-40A4-9D8F-3D0CE05F547C}"/>
    <cellStyle name="Salida 7 5 4 3" xfId="9764" xr:uid="{EC244101-7889-4FBA-A9B4-D3E12E0A7CC7}"/>
    <cellStyle name="Salida 7 5 4 3 2" xfId="24872" xr:uid="{F1AA7C41-1C73-423D-A02D-68FC3331E2E1}"/>
    <cellStyle name="Salida 7 5 4 4" xfId="14613" xr:uid="{4357E37E-4569-4A61-9955-33563EB74315}"/>
    <cellStyle name="Salida 7 5 4 4 2" xfId="29721" xr:uid="{8E85FD6F-027A-4828-941C-4B334D7A1F4D}"/>
    <cellStyle name="Salida 7 5 4 5" xfId="18490" xr:uid="{36E50757-13F8-472B-A6F8-CF4244F7959D}"/>
    <cellStyle name="Salida 7 5 5" xfId="3688" xr:uid="{9B117AEC-1131-4BF2-9C59-ED6158B55345}"/>
    <cellStyle name="Salida 7 5 5 2" xfId="6325" xr:uid="{4DB8A8A6-020A-4EB4-9E71-381FEB953BBA}"/>
    <cellStyle name="Salida 7 5 5 2 2" xfId="12636" xr:uid="{15EA8CFE-EE39-4ED6-A368-04126C152911}"/>
    <cellStyle name="Salida 7 5 5 2 2 2" xfId="27744" xr:uid="{62E0537A-8937-4D4C-8371-6E7610017CC4}"/>
    <cellStyle name="Salida 7 5 5 2 3" xfId="13978" xr:uid="{1E7ED006-03D7-4714-B3A5-379C3F391162}"/>
    <cellStyle name="Salida 7 5 5 2 3 2" xfId="29086" xr:uid="{2336E49E-7597-4233-A5C8-18B9E74490DE}"/>
    <cellStyle name="Salida 7 5 5 2 4" xfId="21433" xr:uid="{08B5D500-5935-444A-BF1C-7E88649AC923}"/>
    <cellStyle name="Salida 7 5 5 3" xfId="10070" xr:uid="{72F294CE-DB64-47E3-98F6-BF71D5461F4A}"/>
    <cellStyle name="Salida 7 5 5 3 2" xfId="25178" xr:uid="{55E98A7D-D065-469A-A7F7-A67DD75667B6}"/>
    <cellStyle name="Salida 7 5 5 4" xfId="7377" xr:uid="{6433661E-5149-463E-86AC-62F86863F4D2}"/>
    <cellStyle name="Salida 7 5 5 4 2" xfId="22485" xr:uid="{9F8F32D9-C6F6-42C7-AF35-97B05BA7A413}"/>
    <cellStyle name="Salida 7 5 5 5" xfId="18796" xr:uid="{D941348C-7D2F-44B7-9A69-816924CA3288}"/>
    <cellStyle name="Salida 7 5 6" xfId="4063" xr:uid="{E2A048A6-F283-4B87-99F8-76593C5FEF65}"/>
    <cellStyle name="Salida 7 5 6 2" xfId="6700" xr:uid="{3FE5C387-8609-4F15-BAF2-A2A9143415C1}"/>
    <cellStyle name="Salida 7 5 6 2 2" xfId="13011" xr:uid="{7BB73C81-098C-4278-A326-948F3E4ACDC8}"/>
    <cellStyle name="Salida 7 5 6 2 2 2" xfId="28119" xr:uid="{DF0AB328-0933-49F4-A185-CD9E0EEF7377}"/>
    <cellStyle name="Salida 7 5 6 2 3" xfId="16687" xr:uid="{20A2C3F3-3E7C-421E-9B8A-21871840198D}"/>
    <cellStyle name="Salida 7 5 6 2 3 2" xfId="31795" xr:uid="{20E99C55-98CC-4BC7-A915-19F425841000}"/>
    <cellStyle name="Salida 7 5 6 2 4" xfId="21808" xr:uid="{96212880-A4DA-4877-B63B-F003AE9A81D8}"/>
    <cellStyle name="Salida 7 5 6 3" xfId="10445" xr:uid="{F8165191-D28C-4FB9-BC2B-18D6A8FAC34F}"/>
    <cellStyle name="Salida 7 5 6 3 2" xfId="25553" xr:uid="{1DCECC83-12DB-43FD-A763-7309617B300C}"/>
    <cellStyle name="Salida 7 5 6 4" xfId="13956" xr:uid="{44E38C16-BBCD-4E73-AB46-2F4B2704A8E1}"/>
    <cellStyle name="Salida 7 5 6 4 2" xfId="29064" xr:uid="{1ADA3FB3-CFD6-4CD4-A621-C8E6360022F7}"/>
    <cellStyle name="Salida 7 5 6 5" xfId="19171" xr:uid="{7D0F33BF-0A51-4842-87FB-E9E2CD3F7395}"/>
    <cellStyle name="Salida 7 5 7" xfId="4628" xr:uid="{30215C20-5A27-4F66-8BA3-207CBBF17AC8}"/>
    <cellStyle name="Salida 7 5 7 2" xfId="11010" xr:uid="{B992EE1F-8905-48EF-86ED-DD5BDB074AF9}"/>
    <cellStyle name="Salida 7 5 7 2 2" xfId="26118" xr:uid="{931DF90F-62BA-445A-86C1-8961958C7696}"/>
    <cellStyle name="Salida 7 5 7 3" xfId="13588" xr:uid="{A188AA2A-EA43-4E5D-99CD-2C5CC007C90F}"/>
    <cellStyle name="Salida 7 5 7 3 2" xfId="28696" xr:uid="{4F436AA1-EDE8-4E01-BE9E-C2A7ADB6A3A5}"/>
    <cellStyle name="Salida 7 5 7 4" xfId="19736" xr:uid="{4C79F4F2-2F3B-461A-AA75-CAA3AE862E12}"/>
    <cellStyle name="Salida 7 5 8" xfId="8489" xr:uid="{E9F73591-7282-4DC9-A199-A6E7114173CD}"/>
    <cellStyle name="Salida 7 5 8 2" xfId="23597" xr:uid="{AE2451C9-4C89-476C-A9F2-CEC38354F675}"/>
    <cellStyle name="Salida 7 5 9" xfId="7887" xr:uid="{D43DDBE2-B3EE-4763-955D-BDB18957BB2E}"/>
    <cellStyle name="Salida 7 5 9 2" xfId="22995" xr:uid="{84CC4259-8E48-45C7-9FAB-EE7F77D0A0A8}"/>
    <cellStyle name="Salida 8" xfId="1517" xr:uid="{00000000-0005-0000-0000-0000F1050000}"/>
    <cellStyle name="Salida 8 2" xfId="1943" xr:uid="{F4C7E61E-EB8E-4F5D-9E80-3F75E7C3AC2C}"/>
    <cellStyle name="Salida 8 2 10" xfId="8444" xr:uid="{FBDB7755-D5AA-4F04-9556-19EBE36751C9}"/>
    <cellStyle name="Salida 8 2 10 2" xfId="23552" xr:uid="{7986D008-F3B7-4D8A-ACAF-6F93ADDB25E7}"/>
    <cellStyle name="Salida 8 2 11" xfId="14051" xr:uid="{58844D3A-C3CB-4DB2-9E04-DB679E96ECB6}"/>
    <cellStyle name="Salida 8 2 11 2" xfId="29159" xr:uid="{128E8AD6-C43B-4181-AA00-C0B3271D6D27}"/>
    <cellStyle name="Salida 8 2 12" xfId="14495" xr:uid="{8F696EFC-E2D9-4C8B-8141-C410E9EBF52E}"/>
    <cellStyle name="Salida 8 2 12 2" xfId="29603" xr:uid="{EE684FB1-99AB-4E92-B159-B7F86E974ACA}"/>
    <cellStyle name="Salida 8 2 13" xfId="17168" xr:uid="{DC7E7947-2C5A-44E1-BB2B-7E6CBA3BA348}"/>
    <cellStyle name="Salida 8 2 2" xfId="2503" xr:uid="{EE9D0836-406D-468C-BA78-51735EFC8D48}"/>
    <cellStyle name="Salida 8 2 2 2" xfId="5140" xr:uid="{7AD7BB5B-0F60-48FE-A21F-187CC527E2B2}"/>
    <cellStyle name="Salida 8 2 2 2 2" xfId="11504" xr:uid="{42E03791-42D7-4AD9-815F-3A182F60672E}"/>
    <cellStyle name="Salida 8 2 2 2 2 2" xfId="26612" xr:uid="{F20B19F4-6E55-4327-8563-CE3632491661}"/>
    <cellStyle name="Salida 8 2 2 2 3" xfId="14830" xr:uid="{EDF5CE2B-537B-47C5-855F-CA69EFA798EC}"/>
    <cellStyle name="Salida 8 2 2 2 3 2" xfId="29938" xr:uid="{18AC9903-E643-4CE8-9790-745BEE57629D}"/>
    <cellStyle name="Salida 8 2 2 2 4" xfId="20248" xr:uid="{3D8DBFA8-6D21-495D-9756-9FC0BC77C7C0}"/>
    <cellStyle name="Salida 8 2 2 3" xfId="8970" xr:uid="{DB0EBEDC-72D7-449A-A9E1-4171664811D1}"/>
    <cellStyle name="Salida 8 2 2 3 2" xfId="24078" xr:uid="{4FA98643-D22E-43EE-BA67-1EF2BA5F710E}"/>
    <cellStyle name="Salida 8 2 3" xfId="2719" xr:uid="{A120B03E-5702-4543-83DD-8299AE90F9E7}"/>
    <cellStyle name="Salida 8 2 3 2" xfId="5356" xr:uid="{73EDDCCD-036E-4337-B235-CE3FB96DBFB3}"/>
    <cellStyle name="Salida 8 2 3 2 2" xfId="11705" xr:uid="{EAE451C1-6E9B-44EE-AF75-2AC53F1D9A8D}"/>
    <cellStyle name="Salida 8 2 3 2 2 2" xfId="26813" xr:uid="{B6DC9E68-126B-4E3E-BBC9-7657E87D8F27}"/>
    <cellStyle name="Salida 8 2 3 2 3" xfId="13412" xr:uid="{B322D6DE-6E3A-43B7-87C1-A7D0D406B891}"/>
    <cellStyle name="Salida 8 2 3 2 3 2" xfId="28520" xr:uid="{29C73508-81D5-4C41-B463-F49426EA4947}"/>
    <cellStyle name="Salida 8 2 3 2 4" xfId="20464" xr:uid="{F410D888-70F9-463E-AB34-F8D003413F38}"/>
    <cellStyle name="Salida 8 2 3 3" xfId="15746" xr:uid="{98531FEA-ADB0-4488-9DDE-00BDCC191665}"/>
    <cellStyle name="Salida 8 2 3 3 2" xfId="30854" xr:uid="{95DF4E63-293E-44CB-B443-2FDB9589E8FD}"/>
    <cellStyle name="Salida 8 2 3 4" xfId="17827" xr:uid="{B35DEFF1-5D94-41AF-A496-A863205E80CC}"/>
    <cellStyle name="Salida 8 2 4" xfId="3022" xr:uid="{C2D023C6-2D3E-4F68-A5B6-55771345970A}"/>
    <cellStyle name="Salida 8 2 4 2" xfId="5659" xr:uid="{11EED15E-DE79-4A38-ACF2-0086552CEF97}"/>
    <cellStyle name="Salida 8 2 4 2 2" xfId="11970" xr:uid="{957709D3-BE0C-4693-95A7-9A1D267444E9}"/>
    <cellStyle name="Salida 8 2 4 2 2 2" xfId="27078" xr:uid="{D9D8A91C-C0E1-4D52-879B-B4427B79E0FA}"/>
    <cellStyle name="Salida 8 2 4 2 3" xfId="7366" xr:uid="{3F970AE6-3922-4397-990A-65F6446022D2}"/>
    <cellStyle name="Salida 8 2 4 2 3 2" xfId="22474" xr:uid="{632EA597-CC7B-4C5A-A434-FA9667D5D8FF}"/>
    <cellStyle name="Salida 8 2 4 2 4" xfId="20767" xr:uid="{E08508C7-A2AF-41B6-A702-1A619DE02C65}"/>
    <cellStyle name="Salida 8 2 4 3" xfId="9404" xr:uid="{3AD7FF73-25BA-434A-AC72-71A3386A4B21}"/>
    <cellStyle name="Salida 8 2 4 3 2" xfId="24512" xr:uid="{6BE6D003-8B96-4130-8687-D8CA15AAD0CB}"/>
    <cellStyle name="Salida 8 2 4 4" xfId="14158" xr:uid="{5FA29B28-C1A0-4AAA-B31B-6FB4BBC98DCF}"/>
    <cellStyle name="Salida 8 2 4 4 2" xfId="29266" xr:uid="{E5083DA7-FEA2-4CAC-8F60-0EB71F6F522C}"/>
    <cellStyle name="Salida 8 2 4 5" xfId="18130" xr:uid="{F92FE6DB-A0A3-4A76-9F98-E24DB58F201E}"/>
    <cellStyle name="Salida 8 2 5" xfId="3348" xr:uid="{15D4B449-1DD1-44FF-BBE1-4E7D5E69DB76}"/>
    <cellStyle name="Salida 8 2 5 2" xfId="5985" xr:uid="{877D3BA4-692D-420C-9F69-2DB0A51B646A}"/>
    <cellStyle name="Salida 8 2 5 2 2" xfId="12296" xr:uid="{730A1B59-3EE3-4941-B281-65700E3DA1CB}"/>
    <cellStyle name="Salida 8 2 5 2 2 2" xfId="27404" xr:uid="{08B1C992-F5CD-4921-A113-5E39234EBBB1}"/>
    <cellStyle name="Salida 8 2 5 2 3" xfId="13632" xr:uid="{4028D665-05EE-4018-895F-283860E05669}"/>
    <cellStyle name="Salida 8 2 5 2 3 2" xfId="28740" xr:uid="{00F6DD51-D937-4104-BDDB-E9645D0BA114}"/>
    <cellStyle name="Salida 8 2 5 2 4" xfId="21093" xr:uid="{5F5BB2D7-7E0C-429E-B5A9-68EEB30A446D}"/>
    <cellStyle name="Salida 8 2 5 3" xfId="9730" xr:uid="{244F5FA5-3163-4E2B-84C5-1CAD1325FF82}"/>
    <cellStyle name="Salida 8 2 5 3 2" xfId="24838" xr:uid="{0AF3881F-A3E0-460F-8CC5-B4CE95F25904}"/>
    <cellStyle name="Salida 8 2 5 4" xfId="13690" xr:uid="{422888C2-28FF-4D11-B7C7-6535BE1FB32E}"/>
    <cellStyle name="Salida 8 2 5 4 2" xfId="28798" xr:uid="{E5E6F6B6-4096-47EF-AACA-D50EF1B253BF}"/>
    <cellStyle name="Salida 8 2 5 5" xfId="18456" xr:uid="{5D17CA49-49F0-4D43-B808-25F30926613C}"/>
    <cellStyle name="Salida 8 2 6" xfId="3654" xr:uid="{17AD9D42-6372-46E0-A10A-C387D965E865}"/>
    <cellStyle name="Salida 8 2 6 2" xfId="6291" xr:uid="{DE6760B0-F90C-4190-B1A9-F9F32BA81A88}"/>
    <cellStyle name="Salida 8 2 6 2 2" xfId="12602" xr:uid="{03F8B46C-5175-47FB-BC3C-3802077CF942}"/>
    <cellStyle name="Salida 8 2 6 2 2 2" xfId="27710" xr:uid="{5E0EC14B-36E4-4515-8474-901816ADCDD0}"/>
    <cellStyle name="Salida 8 2 6 2 3" xfId="15909" xr:uid="{70A237AD-0FD9-4476-84BE-D422D72A4149}"/>
    <cellStyle name="Salida 8 2 6 2 3 2" xfId="31017" xr:uid="{BECE7F91-3E0B-4BAC-A0EA-2306EAFDA1CD}"/>
    <cellStyle name="Salida 8 2 6 2 4" xfId="21399" xr:uid="{03DC0FE4-1DD0-40F4-A92C-E2046C3DB02F}"/>
    <cellStyle name="Salida 8 2 6 3" xfId="10036" xr:uid="{0A2CAE70-CBD6-47B5-8C2A-8ECED560FCAD}"/>
    <cellStyle name="Salida 8 2 6 3 2" xfId="25144" xr:uid="{1182870E-096A-417E-AA3C-D10077C28CFC}"/>
    <cellStyle name="Salida 8 2 6 4" xfId="14356" xr:uid="{143E146C-5328-4AC0-96FA-190EBC7A0AE0}"/>
    <cellStyle name="Salida 8 2 6 4 2" xfId="29464" xr:uid="{BE75D68B-8628-44E5-A844-30A7A025D6B5}"/>
    <cellStyle name="Salida 8 2 6 5" xfId="18762" xr:uid="{2BA1B339-00EA-4319-AD03-20C9C96929A0}"/>
    <cellStyle name="Salida 8 2 7" xfId="4015" xr:uid="{ED554232-EE89-4D22-998C-4FE6C5B6DDEF}"/>
    <cellStyle name="Salida 8 2 7 2" xfId="6652" xr:uid="{4E65978B-390E-4D08-BBD3-4B27AED1DCAA}"/>
    <cellStyle name="Salida 8 2 7 2 2" xfId="12963" xr:uid="{85F7F073-FE7F-46EA-96DC-907849347A2D}"/>
    <cellStyle name="Salida 8 2 7 2 2 2" xfId="28071" xr:uid="{BCC369D6-44A9-43C8-93BF-C0515200E87B}"/>
    <cellStyle name="Salida 8 2 7 2 3" xfId="16653" xr:uid="{ACDE7CD2-8052-4BC8-B9A6-54C9DC114973}"/>
    <cellStyle name="Salida 8 2 7 2 3 2" xfId="31761" xr:uid="{5203E8DE-467B-4A03-8C00-8FE906C459A4}"/>
    <cellStyle name="Salida 8 2 7 2 4" xfId="21760" xr:uid="{2873FBC5-11BE-4FDF-871A-BB33508CAEEC}"/>
    <cellStyle name="Salida 8 2 7 3" xfId="10397" xr:uid="{7B95FF76-BEA6-4740-8BC6-829D58D08EDE}"/>
    <cellStyle name="Salida 8 2 7 3 2" xfId="25505" xr:uid="{80708D97-5B32-4062-A37B-7E9260B2FBAB}"/>
    <cellStyle name="Salida 8 2 7 4" xfId="9167" xr:uid="{60B12184-07DB-47AB-AC82-EFB4405DABB0}"/>
    <cellStyle name="Salida 8 2 7 4 2" xfId="24275" xr:uid="{F8AFBB8B-8942-4C25-9402-E8555006775A}"/>
    <cellStyle name="Salida 8 2 7 5" xfId="19123" xr:uid="{F67F9866-9002-489B-8901-5E9C6C6C6505}"/>
    <cellStyle name="Salida 8 2 8" xfId="4328" xr:uid="{85DC5FB5-7BB0-4665-A830-5E00530666D5}"/>
    <cellStyle name="Salida 8 2 8 2" xfId="6965" xr:uid="{BFAD9373-F907-4F49-9FB7-3EA51AFED030}"/>
    <cellStyle name="Salida 8 2 8 2 2" xfId="13276" xr:uid="{CD383A08-E0CB-4211-A2B3-4897C5FA3335}"/>
    <cellStyle name="Salida 8 2 8 2 2 2" xfId="28384" xr:uid="{84E0AC7B-E52A-4F4C-883F-EE7E4E983947}"/>
    <cellStyle name="Salida 8 2 8 2 3" xfId="16940" xr:uid="{170E71C4-C0D2-47FB-81D8-F3D9A9ABB114}"/>
    <cellStyle name="Salida 8 2 8 2 3 2" xfId="32048" xr:uid="{11360CC5-6919-41FE-A1AB-E077969E4C97}"/>
    <cellStyle name="Salida 8 2 8 2 4" xfId="22073" xr:uid="{D9BA568E-5955-4664-B6E2-04AA068ED6A5}"/>
    <cellStyle name="Salida 8 2 8 3" xfId="10710" xr:uid="{75F5DEA1-3CE4-41F9-9B61-D4757F34B7CB}"/>
    <cellStyle name="Salida 8 2 8 3 2" xfId="25818" xr:uid="{67EC83E2-01B9-4C41-BFD8-3C7A7FB730AE}"/>
    <cellStyle name="Salida 8 2 8 4" xfId="16227" xr:uid="{C68AB3EE-B4B5-4B1E-A382-ABB251899099}"/>
    <cellStyle name="Salida 8 2 8 4 2" xfId="31335" xr:uid="{0336DD54-896C-4027-8042-749417B89788}"/>
    <cellStyle name="Salida 8 2 8 5" xfId="19436" xr:uid="{C11E972F-E641-4F83-A609-DEE7FAA879C0}"/>
    <cellStyle name="Salida 8 2 9" xfId="4580" xr:uid="{C50551D2-E2DB-4AD9-A250-205F5E6EC37D}"/>
    <cellStyle name="Salida 8 2 9 2" xfId="10962" xr:uid="{34D34F91-E530-4185-982F-9C3BB43D70E8}"/>
    <cellStyle name="Salida 8 2 9 2 2" xfId="26070" xr:uid="{DA79E3BD-462C-41EE-90E8-B8C31CAE5086}"/>
    <cellStyle name="Salida 8 2 9 3" xfId="7791" xr:uid="{DA5CF6FA-D725-42D1-AD07-C29AB97ACD46}"/>
    <cellStyle name="Salida 8 2 9 3 2" xfId="22899" xr:uid="{E7A03DAB-9B32-4856-A52A-A8BD67208229}"/>
    <cellStyle name="Salida 8 2 9 4" xfId="19688" xr:uid="{5FC8EA44-0313-4707-8654-CECD0DDA58AF}"/>
    <cellStyle name="Salida 8 3" xfId="1790" xr:uid="{F9582968-8ADA-4127-81A2-0599BBE5271C}"/>
    <cellStyle name="Salida 8 3 10" xfId="8267" xr:uid="{A9540BCB-906A-49A5-BF45-9D06A07AF272}"/>
    <cellStyle name="Salida 8 3 10 2" xfId="23375" xr:uid="{AAE53426-C48C-4CB5-9DD2-96F05F15A768}"/>
    <cellStyle name="Salida 8 3 11" xfId="14418" xr:uid="{47DABE2A-D942-47B0-B6F6-F6E03D1BE9C6}"/>
    <cellStyle name="Salida 8 3 11 2" xfId="29526" xr:uid="{954D0E57-6FA1-4B9B-BFA7-89A7984F6609}"/>
    <cellStyle name="Salida 8 3 12" xfId="7159" xr:uid="{EEDC4544-0BCD-403C-A3C8-1B5630440985}"/>
    <cellStyle name="Salida 8 3 12 2" xfId="22267" xr:uid="{771958D2-FB25-48EE-A314-A7867383E31E}"/>
    <cellStyle name="Salida 8 3 13" xfId="17015" xr:uid="{9BBF8896-9B16-4BAD-858C-BCE001BA249D}"/>
    <cellStyle name="Salida 8 3 2" xfId="2350" xr:uid="{C45727D7-3DAD-4C75-812E-DE09DDF0B9B6}"/>
    <cellStyle name="Salida 8 3 2 2" xfId="4987" xr:uid="{01E6B4B4-EECF-40BA-BFC1-950ED8552139}"/>
    <cellStyle name="Salida 8 3 2 2 2" xfId="11351" xr:uid="{78F23D4B-741A-4CB3-9ECF-2E056EF9C827}"/>
    <cellStyle name="Salida 8 3 2 2 2 2" xfId="26459" xr:uid="{D3519FB1-61DE-421C-A24C-0E34961F7E35}"/>
    <cellStyle name="Salida 8 3 2 2 3" xfId="8695" xr:uid="{25122E88-8DFB-4BC0-AF6B-CBE489D1640B}"/>
    <cellStyle name="Salida 8 3 2 2 3 2" xfId="23803" xr:uid="{7FF80B0D-7B27-4EEB-AE63-694A5DB52009}"/>
    <cellStyle name="Salida 8 3 2 2 4" xfId="20095" xr:uid="{176A67CF-F45E-48DA-A756-F73E663F60FA}"/>
    <cellStyle name="Salida 8 3 2 3" xfId="8817" xr:uid="{B6ADF1A3-8F01-489F-98D9-415C8274B8E1}"/>
    <cellStyle name="Salida 8 3 2 3 2" xfId="23925" xr:uid="{BF2F96A9-A3D0-414B-9ECF-97A7ECB6B0EE}"/>
    <cellStyle name="Salida 8 3 3" xfId="2269" xr:uid="{89642528-B2B0-41EB-B10C-7C594597E98C}"/>
    <cellStyle name="Salida 8 3 3 2" xfId="4906" xr:uid="{41C72C44-970F-474F-9DF2-9E9AFA5F97F9}"/>
    <cellStyle name="Salida 8 3 3 2 2" xfId="11270" xr:uid="{E154E9A5-535D-4A74-9640-4A52C0C6E2EE}"/>
    <cellStyle name="Salida 8 3 3 2 2 2" xfId="26378" xr:uid="{1CF549FE-1902-4D91-A1D5-DDA1CD374607}"/>
    <cellStyle name="Salida 8 3 3 2 3" xfId="7380" xr:uid="{72BC8E86-B574-43AA-A7D5-BA95E5BEB086}"/>
    <cellStyle name="Salida 8 3 3 2 3 2" xfId="22488" xr:uid="{3240DBF9-7ED3-4B59-B752-9DB081D2DD63}"/>
    <cellStyle name="Salida 8 3 3 2 4" xfId="20014" xr:uid="{93749067-25D8-44E3-8F99-9C0C9E4AA71D}"/>
    <cellStyle name="Salida 8 3 3 3" xfId="11763" xr:uid="{F68C6463-BAF9-4846-A621-65C3259ADD71}"/>
    <cellStyle name="Salida 8 3 3 3 2" xfId="26871" xr:uid="{C44DCB9A-A6B5-4E14-95E6-915B31DCF023}"/>
    <cellStyle name="Salida 8 3 3 4" xfId="17494" xr:uid="{4D25A072-CC1D-45AD-830F-659B4A8A8438}"/>
    <cellStyle name="Salida 8 3 4" xfId="2327" xr:uid="{F0AC2FDC-1DA5-4233-8298-F05B354B839A}"/>
    <cellStyle name="Salida 8 3 4 2" xfId="4964" xr:uid="{8F7A7C1C-AAE5-4CA7-9F7E-4AA55FB26089}"/>
    <cellStyle name="Salida 8 3 4 2 2" xfId="11328" xr:uid="{193A3FB8-367E-4154-85E0-AA1285069F89}"/>
    <cellStyle name="Salida 8 3 4 2 2 2" xfId="26436" xr:uid="{1EA08874-FE93-4D35-8FEF-96BFD474A47D}"/>
    <cellStyle name="Salida 8 3 4 2 3" xfId="14439" xr:uid="{8B892664-E14B-4722-843E-DB1F0C9A5030}"/>
    <cellStyle name="Salida 8 3 4 2 3 2" xfId="29547" xr:uid="{77E59265-79A3-4FD6-8886-B046663A5925}"/>
    <cellStyle name="Salida 8 3 4 2 4" xfId="20072" xr:uid="{F3669763-8066-4262-AE9C-0004B3D8721F}"/>
    <cellStyle name="Salida 8 3 4 3" xfId="8794" xr:uid="{F47AB59A-852F-4388-B19B-73E39624FE16}"/>
    <cellStyle name="Salida 8 3 4 3 2" xfId="23902" xr:uid="{A694256D-8CDB-4AF0-A3A2-50EFF1BD7B3A}"/>
    <cellStyle name="Salida 8 3 4 4" xfId="7732" xr:uid="{75C69C79-52DE-4239-AD7D-7B8A4349304A}"/>
    <cellStyle name="Salida 8 3 4 4 2" xfId="22840" xr:uid="{6BC9C82E-81D3-49B6-A5BD-F483FCD22715}"/>
    <cellStyle name="Salida 8 3 4 5" xfId="17552" xr:uid="{424CDE34-402A-4591-AF5D-2BA329E818BF}"/>
    <cellStyle name="Salida 8 3 5" xfId="2283" xr:uid="{1F565813-0477-41AC-BFE3-D2DB39139340}"/>
    <cellStyle name="Salida 8 3 5 2" xfId="4920" xr:uid="{32BFD62A-93B6-4DB1-9C0B-2B9896F6C748}"/>
    <cellStyle name="Salida 8 3 5 2 2" xfId="11284" xr:uid="{44DDC6E4-06CD-48DE-B78B-6FE20BD78D20}"/>
    <cellStyle name="Salida 8 3 5 2 2 2" xfId="26392" xr:uid="{6E4835AC-17B1-47A4-9E41-24FA228FC146}"/>
    <cellStyle name="Salida 8 3 5 2 3" xfId="13895" xr:uid="{59EADAB9-83D6-4739-ADDD-83923F8103D7}"/>
    <cellStyle name="Salida 8 3 5 2 3 2" xfId="29003" xr:uid="{F32495C5-BA9A-46F6-BB29-D51B3EFEF047}"/>
    <cellStyle name="Salida 8 3 5 2 4" xfId="20028" xr:uid="{F31B0B08-6983-47BC-92DA-014B0DC4337E}"/>
    <cellStyle name="Salida 8 3 5 3" xfId="8750" xr:uid="{FAB04745-73D2-490E-B090-4EB3AAD56A04}"/>
    <cellStyle name="Salida 8 3 5 3 2" xfId="23858" xr:uid="{C78E4595-0F79-4124-8FCD-94F6CBFE5532}"/>
    <cellStyle name="Salida 8 3 5 4" xfId="9278" xr:uid="{928CE1A2-880D-4059-B2CE-9BC803EBBC1E}"/>
    <cellStyle name="Salida 8 3 5 4 2" xfId="24386" xr:uid="{64B5A701-D755-4F13-AB6C-CE2FC0D216F3}"/>
    <cellStyle name="Salida 8 3 5 5" xfId="17508" xr:uid="{A9F858E3-F079-4BC6-9792-559FB62B4F21}"/>
    <cellStyle name="Salida 8 3 6" xfId="2293" xr:uid="{D7235320-C388-4F9A-A71A-04AEBFB89BE8}"/>
    <cellStyle name="Salida 8 3 6 2" xfId="4930" xr:uid="{569F569C-08DA-468B-981D-B2D7CCB064ED}"/>
    <cellStyle name="Salida 8 3 6 2 2" xfId="11294" xr:uid="{0FB2E1AA-57E1-414E-8DBD-CDDD90A3AD22}"/>
    <cellStyle name="Salida 8 3 6 2 2 2" xfId="26402" xr:uid="{C962627E-5FB3-4C87-BE4B-7BDE6FA3162B}"/>
    <cellStyle name="Salida 8 3 6 2 3" xfId="16036" xr:uid="{725BF2DB-9DF1-48AF-AFE4-19ECDE565BDD}"/>
    <cellStyle name="Salida 8 3 6 2 3 2" xfId="31144" xr:uid="{5ED78D52-AA9A-4116-A022-26B7F7E9FFFB}"/>
    <cellStyle name="Salida 8 3 6 2 4" xfId="20038" xr:uid="{41A36336-82E8-4652-9CE1-FABDC98035F8}"/>
    <cellStyle name="Salida 8 3 6 3" xfId="8760" xr:uid="{55DE1DE8-8A25-43B9-AED9-08C8C501BDC9}"/>
    <cellStyle name="Salida 8 3 6 3 2" xfId="23868" xr:uid="{FDBD666C-C049-4D6C-AA54-7313589D4111}"/>
    <cellStyle name="Salida 8 3 6 4" xfId="15729" xr:uid="{DAA319B5-317E-4B06-94AD-19BC10D22125}"/>
    <cellStyle name="Salida 8 3 6 4 2" xfId="30837" xr:uid="{770EC821-D7E2-4EFD-9F21-9154924B50AB}"/>
    <cellStyle name="Salida 8 3 6 5" xfId="17518" xr:uid="{E9A068E2-4CC9-45AD-842B-289EAB206B84}"/>
    <cellStyle name="Salida 8 3 7" xfId="3862" xr:uid="{D03E1201-9074-4242-AEFB-444966AB3E2E}"/>
    <cellStyle name="Salida 8 3 7 2" xfId="6499" xr:uid="{48C1757D-5FFF-4D99-AB4D-EFF1FA1B1DD6}"/>
    <cellStyle name="Salida 8 3 7 2 2" xfId="12810" xr:uid="{3060BEEC-B4FD-499E-8F41-CCAE28F700A3}"/>
    <cellStyle name="Salida 8 3 7 2 2 2" xfId="27918" xr:uid="{7235052D-FD53-4257-8578-E0F634153043}"/>
    <cellStyle name="Salida 8 3 7 2 3" xfId="15456" xr:uid="{F76E1340-EA60-4F5D-9EC1-4908C963E38A}"/>
    <cellStyle name="Salida 8 3 7 2 3 2" xfId="30564" xr:uid="{1A836CE8-1208-48E6-8BCA-361AE050B403}"/>
    <cellStyle name="Salida 8 3 7 2 4" xfId="21607" xr:uid="{B6EB5BB5-5B9D-4F63-BC91-6E45418CD491}"/>
    <cellStyle name="Salida 8 3 7 3" xfId="10244" xr:uid="{491A5790-2D75-4DCD-8615-51C75216097D}"/>
    <cellStyle name="Salida 8 3 7 3 2" xfId="25352" xr:uid="{6EF83766-5E7F-41EC-825A-E4AC3BBDF781}"/>
    <cellStyle name="Salida 8 3 7 4" xfId="13860" xr:uid="{8990FC8B-B69C-4CAA-967B-A5DD9D473999}"/>
    <cellStyle name="Salida 8 3 7 4 2" xfId="28968" xr:uid="{654A4DBC-9DB4-406C-8FB7-BBCCC62C5DFA}"/>
    <cellStyle name="Salida 8 3 7 5" xfId="18970" xr:uid="{3A98788F-6613-4B0E-8CBC-9B82191E2483}"/>
    <cellStyle name="Salida 8 3 8" xfId="4244" xr:uid="{81A954D1-FD6F-4A88-957B-8FA799D67268}"/>
    <cellStyle name="Salida 8 3 8 2" xfId="6881" xr:uid="{13EEF0BF-533F-42FB-9A83-645BAEC16A2A}"/>
    <cellStyle name="Salida 8 3 8 2 2" xfId="13192" xr:uid="{133032D1-2218-4D23-AD4E-836A512A0270}"/>
    <cellStyle name="Salida 8 3 8 2 2 2" xfId="28300" xr:uid="{3BDE5E34-1066-4B00-A759-0166FC825A6D}"/>
    <cellStyle name="Salida 8 3 8 2 3" xfId="16856" xr:uid="{1E2156E6-301F-4AFE-984B-5A7E22750291}"/>
    <cellStyle name="Salida 8 3 8 2 3 2" xfId="31964" xr:uid="{6AC624EF-FC87-4B84-9AA8-4003C5FF9815}"/>
    <cellStyle name="Salida 8 3 8 2 4" xfId="21989" xr:uid="{05E2247D-66E0-4124-9973-DDED6E03DBED}"/>
    <cellStyle name="Salida 8 3 8 3" xfId="10626" xr:uid="{0981BF2E-C71D-47E6-B034-C9480815DD7A}"/>
    <cellStyle name="Salida 8 3 8 3 2" xfId="25734" xr:uid="{94C49737-5D8D-4040-ADFA-62AA2C315959}"/>
    <cellStyle name="Salida 8 3 8 4" xfId="13991" xr:uid="{10A10799-2ECD-4A1B-8300-73F72A166AD1}"/>
    <cellStyle name="Salida 8 3 8 4 2" xfId="29099" xr:uid="{97F051C0-765F-4F74-9B2D-91DCDCC6EB7A}"/>
    <cellStyle name="Salida 8 3 8 5" xfId="19352" xr:uid="{990E7F7C-AEDE-4885-B496-6E181BBCF571}"/>
    <cellStyle name="Salida 8 3 9" xfId="4427" xr:uid="{C4683BC2-B5DB-484C-9CEA-B0933C4DE904}"/>
    <cellStyle name="Salida 8 3 9 2" xfId="10809" xr:uid="{C7D5AB32-5A6D-4352-BD1E-B7F6A11BA381}"/>
    <cellStyle name="Salida 8 3 9 2 2" xfId="25917" xr:uid="{98C103AD-D91C-4113-8836-AE0277902FBD}"/>
    <cellStyle name="Salida 8 3 9 3" xfId="14650" xr:uid="{680D9E52-BD86-4FB1-A7E2-7E1C944348EF}"/>
    <cellStyle name="Salida 8 3 9 3 2" xfId="29758" xr:uid="{952EC7BA-0124-42BF-A98E-CE673E427D7E}"/>
    <cellStyle name="Salida 8 3 9 4" xfId="19535" xr:uid="{B99ACADE-6176-4086-8825-87B864F79796}"/>
    <cellStyle name="Salida 8 4" xfId="2134" xr:uid="{2F8ADCAD-89C3-4C02-9C62-ADB086CB4173}"/>
    <cellStyle name="Salida 8 4 10" xfId="14669" xr:uid="{56833E4E-6CFF-41C8-8C6E-E9DADC164F23}"/>
    <cellStyle name="Salida 8 4 10 2" xfId="29777" xr:uid="{630D9282-539F-428C-808A-BFD9C5AC8AF0}"/>
    <cellStyle name="Salida 8 4 11" xfId="7243" xr:uid="{9146DBA2-8281-4FBB-96FA-DFDD3521D8DE}"/>
    <cellStyle name="Salida 8 4 11 2" xfId="22351" xr:uid="{58728B0A-EA37-4CA9-82B1-E9570A8BF6EA}"/>
    <cellStyle name="Salida 8 4 12" xfId="17359" xr:uid="{944A3EDF-E327-4413-AC5D-BFEFDC2F9250}"/>
    <cellStyle name="Salida 8 4 2" xfId="2624" xr:uid="{730F06B0-55CA-4658-8306-82EF8A13A60E}"/>
    <cellStyle name="Salida 8 4 2 2" xfId="5261" xr:uid="{6138754F-0DFA-4912-88EC-57E276A98A02}"/>
    <cellStyle name="Salida 8 4 2 2 2" xfId="11625" xr:uid="{E50A9B70-77ED-4AEA-A2A8-09FEA62E81B1}"/>
    <cellStyle name="Salida 8 4 2 2 2 2" xfId="26733" xr:uid="{12786D39-7337-48CF-9AA9-0B81E2E6D51A}"/>
    <cellStyle name="Salida 8 4 2 2 3" xfId="8035" xr:uid="{BA5804C9-9BE7-40DF-AE31-296EA7D5A299}"/>
    <cellStyle name="Salida 8 4 2 2 3 2" xfId="23143" xr:uid="{6CA65B6E-F3D2-4869-93FD-1DDFAC83CA23}"/>
    <cellStyle name="Salida 8 4 2 2 4" xfId="20369" xr:uid="{EC19C21B-9055-44C3-8573-89A61D249101}"/>
    <cellStyle name="Salida 8 4 2 3" xfId="9091" xr:uid="{DA99094B-AF02-4E13-869B-70ABD0D602A8}"/>
    <cellStyle name="Salida 8 4 2 3 2" xfId="24199" xr:uid="{FF6CFD15-8C9A-411F-BDF4-891C99F009E0}"/>
    <cellStyle name="Salida 8 4 2 4" xfId="7387" xr:uid="{93970DA7-CA38-4293-88B3-42A0E5BD6106}"/>
    <cellStyle name="Salida 8 4 2 4 2" xfId="22495" xr:uid="{4655E49A-45FC-4BFD-A54E-7F15D13F1C97}"/>
    <cellStyle name="Salida 8 4 2 5" xfId="13876" xr:uid="{4859539E-A776-4FCB-9DEE-20E6EEDD2195}"/>
    <cellStyle name="Salida 8 4 2 5 2" xfId="28984" xr:uid="{9B2C2396-2997-4508-BBD5-7051D45574A7}"/>
    <cellStyle name="Salida 8 4 2 6" xfId="17732" xr:uid="{58920662-2DA7-459F-A373-4A72B5354013}"/>
    <cellStyle name="Salida 8 4 3" xfId="2889" xr:uid="{F1134894-D274-4CCE-81B8-1FD262348E51}"/>
    <cellStyle name="Salida 8 4 3 2" xfId="5526" xr:uid="{CDC65696-17D6-4481-90F5-5DBA3D7F9EBF}"/>
    <cellStyle name="Salida 8 4 3 2 2" xfId="11837" xr:uid="{9CDF63DB-4E57-4FAB-B443-1E12A7451BEC}"/>
    <cellStyle name="Salida 8 4 3 2 2 2" xfId="26945" xr:uid="{528ABDC9-D9B8-4DBB-980B-8C7DBBE32307}"/>
    <cellStyle name="Salida 8 4 3 2 3" xfId="15478" xr:uid="{AA0564E6-ADF7-4A0F-BFAC-C02FDD826949}"/>
    <cellStyle name="Salida 8 4 3 2 3 2" xfId="30586" xr:uid="{D07DF42A-B475-43D2-909F-E0A6A6EDADA2}"/>
    <cellStyle name="Salida 8 4 3 2 4" xfId="20634" xr:uid="{B7A8B125-6D5C-44C1-BD11-1FCB411A50DC}"/>
    <cellStyle name="Salida 8 4 3 3" xfId="16336" xr:uid="{6D0806B7-B58A-4997-A01C-200FC9BD44BA}"/>
    <cellStyle name="Salida 8 4 3 3 2" xfId="31444" xr:uid="{D4C1E7B4-18DE-4EA1-889E-3847B8375380}"/>
    <cellStyle name="Salida 8 4 3 4" xfId="17997" xr:uid="{EBADD91B-FE38-4371-A3A3-D1DA11D0348D}"/>
    <cellStyle name="Salida 8 4 4" xfId="3192" xr:uid="{2EE1EEEE-A09F-4551-94E0-AE896028C505}"/>
    <cellStyle name="Salida 8 4 4 2" xfId="5829" xr:uid="{9E847741-BF26-40C6-93E4-870A439DC94B}"/>
    <cellStyle name="Salida 8 4 4 2 2" xfId="12140" xr:uid="{74FBA6A3-85BC-4FD9-BAE3-EBA398B8C2D9}"/>
    <cellStyle name="Salida 8 4 4 2 2 2" xfId="27248" xr:uid="{CED782C6-846A-40DB-B604-03D0F619FFD6}"/>
    <cellStyle name="Salida 8 4 4 2 3" xfId="14472" xr:uid="{344CAEA4-DD20-470C-A4DE-FCAF15FEC31B}"/>
    <cellStyle name="Salida 8 4 4 2 3 2" xfId="29580" xr:uid="{895A4BE5-89E0-44E7-8080-1F1CE8C1CFEC}"/>
    <cellStyle name="Salida 8 4 4 2 4" xfId="20937" xr:uid="{1D8AFA5F-FC3E-44B8-A5F5-B5BC786F4348}"/>
    <cellStyle name="Salida 8 4 4 3" xfId="9574" xr:uid="{2AC0ABDE-4FCF-4734-BA9F-1DB4276F8ADB}"/>
    <cellStyle name="Salida 8 4 4 3 2" xfId="24682" xr:uid="{EA56FD9E-0025-44D6-9D8A-FFC66EFD0FF4}"/>
    <cellStyle name="Salida 8 4 4 4" xfId="13720" xr:uid="{085BE63B-8C38-41A4-B198-8964B04ED3A2}"/>
    <cellStyle name="Salida 8 4 4 4 2" xfId="28828" xr:uid="{3964DA76-C4DA-4B3F-98F0-B85326466355}"/>
    <cellStyle name="Salida 8 4 4 5" xfId="18300" xr:uid="{BD2CD64A-2A42-4B66-87C9-ECDFFE9B6484}"/>
    <cellStyle name="Salida 8 4 5" xfId="3518" xr:uid="{8F8BE74C-1098-4F35-92DE-C9A52B5F57F0}"/>
    <cellStyle name="Salida 8 4 5 2" xfId="6155" xr:uid="{C01BF8D7-EBF7-44B6-81E0-5B3BC597AF0A}"/>
    <cellStyle name="Salida 8 4 5 2 2" xfId="12466" xr:uid="{011327A6-8A33-4154-839F-D9839CAD447A}"/>
    <cellStyle name="Salida 8 4 5 2 2 2" xfId="27574" xr:uid="{8070F7FC-C958-4919-815A-692A60CAB30F}"/>
    <cellStyle name="Salida 8 4 5 2 3" xfId="7285" xr:uid="{3CC24F27-9818-4253-9B95-47B4CB79CC13}"/>
    <cellStyle name="Salida 8 4 5 2 3 2" xfId="22393" xr:uid="{7F8A3DDA-C874-48BF-947C-77A170ED5084}"/>
    <cellStyle name="Salida 8 4 5 2 4" xfId="21263" xr:uid="{6638FC3B-B3D4-44B3-B232-3270BAEC76EE}"/>
    <cellStyle name="Salida 8 4 5 3" xfId="9900" xr:uid="{3D9A8AF0-BBDE-4139-977A-7DF3FC489269}"/>
    <cellStyle name="Salida 8 4 5 3 2" xfId="25008" xr:uid="{3555338F-DCE2-45FB-BB03-D311F5F55BB1}"/>
    <cellStyle name="Salida 8 4 5 4" xfId="11686" xr:uid="{1832BD57-E350-45F9-8644-83BAE3E23920}"/>
    <cellStyle name="Salida 8 4 5 4 2" xfId="26794" xr:uid="{3019AFA1-508C-4B89-966F-782E38614C2D}"/>
    <cellStyle name="Salida 8 4 5 5" xfId="18626" xr:uid="{E7181D1C-56E3-4445-9CF3-9AF86712A79C}"/>
    <cellStyle name="Salida 8 4 6" xfId="3824" xr:uid="{D3030A55-086E-475D-BB91-F4EA175B0CCC}"/>
    <cellStyle name="Salida 8 4 6 2" xfId="6461" xr:uid="{C787ED35-EDBB-4963-87A6-A7891B1DEF33}"/>
    <cellStyle name="Salida 8 4 6 2 2" xfId="12772" xr:uid="{0E3B6F1E-DE43-4598-8801-647328F1C837}"/>
    <cellStyle name="Salida 8 4 6 2 2 2" xfId="27880" xr:uid="{AD944FE7-FE02-462D-9C48-664D8F794721}"/>
    <cellStyle name="Salida 8 4 6 2 3" xfId="15985" xr:uid="{33FFEF95-A6F1-4958-B814-F89768FDD54F}"/>
    <cellStyle name="Salida 8 4 6 2 3 2" xfId="31093" xr:uid="{9353E6C2-A912-42A2-B812-417706C2ED6E}"/>
    <cellStyle name="Salida 8 4 6 2 4" xfId="21569" xr:uid="{1772B984-418A-4DE4-813F-DCB0EB8B13D1}"/>
    <cellStyle name="Salida 8 4 6 3" xfId="10206" xr:uid="{CAFE3AFD-7B75-4A87-9409-1679D456E901}"/>
    <cellStyle name="Salida 8 4 6 3 2" xfId="25314" xr:uid="{70E66BE8-5B29-438A-8569-7C285550FC03}"/>
    <cellStyle name="Salida 8 4 6 4" xfId="8260" xr:uid="{C8256AD5-3FF0-4C69-A8CF-89C3844D3D7B}"/>
    <cellStyle name="Salida 8 4 6 4 2" xfId="23368" xr:uid="{B5CCE262-B54E-4804-BBA0-3770D112F796}"/>
    <cellStyle name="Salida 8 4 6 5" xfId="18932" xr:uid="{0637B911-C5EB-49B5-8CBB-8E683640BCF3}"/>
    <cellStyle name="Salida 8 4 7" xfId="4206" xr:uid="{0D56D68F-3643-44AE-A13E-77A24CA3E334}"/>
    <cellStyle name="Salida 8 4 7 2" xfId="6843" xr:uid="{596435A4-A4CB-437C-8C3F-A2B0F15A5BBF}"/>
    <cellStyle name="Salida 8 4 7 2 2" xfId="13154" xr:uid="{B62E84C2-207D-431A-B275-90ECFB0203E6}"/>
    <cellStyle name="Salida 8 4 7 2 2 2" xfId="28262" xr:uid="{9A5588F4-7982-45BE-BFDD-AD05D6897FA7}"/>
    <cellStyle name="Salida 8 4 7 2 3" xfId="16823" xr:uid="{57B5FFFC-C3D3-45F1-84B8-346BAAF1766C}"/>
    <cellStyle name="Salida 8 4 7 2 3 2" xfId="31931" xr:uid="{FA19C55F-20FC-415E-8CEE-0104F2D925B9}"/>
    <cellStyle name="Salida 8 4 7 2 4" xfId="21951" xr:uid="{C0EECB44-4407-47CC-81E0-5CAD0C5896DC}"/>
    <cellStyle name="Salida 8 4 7 3" xfId="10588" xr:uid="{00095CCA-CFB1-4C1D-9858-DFBAE12F66E5}"/>
    <cellStyle name="Salida 8 4 7 3 2" xfId="25696" xr:uid="{43417346-2ECE-4E22-A79E-31D901483BDC}"/>
    <cellStyle name="Salida 8 4 7 4" xfId="13483" xr:uid="{6FBC3412-32F3-4450-BB41-70118848C333}"/>
    <cellStyle name="Salida 8 4 7 4 2" xfId="28591" xr:uid="{3BBAE702-8B05-4818-A9EA-61F190C25EE2}"/>
    <cellStyle name="Salida 8 4 7 5" xfId="19314" xr:uid="{97DE9044-C2C3-4BFF-B1BE-27036CE0679C}"/>
    <cellStyle name="Salida 8 4 8" xfId="4771" xr:uid="{C8848CC2-7B22-4170-840A-C91D747538A1}"/>
    <cellStyle name="Salida 8 4 8 2" xfId="11153" xr:uid="{871116F7-298A-44C3-B5EF-670F85BD5E7A}"/>
    <cellStyle name="Salida 8 4 8 2 2" xfId="26261" xr:uid="{D17BD714-E901-41FF-A882-AF4EFBF7155D}"/>
    <cellStyle name="Salida 8 4 8 3" xfId="9192" xr:uid="{4FA27D90-2119-4383-9E80-BFF2FE17240A}"/>
    <cellStyle name="Salida 8 4 8 3 2" xfId="24300" xr:uid="{4D0504E0-9026-43DF-9D2D-6D8A78C8ACAF}"/>
    <cellStyle name="Salida 8 4 8 4" xfId="19879" xr:uid="{23E69835-2C7C-4E62-AF48-0DE08E47B753}"/>
    <cellStyle name="Salida 8 4 9" xfId="8632" xr:uid="{C17D3DD8-7C4E-491E-9923-F0BD13137A2E}"/>
    <cellStyle name="Salida 8 4 9 2" xfId="23740" xr:uid="{8E15CF72-74DB-4EEA-A429-D567536D95C1}"/>
    <cellStyle name="Salida 8 5" xfId="1990" xr:uid="{9E8AFFB1-50C2-4531-980E-5E80BA66E322}"/>
    <cellStyle name="Salida 8 5 10" xfId="15754" xr:uid="{0E322694-3BC5-4EA6-9E8D-D8A0758D5DA4}"/>
    <cellStyle name="Salida 8 5 10 2" xfId="30862" xr:uid="{E689D065-1FF3-43A1-87F5-084453378E0D}"/>
    <cellStyle name="Salida 8 5 11" xfId="17215" xr:uid="{591D88A6-78B9-417B-88BE-59B7B1A93DF4}"/>
    <cellStyle name="Salida 8 5 2" xfId="2752" xr:uid="{2AA2C384-98F4-48DB-894B-BBA226E028AA}"/>
    <cellStyle name="Salida 8 5 2 2" xfId="5389" xr:uid="{E755924C-9CB9-430E-9E36-51B2FBF9B00C}"/>
    <cellStyle name="Salida 8 5 2 2 2" xfId="11738" xr:uid="{46AD6782-CA91-4D1C-B3BE-0A71DAAD877C}"/>
    <cellStyle name="Salida 8 5 2 2 2 2" xfId="26846" xr:uid="{045522BA-A7FD-4039-835E-622E8890049D}"/>
    <cellStyle name="Salida 8 5 2 2 3" xfId="11789" xr:uid="{075DD85D-9ECE-48D3-A2BB-18348799267E}"/>
    <cellStyle name="Salida 8 5 2 2 3 2" xfId="26897" xr:uid="{79F490A2-2D75-4480-A1A1-57860F9638FC}"/>
    <cellStyle name="Salida 8 5 2 2 4" xfId="20497" xr:uid="{38D1CDE1-DFCD-432F-ABFA-ED14C802D2A4}"/>
    <cellStyle name="Salida 8 5 2 3" xfId="8197" xr:uid="{5250E76D-B7EE-4A73-8DDD-F7396EC96169}"/>
    <cellStyle name="Salida 8 5 2 3 2" xfId="23305" xr:uid="{1C8082F7-3892-4CF5-AACC-3174958C7A62}"/>
    <cellStyle name="Salida 8 5 2 4" xfId="17860" xr:uid="{745F7391-F854-4289-94E0-B2FF863C5FC6}"/>
    <cellStyle name="Salida 8 5 3" xfId="3055" xr:uid="{A28AE48C-23D0-4976-85FC-2E7E245A6E4E}"/>
    <cellStyle name="Salida 8 5 3 2" xfId="5692" xr:uid="{E48828FD-022B-437D-A49C-389936A68C6A}"/>
    <cellStyle name="Salida 8 5 3 2 2" xfId="12003" xr:uid="{8889FEB5-05D0-469C-B05F-87B23407539F}"/>
    <cellStyle name="Salida 8 5 3 2 2 2" xfId="27111" xr:uid="{89412FEB-099B-49DC-9BFF-312078AB4309}"/>
    <cellStyle name="Salida 8 5 3 2 3" xfId="8214" xr:uid="{4CA5BA17-C73E-43E4-A7EC-C25EC09FCDFE}"/>
    <cellStyle name="Salida 8 5 3 2 3 2" xfId="23322" xr:uid="{79FDDF92-8482-4FEF-A760-CE2F26335049}"/>
    <cellStyle name="Salida 8 5 3 2 4" xfId="20800" xr:uid="{80A3967A-0FF7-474F-93D4-91D98D256F61}"/>
    <cellStyle name="Salida 8 5 3 3" xfId="9437" xr:uid="{1E5D8528-78C4-40BB-BE8E-B462EF88C778}"/>
    <cellStyle name="Salida 8 5 3 3 2" xfId="24545" xr:uid="{09D84694-2D48-416D-B8B7-01CC4815CECC}"/>
    <cellStyle name="Salida 8 5 3 4" xfId="7796" xr:uid="{7228EA36-2A00-4955-BF66-A62BD6844824}"/>
    <cellStyle name="Salida 8 5 3 4 2" xfId="22904" xr:uid="{517FC115-4630-4588-89BD-5436202DCAD3}"/>
    <cellStyle name="Salida 8 5 3 5" xfId="18163" xr:uid="{2FA32676-82E3-4117-8FC2-D415365D622C}"/>
    <cellStyle name="Salida 8 5 4" xfId="3381" xr:uid="{05393B4A-23C6-4811-857A-36882D383621}"/>
    <cellStyle name="Salida 8 5 4 2" xfId="6018" xr:uid="{B5A79446-B003-4997-BEA5-11DD5B700001}"/>
    <cellStyle name="Salida 8 5 4 2 2" xfId="12329" xr:uid="{AF7433E2-CB99-48B7-92CC-DEFB3DBFAD8B}"/>
    <cellStyle name="Salida 8 5 4 2 2 2" xfId="27437" xr:uid="{746E0CEC-AAC4-4E84-BCB4-7CD4647EEB7E}"/>
    <cellStyle name="Salida 8 5 4 2 3" xfId="16386" xr:uid="{5845D5E9-6B3D-4C15-B0CC-4533208BA7E0}"/>
    <cellStyle name="Salida 8 5 4 2 3 2" xfId="31494" xr:uid="{F364AF4F-034E-4FCE-A50E-397496709EB3}"/>
    <cellStyle name="Salida 8 5 4 2 4" xfId="21126" xr:uid="{863AA446-8482-4DCA-9D5B-104D8CBB1391}"/>
    <cellStyle name="Salida 8 5 4 3" xfId="9763" xr:uid="{72A38E51-1E17-47A6-9287-D626D312A6B4}"/>
    <cellStyle name="Salida 8 5 4 3 2" xfId="24871" xr:uid="{9041723D-F61E-425F-AE19-F56137D5AECD}"/>
    <cellStyle name="Salida 8 5 4 4" xfId="15692" xr:uid="{E05ACC7D-7E57-4758-8019-CAFD690720F5}"/>
    <cellStyle name="Salida 8 5 4 4 2" xfId="30800" xr:uid="{AD1F25E4-726F-446E-8A17-2DE5F93D29E5}"/>
    <cellStyle name="Salida 8 5 4 5" xfId="18489" xr:uid="{55419ECD-726C-4B61-A27C-A0B34DE9CC60}"/>
    <cellStyle name="Salida 8 5 5" xfId="3687" xr:uid="{21F4DB4F-8ADF-4670-852B-A186C4462031}"/>
    <cellStyle name="Salida 8 5 5 2" xfId="6324" xr:uid="{E8BD40F0-12F2-4503-AAD5-85172CC0789D}"/>
    <cellStyle name="Salida 8 5 5 2 2" xfId="12635" xr:uid="{B576FB3A-A2D2-478E-95A8-17AA3E49542E}"/>
    <cellStyle name="Salida 8 5 5 2 2 2" xfId="27743" xr:uid="{D8493AAC-E8B2-43E8-8C5D-BA11EDA081A6}"/>
    <cellStyle name="Salida 8 5 5 2 3" xfId="7170" xr:uid="{CB7D08A1-1C54-4B85-BECA-BB4191135DC3}"/>
    <cellStyle name="Salida 8 5 5 2 3 2" xfId="22278" xr:uid="{9A62F1B8-6C3C-4D5E-AF1A-28F2B5CA1A1C}"/>
    <cellStyle name="Salida 8 5 5 2 4" xfId="21432" xr:uid="{B7B09879-7AE3-44FF-9D9B-3F2B67E3E3A8}"/>
    <cellStyle name="Salida 8 5 5 3" xfId="10069" xr:uid="{4EB9D2F7-5FCA-4C1C-8F38-E9549D751CCB}"/>
    <cellStyle name="Salida 8 5 5 3 2" xfId="25177" xr:uid="{2275C7C7-F2C5-4D9F-ABCE-736F3E47D686}"/>
    <cellStyle name="Salida 8 5 5 4" xfId="7394" xr:uid="{1428B3A0-2BB2-4A9F-9BF6-46F88173E1DD}"/>
    <cellStyle name="Salida 8 5 5 4 2" xfId="22502" xr:uid="{15419852-007B-4E4F-A6B4-B2C36E1B1917}"/>
    <cellStyle name="Salida 8 5 5 5" xfId="18795" xr:uid="{ABCDA639-241F-446C-B532-2412025CECDA}"/>
    <cellStyle name="Salida 8 5 6" xfId="4062" xr:uid="{AE65FCD4-5916-412A-A95F-0D613CB089E5}"/>
    <cellStyle name="Salida 8 5 6 2" xfId="6699" xr:uid="{01D05D2F-C68F-4054-A4F4-AD36B7D56ECC}"/>
    <cellStyle name="Salida 8 5 6 2 2" xfId="13010" xr:uid="{8CC02CF8-7BB8-4953-B484-77607E561976}"/>
    <cellStyle name="Salida 8 5 6 2 2 2" xfId="28118" xr:uid="{AB328D32-9FD5-46C3-A1F2-42D266B3E69D}"/>
    <cellStyle name="Salida 8 5 6 2 3" xfId="16686" xr:uid="{460DEEEF-16CB-4321-B73B-0C6A8E68C1D8}"/>
    <cellStyle name="Salida 8 5 6 2 3 2" xfId="31794" xr:uid="{9E4E53C3-E286-4EC8-86E2-3D9C77DD2618}"/>
    <cellStyle name="Salida 8 5 6 2 4" xfId="21807" xr:uid="{4F0C1663-5334-45CC-9FD9-AB64E6F3D055}"/>
    <cellStyle name="Salida 8 5 6 3" xfId="10444" xr:uid="{F6E2D9B2-E704-4E99-B02D-D45615F43A03}"/>
    <cellStyle name="Salida 8 5 6 3 2" xfId="25552" xr:uid="{5C5D4DCC-3ED7-4158-8DB7-016BF5FB1AEB}"/>
    <cellStyle name="Salida 8 5 6 4" xfId="11681" xr:uid="{04D7E429-76DC-4CE8-AB9B-F979F8C6DB75}"/>
    <cellStyle name="Salida 8 5 6 4 2" xfId="26789" xr:uid="{6F80DA50-2307-43AA-89A4-AAEC1721A29B}"/>
    <cellStyle name="Salida 8 5 6 5" xfId="19170" xr:uid="{E3F9F8B4-E234-492B-B0F9-4C1A7D7B59F5}"/>
    <cellStyle name="Salida 8 5 7" xfId="4627" xr:uid="{B0FD560B-15B3-45A4-BAD9-E46279C9E102}"/>
    <cellStyle name="Salida 8 5 7 2" xfId="11009" xr:uid="{9938A939-0810-4384-8863-C7A867C27D84}"/>
    <cellStyle name="Salida 8 5 7 2 2" xfId="26117" xr:uid="{3D8193BC-7244-4B87-A9C6-E56C67862349}"/>
    <cellStyle name="Salida 8 5 7 3" xfId="13387" xr:uid="{5981A834-E858-4E27-A067-69322BDB1BF3}"/>
    <cellStyle name="Salida 8 5 7 3 2" xfId="28495" xr:uid="{CE73CBB5-9D9E-457F-929B-617700B68A03}"/>
    <cellStyle name="Salida 8 5 7 4" xfId="19735" xr:uid="{7614FC23-3C55-42EB-A234-72AA822B4295}"/>
    <cellStyle name="Salida 8 5 8" xfId="8488" xr:uid="{07B9148A-FEEB-45A3-8881-3B15B8545495}"/>
    <cellStyle name="Salida 8 5 8 2" xfId="23596" xr:uid="{8D17EEF7-F492-4649-8775-B02FAC3F70CB}"/>
    <cellStyle name="Salida 8 5 9" xfId="7710" xr:uid="{F554BEC0-A3E0-4880-BE46-FF534CED2503}"/>
    <cellStyle name="Salida 8 5 9 2" xfId="22818" xr:uid="{FB7F3D11-ED38-4A0E-AAC5-4A36261BB168}"/>
    <cellStyle name="Salida 9" xfId="1518" xr:uid="{00000000-0005-0000-0000-0000F2050000}"/>
    <cellStyle name="Salida 9 10" xfId="1519" xr:uid="{00000000-0005-0000-0000-0000F3050000}"/>
    <cellStyle name="Salida 9 11" xfId="1520" xr:uid="{00000000-0005-0000-0000-0000F4050000}"/>
    <cellStyle name="Salida 9 12" xfId="1521" xr:uid="{00000000-0005-0000-0000-0000F5050000}"/>
    <cellStyle name="Salida 9 13" xfId="1522" xr:uid="{00000000-0005-0000-0000-0000F6050000}"/>
    <cellStyle name="Salida 9 14" xfId="1523" xr:uid="{00000000-0005-0000-0000-0000F7050000}"/>
    <cellStyle name="Salida 9 15" xfId="1524" xr:uid="{00000000-0005-0000-0000-0000F8050000}"/>
    <cellStyle name="Salida 9 16" xfId="1525" xr:uid="{00000000-0005-0000-0000-0000F9050000}"/>
    <cellStyle name="Salida 9 17" xfId="1526" xr:uid="{00000000-0005-0000-0000-0000FA050000}"/>
    <cellStyle name="Salida 9 18" xfId="1527" xr:uid="{00000000-0005-0000-0000-0000FB050000}"/>
    <cellStyle name="Salida 9 19" xfId="1528" xr:uid="{00000000-0005-0000-0000-0000FC050000}"/>
    <cellStyle name="Salida 9 2" xfId="1529" xr:uid="{00000000-0005-0000-0000-0000FD050000}"/>
    <cellStyle name="Salida 9 20" xfId="1530" xr:uid="{00000000-0005-0000-0000-0000FE050000}"/>
    <cellStyle name="Salida 9 21" xfId="1531" xr:uid="{00000000-0005-0000-0000-0000FF050000}"/>
    <cellStyle name="Salida 9 22" xfId="1532" xr:uid="{00000000-0005-0000-0000-000000060000}"/>
    <cellStyle name="Salida 9 23" xfId="1944" xr:uid="{65A39CC9-E708-4BEC-BAC4-A391B42A9FB9}"/>
    <cellStyle name="Salida 9 23 10" xfId="8445" xr:uid="{5509BC1C-0550-4253-BA35-4E902F2C12BB}"/>
    <cellStyle name="Salida 9 23 10 2" xfId="23553" xr:uid="{F829CAEB-326E-46EF-9795-30F566BC2F5C}"/>
    <cellStyle name="Salida 9 23 11" xfId="8236" xr:uid="{3D18D16E-2A17-4F1B-8128-6D1365D163FF}"/>
    <cellStyle name="Salida 9 23 11 2" xfId="23344" xr:uid="{D3151266-70CD-4CFE-B821-50CBC3BDDE82}"/>
    <cellStyle name="Salida 9 23 12" xfId="16121" xr:uid="{CCAF8C82-4876-41FE-93CB-F15525D0B09B}"/>
    <cellStyle name="Salida 9 23 12 2" xfId="31229" xr:uid="{2673F1A2-4B56-4121-A670-1435210CA48C}"/>
    <cellStyle name="Salida 9 23 13" xfId="17169" xr:uid="{F802DDB7-D0A2-415B-90F2-47D057F29421}"/>
    <cellStyle name="Salida 9 23 2" xfId="2504" xr:uid="{208B98FF-470E-4018-889E-E41D9D0DE514}"/>
    <cellStyle name="Salida 9 23 2 2" xfId="5141" xr:uid="{04AFA5AA-92ED-4336-AC38-4BE0F69BD0C1}"/>
    <cellStyle name="Salida 9 23 2 2 2" xfId="11505" xr:uid="{1489A4B2-0A31-4181-B020-7172985A64D7}"/>
    <cellStyle name="Salida 9 23 2 2 2 2" xfId="26613" xr:uid="{D36674FA-2038-455C-8BA9-E41E3A01F7DB}"/>
    <cellStyle name="Salida 9 23 2 2 3" xfId="14540" xr:uid="{34E31504-074E-45A0-A0FA-553485EC984A}"/>
    <cellStyle name="Salida 9 23 2 2 3 2" xfId="29648" xr:uid="{6E77861D-34F1-4FBE-9088-EF8D843E69EE}"/>
    <cellStyle name="Salida 9 23 2 2 4" xfId="20249" xr:uid="{770BBBCD-1319-4742-8FD7-7919EA11E8FE}"/>
    <cellStyle name="Salida 9 23 2 3" xfId="8971" xr:uid="{6FBA3510-80DC-4CF9-895B-50D2E4C79810}"/>
    <cellStyle name="Salida 9 23 2 3 2" xfId="24079" xr:uid="{0C46BEDC-73B8-40B6-A7E7-9FF1308D2D54}"/>
    <cellStyle name="Salida 9 23 3" xfId="2720" xr:uid="{1A6353C1-F6C1-4558-9DBE-6A186110566B}"/>
    <cellStyle name="Salida 9 23 3 2" xfId="5357" xr:uid="{CCC7043F-02D1-42B1-A5C8-69FB20710A7E}"/>
    <cellStyle name="Salida 9 23 3 2 2" xfId="11706" xr:uid="{AFF79E5A-2206-4020-89A5-97F14B78B752}"/>
    <cellStyle name="Salida 9 23 3 2 2 2" xfId="26814" xr:uid="{643AC6E3-9304-4FA4-B995-C6EF32D2E98B}"/>
    <cellStyle name="Salida 9 23 3 2 3" xfId="14951" xr:uid="{3626EDDA-FA21-443C-9939-1041897F83B0}"/>
    <cellStyle name="Salida 9 23 3 2 3 2" xfId="30059" xr:uid="{4D048397-7842-4495-A1B5-ED794508E490}"/>
    <cellStyle name="Salida 9 23 3 2 4" xfId="20465" xr:uid="{F1B11DF2-F551-4DD9-B142-5BAFD82C154F}"/>
    <cellStyle name="Salida 9 23 3 3" xfId="14212" xr:uid="{21348BA2-9635-436C-B6A6-78818C8C6312}"/>
    <cellStyle name="Salida 9 23 3 3 2" xfId="29320" xr:uid="{D11A1939-AA3B-4913-BB6D-6751341794C4}"/>
    <cellStyle name="Salida 9 23 3 4" xfId="17828" xr:uid="{96E90AFB-81B9-4140-BDAF-6F10E993114A}"/>
    <cellStyle name="Salida 9 23 4" xfId="3023" xr:uid="{958B9D74-F240-4913-875D-26A85560D990}"/>
    <cellStyle name="Salida 9 23 4 2" xfId="5660" xr:uid="{6727C5A5-B870-4C0C-A4F9-240C0EA77357}"/>
    <cellStyle name="Salida 9 23 4 2 2" xfId="11971" xr:uid="{497FE38F-5242-461D-9A5F-5D41FCB000DD}"/>
    <cellStyle name="Salida 9 23 4 2 2 2" xfId="27079" xr:uid="{3C800C6C-9B93-4EBE-8A34-1C3D7C9FE7C1}"/>
    <cellStyle name="Salida 9 23 4 2 3" xfId="16019" xr:uid="{030FBAD9-9943-4444-A403-6A5C34FF5C57}"/>
    <cellStyle name="Salida 9 23 4 2 3 2" xfId="31127" xr:uid="{FF3E99AC-11BD-473E-A161-F349CFECAA31}"/>
    <cellStyle name="Salida 9 23 4 2 4" xfId="20768" xr:uid="{30E78EBF-B4B2-4B4B-A267-FFD435A2C21A}"/>
    <cellStyle name="Salida 9 23 4 3" xfId="9405" xr:uid="{5DEFBED3-69E2-4676-93CC-89A4BFD7CBA1}"/>
    <cellStyle name="Salida 9 23 4 3 2" xfId="24513" xr:uid="{9A75E078-A2F1-4DD4-8359-71F5D1722A16}"/>
    <cellStyle name="Salida 9 23 4 4" xfId="15447" xr:uid="{5E73C0F6-2B2A-4256-8242-F2CAD7E655E4}"/>
    <cellStyle name="Salida 9 23 4 4 2" xfId="30555" xr:uid="{57C29E1D-4F68-4877-94CD-7DD627321698}"/>
    <cellStyle name="Salida 9 23 4 5" xfId="18131" xr:uid="{9C99D105-5B74-4ECF-883A-B824F51768DB}"/>
    <cellStyle name="Salida 9 23 5" xfId="3349" xr:uid="{24FE4B65-0E19-4088-940F-B150CD7F59FE}"/>
    <cellStyle name="Salida 9 23 5 2" xfId="5986" xr:uid="{EEC02B59-F952-40E2-8AFD-236426E1B941}"/>
    <cellStyle name="Salida 9 23 5 2 2" xfId="12297" xr:uid="{69825CD1-C696-4DA0-B384-25216E769C26}"/>
    <cellStyle name="Salida 9 23 5 2 2 2" xfId="27405" xr:uid="{5AA54CC1-87AC-421B-A641-12D482411E60}"/>
    <cellStyle name="Salida 9 23 5 2 3" xfId="14252" xr:uid="{B387A371-19BC-4232-80E9-22F13DAB9E26}"/>
    <cellStyle name="Salida 9 23 5 2 3 2" xfId="29360" xr:uid="{1CC5352F-D1CC-4F97-AE03-8EC8BCCB1F98}"/>
    <cellStyle name="Salida 9 23 5 2 4" xfId="21094" xr:uid="{FDA34596-DCB2-47DA-94EB-59E7F709F461}"/>
    <cellStyle name="Salida 9 23 5 3" xfId="9731" xr:uid="{CB9DB7BC-1EE6-4D53-B5E4-452091EE8F9D}"/>
    <cellStyle name="Salida 9 23 5 3 2" xfId="24839" xr:uid="{CDBA7FE5-82DC-4F96-95B6-00E1EA7B7888}"/>
    <cellStyle name="Salida 9 23 5 4" xfId="9162" xr:uid="{3838A9D0-E4B8-4C1B-9EA7-2FF2FBD0A5E5}"/>
    <cellStyle name="Salida 9 23 5 4 2" xfId="24270" xr:uid="{904C588A-68A8-4A5D-BFFF-E76BBCEFB7C5}"/>
    <cellStyle name="Salida 9 23 5 5" xfId="18457" xr:uid="{0D753B5E-7A27-4003-BD5F-2149A9385709}"/>
    <cellStyle name="Salida 9 23 6" xfId="3655" xr:uid="{7795DB9C-5B34-4020-88A9-89AF307E2C2A}"/>
    <cellStyle name="Salida 9 23 6 2" xfId="6292" xr:uid="{CE67179A-A92E-47B4-BB05-8FC5C0CFFE0D}"/>
    <cellStyle name="Salida 9 23 6 2 2" xfId="12603" xr:uid="{9597326D-B182-4506-9257-16B2A2E26F44}"/>
    <cellStyle name="Salida 9 23 6 2 2 2" xfId="27711" xr:uid="{93BA5F3C-E050-4DFB-BFB6-27E3BF609209}"/>
    <cellStyle name="Salida 9 23 6 2 3" xfId="14862" xr:uid="{71AFD3A9-E97F-4B18-9F20-EAB85E619B3B}"/>
    <cellStyle name="Salida 9 23 6 2 3 2" xfId="29970" xr:uid="{510862F6-2432-423A-A20A-C30DD494C17F}"/>
    <cellStyle name="Salida 9 23 6 2 4" xfId="21400" xr:uid="{0144453B-C5F4-4FB5-89E0-FFB21C0FBEE2}"/>
    <cellStyle name="Salida 9 23 6 3" xfId="10037" xr:uid="{8FE0E2D0-F8A4-4A34-8788-82E500F49433}"/>
    <cellStyle name="Salida 9 23 6 3 2" xfId="25145" xr:uid="{E6B0D18D-E108-4D92-AAE2-80070D0C7F03}"/>
    <cellStyle name="Salida 9 23 6 4" xfId="16244" xr:uid="{E3028649-80D0-4A8B-99D5-05B4E71492D5}"/>
    <cellStyle name="Salida 9 23 6 4 2" xfId="31352" xr:uid="{B7B04EA4-441D-443A-882B-682B2555D7E0}"/>
    <cellStyle name="Salida 9 23 6 5" xfId="18763" xr:uid="{78B6CF16-943A-44B6-BB80-6BCB2532DC21}"/>
    <cellStyle name="Salida 9 23 7" xfId="4016" xr:uid="{F441AADD-22C6-4259-B136-A80F27E974F2}"/>
    <cellStyle name="Salida 9 23 7 2" xfId="6653" xr:uid="{1F8C62F0-DFC7-428F-91A6-4B6737D9CED8}"/>
    <cellStyle name="Salida 9 23 7 2 2" xfId="12964" xr:uid="{38F9B044-5781-4C1E-81CB-CF811A3AB024}"/>
    <cellStyle name="Salida 9 23 7 2 2 2" xfId="28072" xr:uid="{BCDC780E-FB7A-4AC2-B5D9-E0B9751F43CF}"/>
    <cellStyle name="Salida 9 23 7 2 3" xfId="16654" xr:uid="{94FC4521-506C-4D11-98F0-38C4F4A10102}"/>
    <cellStyle name="Salida 9 23 7 2 3 2" xfId="31762" xr:uid="{58B8FE44-C897-44A0-A009-C7EBB8B7FBE7}"/>
    <cellStyle name="Salida 9 23 7 2 4" xfId="21761" xr:uid="{A29F0893-A5BD-470E-B9B6-2473D5971A96}"/>
    <cellStyle name="Salida 9 23 7 3" xfId="10398" xr:uid="{7E166685-82FE-4986-9BFC-B3F10853B805}"/>
    <cellStyle name="Salida 9 23 7 3 2" xfId="25506" xr:uid="{15674B38-D64E-4248-96CF-05997B8437FA}"/>
    <cellStyle name="Salida 9 23 7 4" xfId="15694" xr:uid="{0C204C89-4379-4586-8695-6A1E30B5AF64}"/>
    <cellStyle name="Salida 9 23 7 4 2" xfId="30802" xr:uid="{756984D5-20FD-49CE-A4B0-19F852C2F4ED}"/>
    <cellStyle name="Salida 9 23 7 5" xfId="19124" xr:uid="{5C21DCC6-CE1A-4C35-8A99-097239B3E28E}"/>
    <cellStyle name="Salida 9 23 8" xfId="4329" xr:uid="{5F5DF1FE-991E-410E-B6EF-5F57D5EEF20B}"/>
    <cellStyle name="Salida 9 23 8 2" xfId="6966" xr:uid="{E0E950DC-4C8C-4B56-B5EB-F7D245732E3C}"/>
    <cellStyle name="Salida 9 23 8 2 2" xfId="13277" xr:uid="{345F263C-67C6-41E8-A887-13E4ED16EF2B}"/>
    <cellStyle name="Salida 9 23 8 2 2 2" xfId="28385" xr:uid="{AF345815-49AC-4AB0-B5EF-D85CFCCB4590}"/>
    <cellStyle name="Salida 9 23 8 2 3" xfId="16941" xr:uid="{FABED61C-B007-4AF1-9B25-94B24E4383D0}"/>
    <cellStyle name="Salida 9 23 8 2 3 2" xfId="32049" xr:uid="{A9D59A51-7A2D-4876-AF26-4B53039FC5F1}"/>
    <cellStyle name="Salida 9 23 8 2 4" xfId="22074" xr:uid="{38FDAAF5-0BF4-481E-8AEB-457FD3B1A371}"/>
    <cellStyle name="Salida 9 23 8 3" xfId="10711" xr:uid="{F5A7155D-3B0C-4296-B827-4A31101BCAF9}"/>
    <cellStyle name="Salida 9 23 8 3 2" xfId="25819" xr:uid="{75F47125-254D-495E-BCB4-6A96E2F1B2C1}"/>
    <cellStyle name="Salida 9 23 8 4" xfId="9254" xr:uid="{DB1D4D1D-176B-4531-883A-663B1E0E5D77}"/>
    <cellStyle name="Salida 9 23 8 4 2" xfId="24362" xr:uid="{D4C426A9-DB4D-4F9B-8230-8A3ECF8D9A03}"/>
    <cellStyle name="Salida 9 23 8 5" xfId="19437" xr:uid="{BC0C268C-1B7A-4526-B889-14D68FF6E2FE}"/>
    <cellStyle name="Salida 9 23 9" xfId="4581" xr:uid="{3A389533-A473-4FF4-B7DE-78D69A7AC33D}"/>
    <cellStyle name="Salida 9 23 9 2" xfId="10963" xr:uid="{E8597DFD-77F6-4E73-BE33-21DD42DF525D}"/>
    <cellStyle name="Salida 9 23 9 2 2" xfId="26071" xr:uid="{5E248BDF-E304-42A3-883F-56ACCACA2849}"/>
    <cellStyle name="Salida 9 23 9 3" xfId="14362" xr:uid="{84BF782D-6AB6-4737-9558-26326767BACB}"/>
    <cellStyle name="Salida 9 23 9 3 2" xfId="29470" xr:uid="{3C3F9C8E-A619-447C-A3A3-E164F7854FA0}"/>
    <cellStyle name="Salida 9 23 9 4" xfId="19689" xr:uid="{1E78E8C6-485C-4FC5-AE19-D4ACB34AB963}"/>
    <cellStyle name="Salida 9 24" xfId="1789" xr:uid="{BFC61110-2D45-463A-8E02-EAE443BCB18E}"/>
    <cellStyle name="Salida 9 24 10" xfId="8266" xr:uid="{DEF678A6-725A-48D0-ACD6-7791D4269C6B}"/>
    <cellStyle name="Salida 9 24 10 2" xfId="23374" xr:uid="{D83F75B9-98EB-4198-8908-DC3908FD172D}"/>
    <cellStyle name="Salida 9 24 11" xfId="15381" xr:uid="{C41851C3-47AC-4A4A-8B9D-D78A89EEA745}"/>
    <cellStyle name="Salida 9 24 11 2" xfId="30489" xr:uid="{2B6108B8-4151-4142-A5E3-BCF55F650841}"/>
    <cellStyle name="Salida 9 24 12" xfId="13488" xr:uid="{446C96E0-82F1-4515-8CC8-4C3A9397A55C}"/>
    <cellStyle name="Salida 9 24 12 2" xfId="28596" xr:uid="{77C7FB68-730D-4F2D-8471-C9A9270609E3}"/>
    <cellStyle name="Salida 9 24 13" xfId="17014" xr:uid="{76CE1EA5-28D6-4224-8920-2EED6D53EEC2}"/>
    <cellStyle name="Salida 9 24 2" xfId="2349" xr:uid="{1B76B9CB-51A8-4B07-824C-3D44EBCA1911}"/>
    <cellStyle name="Salida 9 24 2 2" xfId="4986" xr:uid="{7B96E5FE-652F-4900-A9D2-3AE9B5B0CED5}"/>
    <cellStyle name="Salida 9 24 2 2 2" xfId="11350" xr:uid="{14F11AEE-5D97-499E-A6C0-1E0C312767AD}"/>
    <cellStyle name="Salida 9 24 2 2 2 2" xfId="26458" xr:uid="{D4904984-3F69-4ECD-9AFC-C33A6369A0C6}"/>
    <cellStyle name="Salida 9 24 2 2 3" xfId="9185" xr:uid="{BAA254E5-F09F-452B-8E3F-A34959D0E79C}"/>
    <cellStyle name="Salida 9 24 2 2 3 2" xfId="24293" xr:uid="{681602A9-8127-4666-823F-E906C0DD5163}"/>
    <cellStyle name="Salida 9 24 2 2 4" xfId="20094" xr:uid="{3C8DC756-4622-4741-A11E-C3D6675F03E8}"/>
    <cellStyle name="Salida 9 24 2 3" xfId="8816" xr:uid="{63D79B5B-DBCA-4956-A5A7-AD953AE1D896}"/>
    <cellStyle name="Salida 9 24 2 3 2" xfId="23924" xr:uid="{64FF35C5-8597-4855-B245-89D1FD6F37B9}"/>
    <cellStyle name="Salida 9 24 3" xfId="2270" xr:uid="{4605CB46-0E17-48F5-BDC1-E1A6CFF57792}"/>
    <cellStyle name="Salida 9 24 3 2" xfId="4907" xr:uid="{8FC76ECF-86D3-441B-B587-7195A95CF731}"/>
    <cellStyle name="Salida 9 24 3 2 2" xfId="11271" xr:uid="{9DC50942-B682-4EAF-AE3A-92A64BA725EC}"/>
    <cellStyle name="Salida 9 24 3 2 2 2" xfId="26379" xr:uid="{B4D1376C-B444-4934-A6C0-31276829BDCC}"/>
    <cellStyle name="Salida 9 24 3 2 3" xfId="7465" xr:uid="{7BC2B3A9-868D-434D-ADA2-511FA9888D5E}"/>
    <cellStyle name="Salida 9 24 3 2 3 2" xfId="22573" xr:uid="{BC41A502-CDAD-4951-8AC2-D15FF087CB11}"/>
    <cellStyle name="Salida 9 24 3 2 4" xfId="20015" xr:uid="{A1D258D0-F3BF-48CA-8178-C251F76A4BEA}"/>
    <cellStyle name="Salida 9 24 3 3" xfId="16301" xr:uid="{3CD471AC-997F-4DF3-842C-D8C2F524D413}"/>
    <cellStyle name="Salida 9 24 3 3 2" xfId="31409" xr:uid="{271AB018-9F83-4024-A4C6-E32143515133}"/>
    <cellStyle name="Salida 9 24 3 4" xfId="17495" xr:uid="{184C9A9B-9CE3-4DE4-A7F0-9FB27CD28635}"/>
    <cellStyle name="Salida 9 24 4" xfId="2326" xr:uid="{8B3BE819-A62F-44A8-A98B-7D92A83D7522}"/>
    <cellStyle name="Salida 9 24 4 2" xfId="4963" xr:uid="{DBE29BB0-3E0B-4DA7-AFB6-AB9627259FF6}"/>
    <cellStyle name="Salida 9 24 4 2 2" xfId="11327" xr:uid="{933371D9-E80A-478B-8571-FE3321F9608A}"/>
    <cellStyle name="Salida 9 24 4 2 2 2" xfId="26435" xr:uid="{8A6E0AC3-6369-47AA-9E9D-1710A928F6E0}"/>
    <cellStyle name="Salida 9 24 4 2 3" xfId="14152" xr:uid="{46AB591B-C496-44F0-80B0-C8BA4BAB3DF4}"/>
    <cellStyle name="Salida 9 24 4 2 3 2" xfId="29260" xr:uid="{B72C5083-915F-482F-81FF-BA57BCF037DB}"/>
    <cellStyle name="Salida 9 24 4 2 4" xfId="20071" xr:uid="{DD54989B-E6EE-45ED-96C2-E8627D374B7C}"/>
    <cellStyle name="Salida 9 24 4 3" xfId="8793" xr:uid="{859DB9CC-3BA1-444E-B892-DB18CE8551AA}"/>
    <cellStyle name="Salida 9 24 4 3 2" xfId="23901" xr:uid="{331BB275-6B35-4CAA-AD98-A1CB8EF82938}"/>
    <cellStyle name="Salida 9 24 4 4" xfId="15653" xr:uid="{33CDF2D6-3904-4B3F-8E9C-7A3E808B2970}"/>
    <cellStyle name="Salida 9 24 4 4 2" xfId="30761" xr:uid="{39CFC24E-98AF-421E-A3B2-0974A270B470}"/>
    <cellStyle name="Salida 9 24 4 5" xfId="17551" xr:uid="{E5C97754-1C98-4A0C-AB02-72A14409AFC2}"/>
    <cellStyle name="Salida 9 24 5" xfId="2284" xr:uid="{6BE481E6-C7BE-4CF6-89EF-8808874F5C70}"/>
    <cellStyle name="Salida 9 24 5 2" xfId="4921" xr:uid="{FB321E62-1E3E-4F73-8271-9C492387536C}"/>
    <cellStyle name="Salida 9 24 5 2 2" xfId="11285" xr:uid="{86DE78BC-0BCD-4E5F-9D39-EC848CAEEC8D}"/>
    <cellStyle name="Salida 9 24 5 2 2 2" xfId="26393" xr:uid="{5F12A3A5-C79A-4B6B-AA2C-521846214814}"/>
    <cellStyle name="Salida 9 24 5 2 3" xfId="16334" xr:uid="{A6652880-9D9C-44F2-84EB-A304725CFE72}"/>
    <cellStyle name="Salida 9 24 5 2 3 2" xfId="31442" xr:uid="{6D431CA3-19BE-4ECE-A7EA-2B743279DC26}"/>
    <cellStyle name="Salida 9 24 5 2 4" xfId="20029" xr:uid="{0C89FD1F-135F-4916-AEE6-2E3946C0E3AC}"/>
    <cellStyle name="Salida 9 24 5 3" xfId="8751" xr:uid="{13B6DCEC-27E4-49C1-A327-6BA2CB55F187}"/>
    <cellStyle name="Salida 9 24 5 3 2" xfId="23859" xr:uid="{9DF5519C-F4C9-4551-9AD3-8439BC24FA18}"/>
    <cellStyle name="Salida 9 24 5 4" xfId="14088" xr:uid="{8A950F48-E93F-4BDB-9994-E58142ADEABA}"/>
    <cellStyle name="Salida 9 24 5 4 2" xfId="29196" xr:uid="{65B86C0B-5466-42F7-910F-99712B26027A}"/>
    <cellStyle name="Salida 9 24 5 5" xfId="17509" xr:uid="{AB692BC8-CAEC-4DE5-82A8-97EAD773F654}"/>
    <cellStyle name="Salida 9 24 6" xfId="2292" xr:uid="{C9E0DC8B-E02F-4AE8-93BC-22704F595D3C}"/>
    <cellStyle name="Salida 9 24 6 2" xfId="4929" xr:uid="{1D77E985-514B-4A81-AB81-EB734D1E0F06}"/>
    <cellStyle name="Salida 9 24 6 2 2" xfId="11293" xr:uid="{5727A580-834B-4F97-8B53-993F3BFDD0AB}"/>
    <cellStyle name="Salida 9 24 6 2 2 2" xfId="26401" xr:uid="{41A7FC2B-779A-4A58-BF45-6BEC3B634FD8}"/>
    <cellStyle name="Salida 9 24 6 2 3" xfId="15792" xr:uid="{D01883D6-033C-4235-B7FA-BB18453EFC0F}"/>
    <cellStyle name="Salida 9 24 6 2 3 2" xfId="30900" xr:uid="{080E5F13-C762-4B39-A76A-CC89F13B6BB8}"/>
    <cellStyle name="Salida 9 24 6 2 4" xfId="20037" xr:uid="{B4EADBDB-4A8D-4813-B3F0-B16DEF69FC2C}"/>
    <cellStyle name="Salida 9 24 6 3" xfId="8759" xr:uid="{0241BBCB-B152-416E-9F50-291C557869B8}"/>
    <cellStyle name="Salida 9 24 6 3 2" xfId="23867" xr:uid="{6E8FC474-E0A7-4E9C-9313-7863ADA914F4}"/>
    <cellStyle name="Salida 9 24 6 4" xfId="7660" xr:uid="{98E8D3D6-1B54-480F-ACCE-A4FFE601EFB6}"/>
    <cellStyle name="Salida 9 24 6 4 2" xfId="22768" xr:uid="{5C53A618-7216-42B0-919C-AA86619BC952}"/>
    <cellStyle name="Salida 9 24 6 5" xfId="17517" xr:uid="{B4A07512-4B3D-4A79-8E02-D139DB744AC0}"/>
    <cellStyle name="Salida 9 24 7" xfId="3861" xr:uid="{DEB9E967-2F65-4C2F-87FC-2E640B257747}"/>
    <cellStyle name="Salida 9 24 7 2" xfId="6498" xr:uid="{18B7E5EB-6D23-457B-A425-C974840B9FE6}"/>
    <cellStyle name="Salida 9 24 7 2 2" xfId="12809" xr:uid="{6448ED32-4F5D-4849-92E5-61B8D2975477}"/>
    <cellStyle name="Salida 9 24 7 2 2 2" xfId="27917" xr:uid="{B9C197F9-CB85-4304-80A4-88770525F08C}"/>
    <cellStyle name="Salida 9 24 7 2 3" xfId="9217" xr:uid="{FCC240F8-9E00-46A7-8759-8F7141C31F73}"/>
    <cellStyle name="Salida 9 24 7 2 3 2" xfId="24325" xr:uid="{7EAD8E6D-1E8F-4AB2-BF5E-07E96820A847}"/>
    <cellStyle name="Salida 9 24 7 2 4" xfId="21606" xr:uid="{9C411909-E5AA-4106-B9DA-032D15667305}"/>
    <cellStyle name="Salida 9 24 7 3" xfId="10243" xr:uid="{EE222238-89F5-4671-AD57-F1B821964F80}"/>
    <cellStyle name="Salida 9 24 7 3 2" xfId="25351" xr:uid="{F488569A-DD10-4F4F-9136-715A79852AEA}"/>
    <cellStyle name="Salida 9 24 7 4" xfId="13715" xr:uid="{0DE54E13-9CD6-4853-93E1-4A01142EB95C}"/>
    <cellStyle name="Salida 9 24 7 4 2" xfId="28823" xr:uid="{D5397D1D-CD90-4185-AE1C-82A36092C3FE}"/>
    <cellStyle name="Salida 9 24 7 5" xfId="18969" xr:uid="{67A8C5D4-90B1-4E94-B26E-F1040E15880B}"/>
    <cellStyle name="Salida 9 24 8" xfId="4243" xr:uid="{8122C9EE-983E-4B6B-BF89-09A9A02958C3}"/>
    <cellStyle name="Salida 9 24 8 2" xfId="6880" xr:uid="{4040336C-2923-403F-BE60-64E098982896}"/>
    <cellStyle name="Salida 9 24 8 2 2" xfId="13191" xr:uid="{4FEB24A4-2BFB-4C36-BA8B-2296F9EE0395}"/>
    <cellStyle name="Salida 9 24 8 2 2 2" xfId="28299" xr:uid="{1B8D09D2-2164-4257-9DCF-1D703D388DDE}"/>
    <cellStyle name="Salida 9 24 8 2 3" xfId="16855" xr:uid="{82C321F7-D933-42A4-8550-966CB6C08217}"/>
    <cellStyle name="Salida 9 24 8 2 3 2" xfId="31963" xr:uid="{8F59C852-B660-4458-B6D3-9E08B89EDA58}"/>
    <cellStyle name="Salida 9 24 8 2 4" xfId="21988" xr:uid="{276CD3A9-053A-41D0-B4E2-E7D512B608F2}"/>
    <cellStyle name="Salida 9 24 8 3" xfId="10625" xr:uid="{80F28BEC-C897-4F88-BE1E-C98D4B4EC7B3}"/>
    <cellStyle name="Salida 9 24 8 3 2" xfId="25733" xr:uid="{8B597B3E-70D0-440D-ABA5-B37E2E685E3A}"/>
    <cellStyle name="Salida 9 24 8 4" xfId="13748" xr:uid="{F67B364B-E01C-44A1-88A4-1B51B50DD39D}"/>
    <cellStyle name="Salida 9 24 8 4 2" xfId="28856" xr:uid="{2B4BDB26-44DA-4D69-B374-23406CAB89A3}"/>
    <cellStyle name="Salida 9 24 8 5" xfId="19351" xr:uid="{6A9842C4-A476-41E0-A51F-1E8700CEAF8F}"/>
    <cellStyle name="Salida 9 24 9" xfId="4426" xr:uid="{A61798F2-AB37-49E0-9D15-03C9C27A3685}"/>
    <cellStyle name="Salida 9 24 9 2" xfId="10808" xr:uid="{5EC80333-EDCA-4175-8E32-D24DA3AD69D8}"/>
    <cellStyle name="Salida 9 24 9 2 2" xfId="25916" xr:uid="{2B94FE73-6AFB-4725-9A68-FFB8B666851C}"/>
    <cellStyle name="Salida 9 24 9 3" xfId="7120" xr:uid="{69719334-463F-439A-8831-5986A9D2BBCC}"/>
    <cellStyle name="Salida 9 24 9 3 2" xfId="22228" xr:uid="{6D214AF9-DEAD-4BAB-BE25-0F0C0FF51206}"/>
    <cellStyle name="Salida 9 24 9 4" xfId="19534" xr:uid="{B15C1476-5F5E-40F9-835B-192CC696C3CD}"/>
    <cellStyle name="Salida 9 25" xfId="2135" xr:uid="{9FD331C8-AFB4-4E34-9838-CA4B3FCA8E7F}"/>
    <cellStyle name="Salida 9 25 10" xfId="7613" xr:uid="{8DF739CE-2C80-4DDE-8FDB-403BCFCD22A5}"/>
    <cellStyle name="Salida 9 25 10 2" xfId="22721" xr:uid="{6181DAE3-4C4D-492D-99BE-75CE59A147D0}"/>
    <cellStyle name="Salida 9 25 11" xfId="16150" xr:uid="{F6F6996C-EF00-4907-A650-1045AE33BF92}"/>
    <cellStyle name="Salida 9 25 11 2" xfId="31258" xr:uid="{33D5EB15-5B75-4E60-A5BE-19895A676D54}"/>
    <cellStyle name="Salida 9 25 12" xfId="17360" xr:uid="{6C11AC78-CD6D-4AB8-ABA2-4873838EEC3D}"/>
    <cellStyle name="Salida 9 25 2" xfId="2625" xr:uid="{763867D5-FB6F-49A8-AAC6-6C162C76E822}"/>
    <cellStyle name="Salida 9 25 2 2" xfId="5262" xr:uid="{76D3E586-6528-405C-8568-5B71F9ABF62E}"/>
    <cellStyle name="Salida 9 25 2 2 2" xfId="11626" xr:uid="{2F8D5B76-2870-4A35-9C00-E5E06A99874C}"/>
    <cellStyle name="Salida 9 25 2 2 2 2" xfId="26734" xr:uid="{B63BAD92-4972-4813-B7C2-62773BD145E7}"/>
    <cellStyle name="Salida 9 25 2 2 3" xfId="7939" xr:uid="{462E24D6-F1C4-4792-ABC7-4873588DF896}"/>
    <cellStyle name="Salida 9 25 2 2 3 2" xfId="23047" xr:uid="{6DDA7D77-10AC-4808-81E6-050CA8889D3B}"/>
    <cellStyle name="Salida 9 25 2 2 4" xfId="20370" xr:uid="{C437690A-1283-4E2E-889A-0702820F14A6}"/>
    <cellStyle name="Salida 9 25 2 3" xfId="9092" xr:uid="{318FCC71-1F38-4BA8-87A9-539510144B6D}"/>
    <cellStyle name="Salida 9 25 2 3 2" xfId="24200" xr:uid="{23E20A20-BFCB-408B-B027-F434078417C4}"/>
    <cellStyle name="Salida 9 25 2 4" xfId="16527" xr:uid="{1E37255D-4776-437E-BBE6-47084C5960FD}"/>
    <cellStyle name="Salida 9 25 2 4 2" xfId="31635" xr:uid="{14CB15E7-81C3-4422-B7D7-6388CEFCE443}"/>
    <cellStyle name="Salida 9 25 2 5" xfId="7590" xr:uid="{9A7C0BE2-E026-4DE8-B7C4-9C3DC44E1656}"/>
    <cellStyle name="Salida 9 25 2 5 2" xfId="22698" xr:uid="{D9BFA9E9-7D29-421E-8978-816074396A16}"/>
    <cellStyle name="Salida 9 25 2 6" xfId="17733" xr:uid="{66A32E9E-0115-4FDD-A6BE-C4623E37EA98}"/>
    <cellStyle name="Salida 9 25 3" xfId="2890" xr:uid="{050A9D8E-7F92-44A5-A936-35647B8AF697}"/>
    <cellStyle name="Salida 9 25 3 2" xfId="5527" xr:uid="{BE971188-9ECB-4AC1-80B3-31DE7232AA84}"/>
    <cellStyle name="Salida 9 25 3 2 2" xfId="11838" xr:uid="{A6404D4C-06F9-49C0-B06A-8F6CABB5E74A}"/>
    <cellStyle name="Salida 9 25 3 2 2 2" xfId="26946" xr:uid="{F5B3F5A8-21E8-46A8-8A57-A15094F4F7AB}"/>
    <cellStyle name="Salida 9 25 3 2 3" xfId="15861" xr:uid="{7D5B7826-E76C-4FAF-AAB9-A90682C36FF9}"/>
    <cellStyle name="Salida 9 25 3 2 3 2" xfId="30969" xr:uid="{0E2F6893-EA93-43AC-9E25-02FC0A7C0F51}"/>
    <cellStyle name="Salida 9 25 3 2 4" xfId="20635" xr:uid="{A5A315DE-84BD-4FC7-ADD1-C41E3283C0C4}"/>
    <cellStyle name="Salida 9 25 3 3" xfId="14520" xr:uid="{B57CC7EC-999A-4373-9780-C0D88169BA0D}"/>
    <cellStyle name="Salida 9 25 3 3 2" xfId="29628" xr:uid="{F667A13F-2A9B-4E3C-A358-F788453472B1}"/>
    <cellStyle name="Salida 9 25 3 4" xfId="17998" xr:uid="{12E619CB-C2BA-4B03-AE89-3E2DC2D39188}"/>
    <cellStyle name="Salida 9 25 4" xfId="3193" xr:uid="{C6E8F57C-5938-44E0-98DC-2C866BD4AB74}"/>
    <cellStyle name="Salida 9 25 4 2" xfId="5830" xr:uid="{5A8FB94A-E055-4E57-A2B7-801050771722}"/>
    <cellStyle name="Salida 9 25 4 2 2" xfId="12141" xr:uid="{902B850B-16B9-427B-B311-F928498AD1E4}"/>
    <cellStyle name="Salida 9 25 4 2 2 2" xfId="27249" xr:uid="{D3867886-BBEE-40A8-A22A-A2A947009395}"/>
    <cellStyle name="Salida 9 25 4 2 3" xfId="14912" xr:uid="{036D4EA4-3916-4B94-80A3-C610AF8620E6}"/>
    <cellStyle name="Salida 9 25 4 2 3 2" xfId="30020" xr:uid="{2EE8F434-06BA-4847-83D8-F342345E3F71}"/>
    <cellStyle name="Salida 9 25 4 2 4" xfId="20938" xr:uid="{21B52D1F-92D9-4422-A183-07626F5EA7C2}"/>
    <cellStyle name="Salida 9 25 4 3" xfId="9575" xr:uid="{5F43D397-ADF3-4A2B-9F57-AEB3AD07B657}"/>
    <cellStyle name="Salida 9 25 4 3 2" xfId="24683" xr:uid="{B2E8BE13-373F-4F01-9D92-D309278E9611}"/>
    <cellStyle name="Salida 9 25 4 4" xfId="13744" xr:uid="{7833C2D8-0F7B-4A52-8A5A-29B68E1FECD7}"/>
    <cellStyle name="Salida 9 25 4 4 2" xfId="28852" xr:uid="{C5EDF609-99C1-4A80-AFC3-F3D9D274A9EE}"/>
    <cellStyle name="Salida 9 25 4 5" xfId="18301" xr:uid="{FAC38669-D65A-451D-98D3-4E11058324CD}"/>
    <cellStyle name="Salida 9 25 5" xfId="3519" xr:uid="{7187071D-58BB-402E-BE84-36A42F5DD758}"/>
    <cellStyle name="Salida 9 25 5 2" xfId="6156" xr:uid="{78F6D447-4C8A-437E-897C-7CCCE952818E}"/>
    <cellStyle name="Salida 9 25 5 2 2" xfId="12467" xr:uid="{16FB6DB2-6A12-43F2-B143-B582ED319769}"/>
    <cellStyle name="Salida 9 25 5 2 2 2" xfId="27575" xr:uid="{6053DC7B-3EB6-42F3-89AF-F5F2FE3BA819}"/>
    <cellStyle name="Salida 9 25 5 2 3" xfId="16174" xr:uid="{559E95FE-0281-403A-B5F8-EAF9094A62D9}"/>
    <cellStyle name="Salida 9 25 5 2 3 2" xfId="31282" xr:uid="{B7A6495F-ECEE-478B-B502-F49AAFEED024}"/>
    <cellStyle name="Salida 9 25 5 2 4" xfId="21264" xr:uid="{F567C284-CF88-4066-AE2E-B5ED9B2EF984}"/>
    <cellStyle name="Salida 9 25 5 3" xfId="9901" xr:uid="{64E8E167-0518-4519-A402-16CACC0FE385}"/>
    <cellStyle name="Salida 9 25 5 3 2" xfId="25009" xr:uid="{181BC008-3697-44DA-AD2A-FF9EBE4CD520}"/>
    <cellStyle name="Salida 9 25 5 4" xfId="14959" xr:uid="{5778B30F-5AB0-4F60-AD4F-6E8F5821AFFE}"/>
    <cellStyle name="Salida 9 25 5 4 2" xfId="30067" xr:uid="{2E75DDD6-400B-4F7A-840F-50523079A7D8}"/>
    <cellStyle name="Salida 9 25 5 5" xfId="18627" xr:uid="{AE76AE6F-A286-46D8-A182-EB74A5A0870E}"/>
    <cellStyle name="Salida 9 25 6" xfId="3825" xr:uid="{8876CB7A-9217-4242-A4EE-174182019892}"/>
    <cellStyle name="Salida 9 25 6 2" xfId="6462" xr:uid="{D8233742-F537-4905-9145-B82BF891BEDD}"/>
    <cellStyle name="Salida 9 25 6 2 2" xfId="12773" xr:uid="{BC3F7642-7FA3-4E74-A59A-93E28244BC13}"/>
    <cellStyle name="Salida 9 25 6 2 2 2" xfId="27881" xr:uid="{A3C04A12-6C86-40A5-81E3-50231B59890E}"/>
    <cellStyle name="Salida 9 25 6 2 3" xfId="13390" xr:uid="{BABA0BBA-CD0C-4BDC-86FB-8D9112F6A12F}"/>
    <cellStyle name="Salida 9 25 6 2 3 2" xfId="28498" xr:uid="{0968B30A-C665-4E01-A350-D078C20F965F}"/>
    <cellStyle name="Salida 9 25 6 2 4" xfId="21570" xr:uid="{26359E82-B0B6-4361-8F7D-F76AB8E0E016}"/>
    <cellStyle name="Salida 9 25 6 3" xfId="10207" xr:uid="{D9332A7D-4817-4E41-8EAA-20CE19173F50}"/>
    <cellStyle name="Salida 9 25 6 3 2" xfId="25315" xr:uid="{A13F4316-1505-46BF-A808-787D2095B7FB}"/>
    <cellStyle name="Salida 9 25 6 4" xfId="14141" xr:uid="{2A83059C-96AB-4D06-8690-BC1B5C2F2260}"/>
    <cellStyle name="Salida 9 25 6 4 2" xfId="29249" xr:uid="{7D5A70DE-1505-49E5-93D6-E2964B096F2F}"/>
    <cellStyle name="Salida 9 25 6 5" xfId="18933" xr:uid="{8DFF9E80-C78C-4E27-878A-7C98BEC079F2}"/>
    <cellStyle name="Salida 9 25 7" xfId="4207" xr:uid="{6305382A-BFEC-4FB1-AA7B-655D586EEB15}"/>
    <cellStyle name="Salida 9 25 7 2" xfId="6844" xr:uid="{86C94E04-5958-46FA-8A06-40936639A53A}"/>
    <cellStyle name="Salida 9 25 7 2 2" xfId="13155" xr:uid="{04D4081D-6BCF-4CBC-AA9B-E9B8994ADB39}"/>
    <cellStyle name="Salida 9 25 7 2 2 2" xfId="28263" xr:uid="{EC0E047B-D797-4619-814D-6F018731F462}"/>
    <cellStyle name="Salida 9 25 7 2 3" xfId="16824" xr:uid="{0FA72F42-87EF-4186-AEC3-C153BF98B595}"/>
    <cellStyle name="Salida 9 25 7 2 3 2" xfId="31932" xr:uid="{E1F4B99F-529F-499B-AB8B-C4874EEA1C33}"/>
    <cellStyle name="Salida 9 25 7 2 4" xfId="21952" xr:uid="{5A9C39A2-64FD-4695-AC5A-20DB7428F0D4}"/>
    <cellStyle name="Salida 9 25 7 3" xfId="10589" xr:uid="{9331A350-3087-4B78-B37D-151073051E27}"/>
    <cellStyle name="Salida 9 25 7 3 2" xfId="25697" xr:uid="{1FDF501D-A8F2-4BCA-BAE1-5258AB4B7E3B}"/>
    <cellStyle name="Salida 9 25 7 4" xfId="7349" xr:uid="{FF377AB7-6B63-4E9E-B9AB-8D507C023537}"/>
    <cellStyle name="Salida 9 25 7 4 2" xfId="22457" xr:uid="{DD895A9B-1CEF-4FC1-A300-A6F823EB1DFD}"/>
    <cellStyle name="Salida 9 25 7 5" xfId="19315" xr:uid="{C76E73CA-AB81-4BC4-83A4-A9CB1C7744CE}"/>
    <cellStyle name="Salida 9 25 8" xfId="4772" xr:uid="{02199B1C-BBC9-401C-A47F-2C692490D288}"/>
    <cellStyle name="Salida 9 25 8 2" xfId="11154" xr:uid="{B60FC3A5-CD25-4EE3-8752-8A1D322CE509}"/>
    <cellStyle name="Salida 9 25 8 2 2" xfId="26262" xr:uid="{83653503-9D25-4258-AAE7-9F14400681C2}"/>
    <cellStyle name="Salida 9 25 8 3" xfId="13576" xr:uid="{F3A63B88-E7C5-48CB-8707-C9125E46E5AD}"/>
    <cellStyle name="Salida 9 25 8 3 2" xfId="28684" xr:uid="{103C47DE-1097-41DC-9756-F066C8504A60}"/>
    <cellStyle name="Salida 9 25 8 4" xfId="19880" xr:uid="{F39D0F5A-11D1-4A0A-9360-CF621E8111E3}"/>
    <cellStyle name="Salida 9 25 9" xfId="8633" xr:uid="{EE07301D-D9C2-42B1-A2C9-717760EB978D}"/>
    <cellStyle name="Salida 9 25 9 2" xfId="23741" xr:uid="{CB018D81-5BBA-416B-A075-292FE1B8F600}"/>
    <cellStyle name="Salida 9 26" xfId="1989" xr:uid="{E1E90015-0DA2-41F4-BDFD-1929750E0747}"/>
    <cellStyle name="Salida 9 26 10" xfId="16569" xr:uid="{7856E529-49D6-4382-9FCE-3E6ACE6C4B74}"/>
    <cellStyle name="Salida 9 26 10 2" xfId="31677" xr:uid="{B483A566-128C-4547-A83C-CFB7B2A7DB39}"/>
    <cellStyle name="Salida 9 26 11" xfId="17214" xr:uid="{592252DE-A595-4871-A77C-EF29D2282185}"/>
    <cellStyle name="Salida 9 26 2" xfId="2751" xr:uid="{1B69BC06-123D-49EC-99B5-795F8CE14DE3}"/>
    <cellStyle name="Salida 9 26 2 2" xfId="5388" xr:uid="{8CDEF775-D2E0-485D-AC9D-04E0E500EFDB}"/>
    <cellStyle name="Salida 9 26 2 2 2" xfId="11737" xr:uid="{348851B3-9D75-4D0E-98DF-127B54245AAA}"/>
    <cellStyle name="Salida 9 26 2 2 2 2" xfId="26845" xr:uid="{40BE6F7C-7B9E-440C-B99B-3E6E60426D70}"/>
    <cellStyle name="Salida 9 26 2 2 3" xfId="15654" xr:uid="{857CF689-43D1-41B3-8CD8-06422638072B}"/>
    <cellStyle name="Salida 9 26 2 2 3 2" xfId="30762" xr:uid="{7BA96DDD-E1BD-4F90-BEA7-661B7BF7BA9F}"/>
    <cellStyle name="Salida 9 26 2 2 4" xfId="20496" xr:uid="{3D2F20FE-4E0C-46E3-A5BF-842FC3CE3DF3}"/>
    <cellStyle name="Salida 9 26 2 3" xfId="15148" xr:uid="{DFDF46FA-ABA4-4883-8624-3CA201255B54}"/>
    <cellStyle name="Salida 9 26 2 3 2" xfId="30256" xr:uid="{A782DB16-B87E-4E1E-AC47-0765C9ACAA43}"/>
    <cellStyle name="Salida 9 26 2 4" xfId="17859" xr:uid="{D4BA87DF-C9B1-496F-9602-58343F35CF92}"/>
    <cellStyle name="Salida 9 26 3" xfId="3054" xr:uid="{2817E50E-A7B6-4A5E-AD73-8E4EB80AC314}"/>
    <cellStyle name="Salida 9 26 3 2" xfId="5691" xr:uid="{39D5BF14-FA0B-4BF6-983F-3158F2FBD88C}"/>
    <cellStyle name="Salida 9 26 3 2 2" xfId="12002" xr:uid="{B2394768-866F-4A54-A1F8-713C8B87194F}"/>
    <cellStyle name="Salida 9 26 3 2 2 2" xfId="27110" xr:uid="{23B00E04-4EE3-4B49-B04F-342F72839B10}"/>
    <cellStyle name="Salida 9 26 3 2 3" xfId="7762" xr:uid="{B513C7C6-DB73-48FE-8C20-683B27247C4B}"/>
    <cellStyle name="Salida 9 26 3 2 3 2" xfId="22870" xr:uid="{21ED0CA9-1885-4639-8F8C-666C0978F1AE}"/>
    <cellStyle name="Salida 9 26 3 2 4" xfId="20799" xr:uid="{7C2F66EF-3C5F-4B6F-BD1D-9C4EA04B4367}"/>
    <cellStyle name="Salida 9 26 3 3" xfId="9436" xr:uid="{A4EDFBF4-5332-4388-AC83-2F4B28647999}"/>
    <cellStyle name="Salida 9 26 3 3 2" xfId="24544" xr:uid="{0EBCD33E-C426-4B51-B70F-0B11F6B0D723}"/>
    <cellStyle name="Salida 9 26 3 4" xfId="7315" xr:uid="{112FE428-1126-45CB-97A6-1EB4640C9553}"/>
    <cellStyle name="Salida 9 26 3 4 2" xfId="22423" xr:uid="{00E4062B-B2FD-4C71-A6D3-F374BD97BFE5}"/>
    <cellStyle name="Salida 9 26 3 5" xfId="18162" xr:uid="{24784342-4A72-4BC1-A606-86FEDB7F2381}"/>
    <cellStyle name="Salida 9 26 4" xfId="3380" xr:uid="{BCDC14BE-97DD-414E-A687-5F23850E01C2}"/>
    <cellStyle name="Salida 9 26 4 2" xfId="6017" xr:uid="{9280B3B0-0127-4D89-BB28-9E8F3940E972}"/>
    <cellStyle name="Salida 9 26 4 2 2" xfId="12328" xr:uid="{4B7066C5-4D3C-4544-B068-57C3DD0344F7}"/>
    <cellStyle name="Salida 9 26 4 2 2 2" xfId="27436" xr:uid="{A1968E71-C2DF-44F7-B102-211B494C6045}"/>
    <cellStyle name="Salida 9 26 4 2 3" xfId="16306" xr:uid="{87A7C8F1-6C86-4CFA-B837-5DC67C354324}"/>
    <cellStyle name="Salida 9 26 4 2 3 2" xfId="31414" xr:uid="{D4656264-EA4A-4209-8BA2-A3701B170591}"/>
    <cellStyle name="Salida 9 26 4 2 4" xfId="21125" xr:uid="{6033FF15-2F31-4B45-98C7-63238830EE27}"/>
    <cellStyle name="Salida 9 26 4 3" xfId="9762" xr:uid="{6F13E31D-2E08-4F97-B084-C530C3DF83E3}"/>
    <cellStyle name="Salida 9 26 4 3 2" xfId="24870" xr:uid="{02CB1E44-7643-4902-9B5E-DDC8A3F9FAF2}"/>
    <cellStyle name="Salida 9 26 4 4" xfId="7262" xr:uid="{8C6E1FB1-DD5F-4D64-B988-3E94C75FF4D1}"/>
    <cellStyle name="Salida 9 26 4 4 2" xfId="22370" xr:uid="{29FE2609-90B1-4453-8DD6-A8F9996217B8}"/>
    <cellStyle name="Salida 9 26 4 5" xfId="18488" xr:uid="{ED0105BF-E9A0-44C5-8312-BAF490C57591}"/>
    <cellStyle name="Salida 9 26 5" xfId="3686" xr:uid="{33036487-EBE5-49F2-B995-5F6BF2358223}"/>
    <cellStyle name="Salida 9 26 5 2" xfId="6323" xr:uid="{D4B14382-B74F-4810-A71B-CC3B9E041250}"/>
    <cellStyle name="Salida 9 26 5 2 2" xfId="12634" xr:uid="{8096FA41-A772-4095-8714-CC1C803D8161}"/>
    <cellStyle name="Salida 9 26 5 2 2 2" xfId="27742" xr:uid="{7DE4693F-D88D-4356-8E15-FCBA6097398E}"/>
    <cellStyle name="Salida 9 26 5 2 3" xfId="15613" xr:uid="{3A6C1076-4A83-490C-9BB5-763F52255118}"/>
    <cellStyle name="Salida 9 26 5 2 3 2" xfId="30721" xr:uid="{1602F207-C485-430D-9B1F-169764A84823}"/>
    <cellStyle name="Salida 9 26 5 2 4" xfId="21431" xr:uid="{148B4B7C-E1D1-4B47-AC08-3251F7612533}"/>
    <cellStyle name="Salida 9 26 5 3" xfId="10068" xr:uid="{7FC4B850-BDB1-47AA-88AD-B7595DA8A7BB}"/>
    <cellStyle name="Salida 9 26 5 3 2" xfId="25176" xr:uid="{BE204D11-C9DF-462F-A311-23E8706123CD}"/>
    <cellStyle name="Salida 9 26 5 4" xfId="14738" xr:uid="{8CE5AA32-5CE6-4660-8E68-08356F14052C}"/>
    <cellStyle name="Salida 9 26 5 4 2" xfId="29846" xr:uid="{0F621EDA-311E-4E7F-84B8-7EF1543FDB7F}"/>
    <cellStyle name="Salida 9 26 5 5" xfId="18794" xr:uid="{770294AF-063E-4E81-A978-3A806DFFDD1D}"/>
    <cellStyle name="Salida 9 26 6" xfId="4061" xr:uid="{E65CCD27-4D50-46D8-A142-76458AB794AC}"/>
    <cellStyle name="Salida 9 26 6 2" xfId="6698" xr:uid="{154E4CF5-83D5-48BE-9CDE-720A01D09BF1}"/>
    <cellStyle name="Salida 9 26 6 2 2" xfId="13009" xr:uid="{B60B2647-2502-48E4-872D-1DCB17785FFC}"/>
    <cellStyle name="Salida 9 26 6 2 2 2" xfId="28117" xr:uid="{1E9A8032-DBE0-4434-A130-3178458EB91B}"/>
    <cellStyle name="Salida 9 26 6 2 3" xfId="16685" xr:uid="{5A451702-D526-4CBE-B279-3E17BD399F91}"/>
    <cellStyle name="Salida 9 26 6 2 3 2" xfId="31793" xr:uid="{0DCA8E84-80C0-458F-B2B9-761DCFF565CA}"/>
    <cellStyle name="Salida 9 26 6 2 4" xfId="21806" xr:uid="{4AF90A5E-1954-4E0E-A162-754285BD50EB}"/>
    <cellStyle name="Salida 9 26 6 3" xfId="10443" xr:uid="{C7755A7A-2EC7-45D8-9AE6-993093480D9B}"/>
    <cellStyle name="Salida 9 26 6 3 2" xfId="25551" xr:uid="{BCFF1391-8F1C-4010-8F6B-992B69E015FF}"/>
    <cellStyle name="Salida 9 26 6 4" xfId="13574" xr:uid="{D4648EE2-90B1-4673-879F-98192F0623F7}"/>
    <cellStyle name="Salida 9 26 6 4 2" xfId="28682" xr:uid="{8EC2B24A-62A6-462F-B8C0-D273BB1049CE}"/>
    <cellStyle name="Salida 9 26 6 5" xfId="19169" xr:uid="{051557F7-1313-4A6C-81A8-4AACF0FF9EC9}"/>
    <cellStyle name="Salida 9 26 7" xfId="4626" xr:uid="{E9527332-2A8A-4A25-8A12-630A96E650C4}"/>
    <cellStyle name="Salida 9 26 7 2" xfId="11008" xr:uid="{5305CD38-0F81-47DF-A4FA-2740A2EF97EA}"/>
    <cellStyle name="Salida 9 26 7 2 2" xfId="26116" xr:uid="{4F26B822-5F3C-405D-A10F-DABBA7927BE0}"/>
    <cellStyle name="Salida 9 26 7 3" xfId="16459" xr:uid="{AA6E6EB5-CF3A-419F-989C-479524F6CC16}"/>
    <cellStyle name="Salida 9 26 7 3 2" xfId="31567" xr:uid="{08DE52E9-69CB-4BA6-80DD-E528244BF7E5}"/>
    <cellStyle name="Salida 9 26 7 4" xfId="19734" xr:uid="{97E6B974-384C-43A8-AD9E-6F389EE5C43E}"/>
    <cellStyle name="Salida 9 26 8" xfId="8487" xr:uid="{3CBFEEAF-1620-4168-BAA4-AC9E907C3515}"/>
    <cellStyle name="Salida 9 26 8 2" xfId="23595" xr:uid="{88F7599F-8876-406F-A213-C8F54538CFFB}"/>
    <cellStyle name="Salida 9 26 9" xfId="13454" xr:uid="{33D133B6-7D5D-4698-9A37-AE71584EF92B}"/>
    <cellStyle name="Salida 9 26 9 2" xfId="28562" xr:uid="{3285A42A-A48C-4ADA-9C1C-74DA3267BB1D}"/>
    <cellStyle name="Salida 9 3" xfId="1533" xr:uid="{00000000-0005-0000-0000-000001060000}"/>
    <cellStyle name="Salida 9 4" xfId="1534" xr:uid="{00000000-0005-0000-0000-000002060000}"/>
    <cellStyle name="Salida 9 5" xfId="1535" xr:uid="{00000000-0005-0000-0000-000003060000}"/>
    <cellStyle name="Salida 9 6" xfId="1536" xr:uid="{00000000-0005-0000-0000-000004060000}"/>
    <cellStyle name="Salida 9 7" xfId="1537" xr:uid="{00000000-0005-0000-0000-000005060000}"/>
    <cellStyle name="Salida 9 8" xfId="1538" xr:uid="{00000000-0005-0000-0000-000006060000}"/>
    <cellStyle name="Salida 9 9" xfId="1539" xr:uid="{00000000-0005-0000-0000-000007060000}"/>
    <cellStyle name="Texto de advertencia" xfId="1540" builtinId="11" customBuiltin="1"/>
    <cellStyle name="Texto de advertencia 10" xfId="1541" xr:uid="{00000000-0005-0000-0000-000008060000}"/>
    <cellStyle name="Texto de advertencia 11" xfId="1542" xr:uid="{00000000-0005-0000-0000-000009060000}"/>
    <cellStyle name="Texto de advertencia 12" xfId="1543" xr:uid="{00000000-0005-0000-0000-00000A060000}"/>
    <cellStyle name="Texto de advertencia 13" xfId="1544" xr:uid="{00000000-0005-0000-0000-00000B060000}"/>
    <cellStyle name="Texto de advertencia 14" xfId="1545" xr:uid="{00000000-0005-0000-0000-00000C060000}"/>
    <cellStyle name="Texto de advertencia 15" xfId="1546" xr:uid="{00000000-0005-0000-0000-00000D060000}"/>
    <cellStyle name="Texto de advertencia 16" xfId="1547" xr:uid="{00000000-0005-0000-0000-00000E060000}"/>
    <cellStyle name="Texto de advertencia 17" xfId="1548" xr:uid="{00000000-0005-0000-0000-00000F060000}"/>
    <cellStyle name="Texto de advertencia 18" xfId="1549" xr:uid="{00000000-0005-0000-0000-000010060000}"/>
    <cellStyle name="Texto de advertencia 2" xfId="1550" xr:uid="{00000000-0005-0000-0000-000011060000}"/>
    <cellStyle name="Texto de advertencia 3" xfId="1551" xr:uid="{00000000-0005-0000-0000-000012060000}"/>
    <cellStyle name="Texto de advertencia 4" xfId="1552" xr:uid="{00000000-0005-0000-0000-000013060000}"/>
    <cellStyle name="Texto de advertencia 5" xfId="1553" xr:uid="{00000000-0005-0000-0000-000014060000}"/>
    <cellStyle name="Texto de advertencia 6" xfId="1554" xr:uid="{00000000-0005-0000-0000-000015060000}"/>
    <cellStyle name="Texto de advertencia 7" xfId="1555" xr:uid="{00000000-0005-0000-0000-000016060000}"/>
    <cellStyle name="Texto de advertencia 8" xfId="1556" xr:uid="{00000000-0005-0000-0000-000017060000}"/>
    <cellStyle name="Texto de advertencia 9" xfId="1557" xr:uid="{00000000-0005-0000-0000-000018060000}"/>
    <cellStyle name="Texto de advertencia 9 10" xfId="1558" xr:uid="{00000000-0005-0000-0000-000019060000}"/>
    <cellStyle name="Texto de advertencia 9 11" xfId="1559" xr:uid="{00000000-0005-0000-0000-00001A060000}"/>
    <cellStyle name="Texto de advertencia 9 12" xfId="1560" xr:uid="{00000000-0005-0000-0000-00001B060000}"/>
    <cellStyle name="Texto de advertencia 9 13" xfId="1561" xr:uid="{00000000-0005-0000-0000-00001C060000}"/>
    <cellStyle name="Texto de advertencia 9 14" xfId="1562" xr:uid="{00000000-0005-0000-0000-00001D060000}"/>
    <cellStyle name="Texto de advertencia 9 15" xfId="1563" xr:uid="{00000000-0005-0000-0000-00001E060000}"/>
    <cellStyle name="Texto de advertencia 9 16" xfId="1564" xr:uid="{00000000-0005-0000-0000-00001F060000}"/>
    <cellStyle name="Texto de advertencia 9 17" xfId="1565" xr:uid="{00000000-0005-0000-0000-000020060000}"/>
    <cellStyle name="Texto de advertencia 9 18" xfId="1566" xr:uid="{00000000-0005-0000-0000-000021060000}"/>
    <cellStyle name="Texto de advertencia 9 19" xfId="1567" xr:uid="{00000000-0005-0000-0000-000022060000}"/>
    <cellStyle name="Texto de advertencia 9 2" xfId="1568" xr:uid="{00000000-0005-0000-0000-000023060000}"/>
    <cellStyle name="Texto de advertencia 9 20" xfId="1569" xr:uid="{00000000-0005-0000-0000-000024060000}"/>
    <cellStyle name="Texto de advertencia 9 21" xfId="1570" xr:uid="{00000000-0005-0000-0000-000025060000}"/>
    <cellStyle name="Texto de advertencia 9 22" xfId="1571" xr:uid="{00000000-0005-0000-0000-000026060000}"/>
    <cellStyle name="Texto de advertencia 9 3" xfId="1572" xr:uid="{00000000-0005-0000-0000-000027060000}"/>
    <cellStyle name="Texto de advertencia 9 4" xfId="1573" xr:uid="{00000000-0005-0000-0000-000028060000}"/>
    <cellStyle name="Texto de advertencia 9 5" xfId="1574" xr:uid="{00000000-0005-0000-0000-000029060000}"/>
    <cellStyle name="Texto de advertencia 9 6" xfId="1575" xr:uid="{00000000-0005-0000-0000-00002A060000}"/>
    <cellStyle name="Texto de advertencia 9 7" xfId="1576" xr:uid="{00000000-0005-0000-0000-00002B060000}"/>
    <cellStyle name="Texto de advertencia 9 8" xfId="1577" xr:uid="{00000000-0005-0000-0000-00002C060000}"/>
    <cellStyle name="Texto de advertencia 9 9" xfId="1578" xr:uid="{00000000-0005-0000-0000-00002D060000}"/>
    <cellStyle name="Texto explicativo" xfId="1579" builtinId="53" customBuiltin="1"/>
    <cellStyle name="Texto explicativo 10" xfId="1580" xr:uid="{00000000-0005-0000-0000-00002E060000}"/>
    <cellStyle name="Texto explicativo 11" xfId="1581" xr:uid="{00000000-0005-0000-0000-00002F060000}"/>
    <cellStyle name="Texto explicativo 12" xfId="1582" xr:uid="{00000000-0005-0000-0000-000030060000}"/>
    <cellStyle name="Texto explicativo 13" xfId="1583" xr:uid="{00000000-0005-0000-0000-000031060000}"/>
    <cellStyle name="Texto explicativo 14" xfId="1584" xr:uid="{00000000-0005-0000-0000-000032060000}"/>
    <cellStyle name="Texto explicativo 15" xfId="1585" xr:uid="{00000000-0005-0000-0000-000033060000}"/>
    <cellStyle name="Texto explicativo 16" xfId="1586" xr:uid="{00000000-0005-0000-0000-000034060000}"/>
    <cellStyle name="Texto explicativo 17" xfId="1587" xr:uid="{00000000-0005-0000-0000-000035060000}"/>
    <cellStyle name="Texto explicativo 18" xfId="1588" xr:uid="{00000000-0005-0000-0000-000036060000}"/>
    <cellStyle name="Texto explicativo 2" xfId="1589" xr:uid="{00000000-0005-0000-0000-000037060000}"/>
    <cellStyle name="Texto explicativo 3" xfId="1590" xr:uid="{00000000-0005-0000-0000-000038060000}"/>
    <cellStyle name="Texto explicativo 4" xfId="1591" xr:uid="{00000000-0005-0000-0000-000039060000}"/>
    <cellStyle name="Texto explicativo 5" xfId="1592" xr:uid="{00000000-0005-0000-0000-00003A060000}"/>
    <cellStyle name="Texto explicativo 6" xfId="1593" xr:uid="{00000000-0005-0000-0000-00003B060000}"/>
    <cellStyle name="Texto explicativo 7" xfId="1594" xr:uid="{00000000-0005-0000-0000-00003C060000}"/>
    <cellStyle name="Texto explicativo 8" xfId="1595" xr:uid="{00000000-0005-0000-0000-00003D060000}"/>
    <cellStyle name="Texto explicativo 9" xfId="1596" xr:uid="{00000000-0005-0000-0000-00003E060000}"/>
    <cellStyle name="Texto explicativo 9 10" xfId="1597" xr:uid="{00000000-0005-0000-0000-00003F060000}"/>
    <cellStyle name="Texto explicativo 9 11" xfId="1598" xr:uid="{00000000-0005-0000-0000-000040060000}"/>
    <cellStyle name="Texto explicativo 9 12" xfId="1599" xr:uid="{00000000-0005-0000-0000-000041060000}"/>
    <cellStyle name="Texto explicativo 9 13" xfId="1600" xr:uid="{00000000-0005-0000-0000-000042060000}"/>
    <cellStyle name="Texto explicativo 9 14" xfId="1601" xr:uid="{00000000-0005-0000-0000-000043060000}"/>
    <cellStyle name="Texto explicativo 9 15" xfId="1602" xr:uid="{00000000-0005-0000-0000-000044060000}"/>
    <cellStyle name="Texto explicativo 9 16" xfId="1603" xr:uid="{00000000-0005-0000-0000-000045060000}"/>
    <cellStyle name="Texto explicativo 9 17" xfId="1604" xr:uid="{00000000-0005-0000-0000-000046060000}"/>
    <cellStyle name="Texto explicativo 9 18" xfId="1605" xr:uid="{00000000-0005-0000-0000-000047060000}"/>
    <cellStyle name="Texto explicativo 9 19" xfId="1606" xr:uid="{00000000-0005-0000-0000-000048060000}"/>
    <cellStyle name="Texto explicativo 9 2" xfId="1607" xr:uid="{00000000-0005-0000-0000-000049060000}"/>
    <cellStyle name="Texto explicativo 9 20" xfId="1608" xr:uid="{00000000-0005-0000-0000-00004A060000}"/>
    <cellStyle name="Texto explicativo 9 21" xfId="1609" xr:uid="{00000000-0005-0000-0000-00004B060000}"/>
    <cellStyle name="Texto explicativo 9 22" xfId="1610" xr:uid="{00000000-0005-0000-0000-00004C060000}"/>
    <cellStyle name="Texto explicativo 9 3" xfId="1611" xr:uid="{00000000-0005-0000-0000-00004D060000}"/>
    <cellStyle name="Texto explicativo 9 4" xfId="1612" xr:uid="{00000000-0005-0000-0000-00004E060000}"/>
    <cellStyle name="Texto explicativo 9 5" xfId="1613" xr:uid="{00000000-0005-0000-0000-00004F060000}"/>
    <cellStyle name="Texto explicativo 9 6" xfId="1614" xr:uid="{00000000-0005-0000-0000-000050060000}"/>
    <cellStyle name="Texto explicativo 9 7" xfId="1615" xr:uid="{00000000-0005-0000-0000-000051060000}"/>
    <cellStyle name="Texto explicativo 9 8" xfId="1616" xr:uid="{00000000-0005-0000-0000-000052060000}"/>
    <cellStyle name="Texto explicativo 9 9" xfId="1617" xr:uid="{00000000-0005-0000-0000-000053060000}"/>
    <cellStyle name="Título 1 10" xfId="1618" xr:uid="{00000000-0005-0000-0000-000054060000}"/>
    <cellStyle name="Título 1 11" xfId="1619" xr:uid="{00000000-0005-0000-0000-000055060000}"/>
    <cellStyle name="Título 1 12" xfId="1620" xr:uid="{00000000-0005-0000-0000-000056060000}"/>
    <cellStyle name="Título 1 13" xfId="1621" xr:uid="{00000000-0005-0000-0000-000057060000}"/>
    <cellStyle name="Título 1 14" xfId="1622" xr:uid="{00000000-0005-0000-0000-000058060000}"/>
    <cellStyle name="Título 1 15" xfId="1623" xr:uid="{00000000-0005-0000-0000-000059060000}"/>
    <cellStyle name="Título 1 16" xfId="1624" xr:uid="{00000000-0005-0000-0000-00005A060000}"/>
    <cellStyle name="Título 1 17" xfId="1625" xr:uid="{00000000-0005-0000-0000-00005B060000}"/>
    <cellStyle name="Título 1 18" xfId="1626" xr:uid="{00000000-0005-0000-0000-00005C060000}"/>
    <cellStyle name="Título 1 2" xfId="1627" xr:uid="{00000000-0005-0000-0000-00005D060000}"/>
    <cellStyle name="Título 1 3" xfId="1628" xr:uid="{00000000-0005-0000-0000-00005E060000}"/>
    <cellStyle name="Título 1 4" xfId="1629" xr:uid="{00000000-0005-0000-0000-00005F060000}"/>
    <cellStyle name="Título 1 5" xfId="1630" xr:uid="{00000000-0005-0000-0000-000060060000}"/>
    <cellStyle name="Título 1 6" xfId="1631" xr:uid="{00000000-0005-0000-0000-000061060000}"/>
    <cellStyle name="Título 1 7" xfId="1632" xr:uid="{00000000-0005-0000-0000-000062060000}"/>
    <cellStyle name="Título 1 8" xfId="1633" xr:uid="{00000000-0005-0000-0000-000063060000}"/>
    <cellStyle name="Título 1 9" xfId="1634" xr:uid="{00000000-0005-0000-0000-000064060000}"/>
    <cellStyle name="Título 1 9 10" xfId="1635" xr:uid="{00000000-0005-0000-0000-000065060000}"/>
    <cellStyle name="Título 1 9 11" xfId="1636" xr:uid="{00000000-0005-0000-0000-000066060000}"/>
    <cellStyle name="Título 1 9 12" xfId="1637" xr:uid="{00000000-0005-0000-0000-000067060000}"/>
    <cellStyle name="Título 1 9 13" xfId="1638" xr:uid="{00000000-0005-0000-0000-000068060000}"/>
    <cellStyle name="Título 1 9 14" xfId="1639" xr:uid="{00000000-0005-0000-0000-000069060000}"/>
    <cellStyle name="Título 1 9 15" xfId="1640" xr:uid="{00000000-0005-0000-0000-00006A060000}"/>
    <cellStyle name="Título 1 9 16" xfId="1641" xr:uid="{00000000-0005-0000-0000-00006B060000}"/>
    <cellStyle name="Título 1 9 17" xfId="1642" xr:uid="{00000000-0005-0000-0000-00006C060000}"/>
    <cellStyle name="Título 1 9 18" xfId="1643" xr:uid="{00000000-0005-0000-0000-00006D060000}"/>
    <cellStyle name="Título 1 9 19" xfId="1644" xr:uid="{00000000-0005-0000-0000-00006E060000}"/>
    <cellStyle name="Título 1 9 2" xfId="1645" xr:uid="{00000000-0005-0000-0000-00006F060000}"/>
    <cellStyle name="Título 1 9 20" xfId="1646" xr:uid="{00000000-0005-0000-0000-000070060000}"/>
    <cellStyle name="Título 1 9 21" xfId="1647" xr:uid="{00000000-0005-0000-0000-000071060000}"/>
    <cellStyle name="Título 1 9 22" xfId="1648" xr:uid="{00000000-0005-0000-0000-000072060000}"/>
    <cellStyle name="Título 1 9 3" xfId="1649" xr:uid="{00000000-0005-0000-0000-000073060000}"/>
    <cellStyle name="Título 1 9 4" xfId="1650" xr:uid="{00000000-0005-0000-0000-000074060000}"/>
    <cellStyle name="Título 1 9 5" xfId="1651" xr:uid="{00000000-0005-0000-0000-000075060000}"/>
    <cellStyle name="Título 1 9 6" xfId="1652" xr:uid="{00000000-0005-0000-0000-000076060000}"/>
    <cellStyle name="Título 1 9 7" xfId="1653" xr:uid="{00000000-0005-0000-0000-000077060000}"/>
    <cellStyle name="Título 1 9 8" xfId="1654" xr:uid="{00000000-0005-0000-0000-000078060000}"/>
    <cellStyle name="Título 1 9 9" xfId="1655" xr:uid="{00000000-0005-0000-0000-000079060000}"/>
    <cellStyle name="Título 10" xfId="1656" xr:uid="{00000000-0005-0000-0000-00007A060000}"/>
    <cellStyle name="Título 11" xfId="1657" xr:uid="{00000000-0005-0000-0000-00007B060000}"/>
    <cellStyle name="Título 11 10" xfId="1658" xr:uid="{00000000-0005-0000-0000-00007C060000}"/>
    <cellStyle name="Título 11 11" xfId="1659" xr:uid="{00000000-0005-0000-0000-00007D060000}"/>
    <cellStyle name="Título 11 12" xfId="1660" xr:uid="{00000000-0005-0000-0000-00007E060000}"/>
    <cellStyle name="Título 11 13" xfId="1661" xr:uid="{00000000-0005-0000-0000-00007F060000}"/>
    <cellStyle name="Título 11 14" xfId="1662" xr:uid="{00000000-0005-0000-0000-000080060000}"/>
    <cellStyle name="Título 11 15" xfId="1663" xr:uid="{00000000-0005-0000-0000-000081060000}"/>
    <cellStyle name="Título 11 16" xfId="1664" xr:uid="{00000000-0005-0000-0000-000082060000}"/>
    <cellStyle name="Título 11 17" xfId="1665" xr:uid="{00000000-0005-0000-0000-000083060000}"/>
    <cellStyle name="Título 11 18" xfId="1666" xr:uid="{00000000-0005-0000-0000-000084060000}"/>
    <cellStyle name="Título 11 19" xfId="1667" xr:uid="{00000000-0005-0000-0000-000085060000}"/>
    <cellStyle name="Título 11 2" xfId="1668" xr:uid="{00000000-0005-0000-0000-000086060000}"/>
    <cellStyle name="Título 11 20" xfId="1669" xr:uid="{00000000-0005-0000-0000-000087060000}"/>
    <cellStyle name="Título 11 21" xfId="1670" xr:uid="{00000000-0005-0000-0000-000088060000}"/>
    <cellStyle name="Título 11 22" xfId="1671" xr:uid="{00000000-0005-0000-0000-000089060000}"/>
    <cellStyle name="Título 11 3" xfId="1672" xr:uid="{00000000-0005-0000-0000-00008A060000}"/>
    <cellStyle name="Título 11 4" xfId="1673" xr:uid="{00000000-0005-0000-0000-00008B060000}"/>
    <cellStyle name="Título 11 5" xfId="1674" xr:uid="{00000000-0005-0000-0000-00008C060000}"/>
    <cellStyle name="Título 11 6" xfId="1675" xr:uid="{00000000-0005-0000-0000-00008D060000}"/>
    <cellStyle name="Título 11 7" xfId="1676" xr:uid="{00000000-0005-0000-0000-00008E060000}"/>
    <cellStyle name="Título 11 8" xfId="1677" xr:uid="{00000000-0005-0000-0000-00008F060000}"/>
    <cellStyle name="Título 11 9" xfId="1678" xr:uid="{00000000-0005-0000-0000-000090060000}"/>
    <cellStyle name="Título 12" xfId="1679" xr:uid="{00000000-0005-0000-0000-000091060000}"/>
    <cellStyle name="Título 13" xfId="1680" xr:uid="{00000000-0005-0000-0000-000092060000}"/>
    <cellStyle name="Título 14" xfId="1681" xr:uid="{00000000-0005-0000-0000-000093060000}"/>
    <cellStyle name="Título 15" xfId="1682" xr:uid="{00000000-0005-0000-0000-000094060000}"/>
    <cellStyle name="Título 16" xfId="1683" xr:uid="{00000000-0005-0000-0000-000095060000}"/>
    <cellStyle name="Título 17" xfId="1684" xr:uid="{00000000-0005-0000-0000-000096060000}"/>
    <cellStyle name="Título 18" xfId="1685" xr:uid="{00000000-0005-0000-0000-000097060000}"/>
    <cellStyle name="Título 19" xfId="1686" xr:uid="{00000000-0005-0000-0000-000098060000}"/>
    <cellStyle name="Título 2" xfId="1687" builtinId="17" customBuiltin="1"/>
    <cellStyle name="Título 2 10" xfId="1688" xr:uid="{00000000-0005-0000-0000-000099060000}"/>
    <cellStyle name="Título 2 11" xfId="1689" xr:uid="{00000000-0005-0000-0000-00009A060000}"/>
    <cellStyle name="Título 2 12" xfId="1690" xr:uid="{00000000-0005-0000-0000-00009B060000}"/>
    <cellStyle name="Título 2 13" xfId="1691" xr:uid="{00000000-0005-0000-0000-00009C060000}"/>
    <cellStyle name="Título 2 14" xfId="1692" xr:uid="{00000000-0005-0000-0000-00009D060000}"/>
    <cellStyle name="Título 2 15" xfId="1693" xr:uid="{00000000-0005-0000-0000-00009E060000}"/>
    <cellStyle name="Título 2 16" xfId="1694" xr:uid="{00000000-0005-0000-0000-00009F060000}"/>
    <cellStyle name="Título 2 17" xfId="1695" xr:uid="{00000000-0005-0000-0000-0000A0060000}"/>
    <cellStyle name="Título 2 18" xfId="1696" xr:uid="{00000000-0005-0000-0000-0000A1060000}"/>
    <cellStyle name="Título 2 2" xfId="1697" xr:uid="{00000000-0005-0000-0000-0000A2060000}"/>
    <cellStyle name="Título 2 3" xfId="1698" xr:uid="{00000000-0005-0000-0000-0000A3060000}"/>
    <cellStyle name="Título 2 4" xfId="1699" xr:uid="{00000000-0005-0000-0000-0000A4060000}"/>
    <cellStyle name="Título 2 5" xfId="1700" xr:uid="{00000000-0005-0000-0000-0000A5060000}"/>
    <cellStyle name="Título 2 6" xfId="1701" xr:uid="{00000000-0005-0000-0000-0000A6060000}"/>
    <cellStyle name="Título 2 7" xfId="1702" xr:uid="{00000000-0005-0000-0000-0000A7060000}"/>
    <cellStyle name="Título 2 8" xfId="1703" xr:uid="{00000000-0005-0000-0000-0000A8060000}"/>
    <cellStyle name="Título 2 9" xfId="1704" xr:uid="{00000000-0005-0000-0000-0000A9060000}"/>
    <cellStyle name="Título 2 9 10" xfId="1705" xr:uid="{00000000-0005-0000-0000-0000AA060000}"/>
    <cellStyle name="Título 2 9 11" xfId="1706" xr:uid="{00000000-0005-0000-0000-0000AB060000}"/>
    <cellStyle name="Título 2 9 12" xfId="1707" xr:uid="{00000000-0005-0000-0000-0000AC060000}"/>
    <cellStyle name="Título 2 9 13" xfId="1708" xr:uid="{00000000-0005-0000-0000-0000AD060000}"/>
    <cellStyle name="Título 2 9 14" xfId="1709" xr:uid="{00000000-0005-0000-0000-0000AE060000}"/>
    <cellStyle name="Título 2 9 15" xfId="1710" xr:uid="{00000000-0005-0000-0000-0000AF060000}"/>
    <cellStyle name="Título 2 9 16" xfId="1711" xr:uid="{00000000-0005-0000-0000-0000B0060000}"/>
    <cellStyle name="Título 2 9 17" xfId="1712" xr:uid="{00000000-0005-0000-0000-0000B1060000}"/>
    <cellStyle name="Título 2 9 18" xfId="1713" xr:uid="{00000000-0005-0000-0000-0000B2060000}"/>
    <cellStyle name="Título 2 9 19" xfId="1714" xr:uid="{00000000-0005-0000-0000-0000B3060000}"/>
    <cellStyle name="Título 2 9 2" xfId="1715" xr:uid="{00000000-0005-0000-0000-0000B4060000}"/>
    <cellStyle name="Título 2 9 20" xfId="1716" xr:uid="{00000000-0005-0000-0000-0000B5060000}"/>
    <cellStyle name="Título 2 9 21" xfId="1717" xr:uid="{00000000-0005-0000-0000-0000B6060000}"/>
    <cellStyle name="Título 2 9 22" xfId="1718" xr:uid="{00000000-0005-0000-0000-0000B7060000}"/>
    <cellStyle name="Título 2 9 3" xfId="1719" xr:uid="{00000000-0005-0000-0000-0000B8060000}"/>
    <cellStyle name="Título 2 9 4" xfId="1720" xr:uid="{00000000-0005-0000-0000-0000B9060000}"/>
    <cellStyle name="Título 2 9 5" xfId="1721" xr:uid="{00000000-0005-0000-0000-0000BA060000}"/>
    <cellStyle name="Título 2 9 6" xfId="1722" xr:uid="{00000000-0005-0000-0000-0000BB060000}"/>
    <cellStyle name="Título 2 9 7" xfId="1723" xr:uid="{00000000-0005-0000-0000-0000BC060000}"/>
    <cellStyle name="Título 2 9 8" xfId="1724" xr:uid="{00000000-0005-0000-0000-0000BD060000}"/>
    <cellStyle name="Título 2 9 9" xfId="1725" xr:uid="{00000000-0005-0000-0000-0000BE060000}"/>
    <cellStyle name="Título 20" xfId="1726" xr:uid="{00000000-0005-0000-0000-0000BF060000}"/>
    <cellStyle name="Título 21" xfId="1727" xr:uid="{00000000-0005-0000-0000-0000C0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0 2" xfId="1945" xr:uid="{4C5C470E-4C14-49C3-A3A2-03D090435118}"/>
    <cellStyle name="Total 10 2 10" xfId="8446" xr:uid="{9044D49A-E344-4512-A58B-A9256FC0CAD2}"/>
    <cellStyle name="Total 10 2 10 2" xfId="23554" xr:uid="{4AE2D174-B198-40AD-950E-526BA6A00DF1}"/>
    <cellStyle name="Total 10 2 11" xfId="7389" xr:uid="{A3DFB280-ECE1-4E99-83D3-E40163F1D5A3}"/>
    <cellStyle name="Total 10 2 11 2" xfId="22497" xr:uid="{C3B555D6-238F-4B99-956E-8CA56F447517}"/>
    <cellStyle name="Total 10 2 12" xfId="8463" xr:uid="{F5CA7571-62F2-40F3-ADCF-008E0EA6F4EC}"/>
    <cellStyle name="Total 10 2 12 2" xfId="23571" xr:uid="{49F2CF4F-5B47-4A8F-91E8-CDAC1355BF35}"/>
    <cellStyle name="Total 10 2 13" xfId="17170" xr:uid="{B41AD8D7-C675-489D-B1F5-85BEC274EDAE}"/>
    <cellStyle name="Total 10 2 2" xfId="2505" xr:uid="{E6A10E78-6B69-4705-88B7-8FF4AEF837E0}"/>
    <cellStyle name="Total 10 2 2 2" xfId="5142" xr:uid="{448FC598-A53E-462D-896C-F54182494A8F}"/>
    <cellStyle name="Total 10 2 2 2 2" xfId="11506" xr:uid="{D69E21F8-09D5-44D8-8EB4-386C7CC07687}"/>
    <cellStyle name="Total 10 2 2 2 2 2" xfId="26614" xr:uid="{165E1F58-ECDF-4EF5-96FD-4175896B7A64}"/>
    <cellStyle name="Total 10 2 2 2 3" xfId="7714" xr:uid="{A41147EE-680E-4C58-ABF1-46CB1BB3EDD9}"/>
    <cellStyle name="Total 10 2 2 2 3 2" xfId="22822" xr:uid="{DED73AB2-E82D-4AA7-873C-43B14163F38F}"/>
    <cellStyle name="Total 10 2 2 2 4" xfId="20250" xr:uid="{9B7F8DDE-7F0F-4A48-B8E8-53D945410B75}"/>
    <cellStyle name="Total 10 2 2 3" xfId="8972" xr:uid="{DA1ACA85-F0CE-4816-B53E-56D38E743F3B}"/>
    <cellStyle name="Total 10 2 2 3 2" xfId="24080" xr:uid="{7ED36B3F-E6C4-490E-A130-64184B850EF0}"/>
    <cellStyle name="Total 10 2 3" xfId="2721" xr:uid="{CE6FB434-82C8-4788-92D0-240D440FE8E5}"/>
    <cellStyle name="Total 10 2 3 2" xfId="5358" xr:uid="{9C483F80-8F06-4782-B087-74BA3E147611}"/>
    <cellStyle name="Total 10 2 3 2 2" xfId="11707" xr:uid="{CDBBD246-71E9-45DA-BB82-824A3D7326EA}"/>
    <cellStyle name="Total 10 2 3 2 2 2" xfId="26815" xr:uid="{38C67A05-A8F0-4589-B5E4-11320DC97EDC}"/>
    <cellStyle name="Total 10 2 3 2 3" xfId="7599" xr:uid="{F1041A44-888E-4CCF-A19B-D919CE39A45F}"/>
    <cellStyle name="Total 10 2 3 2 3 2" xfId="22707" xr:uid="{4A8A198A-4A4C-43B5-9526-570810A96F93}"/>
    <cellStyle name="Total 10 2 3 2 4" xfId="20466" xr:uid="{7D85AAF5-6F40-4ACB-AFB8-6D8F7798A650}"/>
    <cellStyle name="Total 10 2 3 3" xfId="16049" xr:uid="{424213FE-BFF8-45FC-AC0C-B9E02B2A6E87}"/>
    <cellStyle name="Total 10 2 3 3 2" xfId="31157" xr:uid="{B1843683-9DFC-48A4-BE96-6E00E8872D80}"/>
    <cellStyle name="Total 10 2 3 4" xfId="17829" xr:uid="{8D043D2A-B145-47E9-BB4E-981C8E241CE9}"/>
    <cellStyle name="Total 10 2 4" xfId="3024" xr:uid="{67C3EF05-1C17-4127-909B-2E9F2912DC80}"/>
    <cellStyle name="Total 10 2 4 2" xfId="5661" xr:uid="{D3CD005E-4762-4CFD-8E37-EE6DEBC93B88}"/>
    <cellStyle name="Total 10 2 4 2 2" xfId="11972" xr:uid="{BAD4F404-6199-4CEA-BEDC-F2970A2F313F}"/>
    <cellStyle name="Total 10 2 4 2 2 2" xfId="27080" xr:uid="{A7DCDD94-213A-4C2D-810B-6FF9841B3057}"/>
    <cellStyle name="Total 10 2 4 2 3" xfId="14070" xr:uid="{67B01F31-D1E6-4D47-A9A0-DBC7C0DA87A0}"/>
    <cellStyle name="Total 10 2 4 2 3 2" xfId="29178" xr:uid="{710FA22C-14F9-4AFE-A207-99370700C220}"/>
    <cellStyle name="Total 10 2 4 2 4" xfId="20769" xr:uid="{4EC69F3A-A101-4878-8897-6ECD1B4CC8AD}"/>
    <cellStyle name="Total 10 2 4 3" xfId="9406" xr:uid="{EAFCA1AE-0C42-4F5B-A325-25E046C47486}"/>
    <cellStyle name="Total 10 2 4 3 2" xfId="24514" xr:uid="{6A0D5563-27E3-4B27-A476-52D79CA1E36F}"/>
    <cellStyle name="Total 10 2 4 4" xfId="14659" xr:uid="{F744ADC6-5290-4228-B1FC-319476940107}"/>
    <cellStyle name="Total 10 2 4 4 2" xfId="29767" xr:uid="{E404BE68-BA52-42D7-8D11-6EF4082D0B35}"/>
    <cellStyle name="Total 10 2 4 5" xfId="18132" xr:uid="{7CD8DD02-AE01-470B-AE50-F53B099331B9}"/>
    <cellStyle name="Total 10 2 5" xfId="3350" xr:uid="{12C6EAD0-C801-4971-AFCA-AE2FDB99E16E}"/>
    <cellStyle name="Total 10 2 5 2" xfId="5987" xr:uid="{B881608C-6CD8-441F-84DC-10B1678F6836}"/>
    <cellStyle name="Total 10 2 5 2 2" xfId="12298" xr:uid="{E5C6CE7B-9F78-408C-BBB3-35A26E8DAB09}"/>
    <cellStyle name="Total 10 2 5 2 2 2" xfId="27406" xr:uid="{219FB2EF-ACDE-40B9-88E4-668C80F32D3A}"/>
    <cellStyle name="Total 10 2 5 2 3" xfId="16076" xr:uid="{753225BA-F28F-44E0-999C-94CBB15D12AF}"/>
    <cellStyle name="Total 10 2 5 2 3 2" xfId="31184" xr:uid="{1D6C19E0-D7E0-4539-9967-4F5F7D971F8F}"/>
    <cellStyle name="Total 10 2 5 2 4" xfId="21095" xr:uid="{211A9DC1-F84C-430B-AB43-00FE2EBCED29}"/>
    <cellStyle name="Total 10 2 5 3" xfId="9732" xr:uid="{6DFF8D94-DBD8-4D96-BF9D-5E8E41A7AF75}"/>
    <cellStyle name="Total 10 2 5 3 2" xfId="24840" xr:uid="{4F9E3AB4-3A0E-46EC-BC1B-3B5CB1A3ED1D}"/>
    <cellStyle name="Total 10 2 5 4" xfId="14717" xr:uid="{EAD75720-B776-491B-8BD9-B38A819AABBF}"/>
    <cellStyle name="Total 10 2 5 4 2" xfId="29825" xr:uid="{AC355B8E-2378-482B-AA78-055B5DDBB375}"/>
    <cellStyle name="Total 10 2 5 5" xfId="18458" xr:uid="{5F5DDDAD-091B-48AE-996C-D7978D6DEB66}"/>
    <cellStyle name="Total 10 2 6" xfId="3656" xr:uid="{594F5C7F-9309-4DAC-BE3B-2F48D53D4D2C}"/>
    <cellStyle name="Total 10 2 6 2" xfId="6293" xr:uid="{8D0984A9-74C2-437D-8FFB-7F8BBB94A64D}"/>
    <cellStyle name="Total 10 2 6 2 2" xfId="12604" xr:uid="{E5B87C97-B6CD-40CA-803F-D94ECA77CA9B}"/>
    <cellStyle name="Total 10 2 6 2 2 2" xfId="27712" xr:uid="{1FE9A7A3-2422-4850-ADA5-3F640D067AD2}"/>
    <cellStyle name="Total 10 2 6 2 3" xfId="15529" xr:uid="{2C8BF502-1241-42C2-90C9-D890145FA655}"/>
    <cellStyle name="Total 10 2 6 2 3 2" xfId="30637" xr:uid="{752EA10D-ACD3-404D-B8A7-6221DDF2F419}"/>
    <cellStyle name="Total 10 2 6 2 4" xfId="21401" xr:uid="{9CAF6F78-687A-4525-A26B-D5617F3956F9}"/>
    <cellStyle name="Total 10 2 6 3" xfId="10038" xr:uid="{F841EA4F-79D5-40DD-9204-2E9FA1DE0EFE}"/>
    <cellStyle name="Total 10 2 6 3 2" xfId="25146" xr:uid="{E688D91E-2669-40EF-9E69-085EE29C4E4B}"/>
    <cellStyle name="Total 10 2 6 4" xfId="13894" xr:uid="{87B17649-8C05-40D7-B155-B4131FA0859F}"/>
    <cellStyle name="Total 10 2 6 4 2" xfId="29002" xr:uid="{64DDDB95-9AD2-454E-9B4F-0F0FE0D9C0C6}"/>
    <cellStyle name="Total 10 2 6 5" xfId="18764" xr:uid="{A365896E-8593-47A1-AC8E-9A77EC636EE6}"/>
    <cellStyle name="Total 10 2 7" xfId="4017" xr:uid="{289D5425-B58F-4969-B70B-9C567532785A}"/>
    <cellStyle name="Total 10 2 7 2" xfId="6654" xr:uid="{916CA925-456F-43DD-A422-33B25236F95A}"/>
    <cellStyle name="Total 10 2 7 2 2" xfId="12965" xr:uid="{E07197B6-8037-4636-866B-9C074913CFBE}"/>
    <cellStyle name="Total 10 2 7 2 2 2" xfId="28073" xr:uid="{54832B3D-F03B-41F5-9DB5-5F1AABEC9A97}"/>
    <cellStyle name="Total 10 2 7 2 3" xfId="16655" xr:uid="{FB95CCCB-C1A2-452A-8AC6-D4C8AA208F53}"/>
    <cellStyle name="Total 10 2 7 2 3 2" xfId="31763" xr:uid="{382184B3-498A-4283-B62B-F8388A00EF79}"/>
    <cellStyle name="Total 10 2 7 2 4" xfId="21762" xr:uid="{DBB28F9E-4F85-48BE-A353-CBA9DF038361}"/>
    <cellStyle name="Total 10 2 7 3" xfId="10399" xr:uid="{8757B56E-A883-4085-B475-A81186AD82B4}"/>
    <cellStyle name="Total 10 2 7 3 2" xfId="25507" xr:uid="{CCBD5156-6CC5-4AD4-9578-AC7E478FA509}"/>
    <cellStyle name="Total 10 2 7 4" xfId="7139" xr:uid="{E6DF4931-2977-44E3-9745-22F742C42D40}"/>
    <cellStyle name="Total 10 2 7 4 2" xfId="22247" xr:uid="{47BD56D7-3A57-49A5-834B-148DC1DB091A}"/>
    <cellStyle name="Total 10 2 7 5" xfId="19125" xr:uid="{B4676C57-A572-424F-B661-F2841B263671}"/>
    <cellStyle name="Total 10 2 8" xfId="4330" xr:uid="{78FDBC69-76AC-4ADD-8BAC-0355252807B3}"/>
    <cellStyle name="Total 10 2 8 2" xfId="6967" xr:uid="{CCDCF428-B8C2-4607-B830-F3E6FE04F622}"/>
    <cellStyle name="Total 10 2 8 2 2" xfId="13278" xr:uid="{CBD7D42E-0FF2-4B72-8568-74308D05523F}"/>
    <cellStyle name="Total 10 2 8 2 2 2" xfId="28386" xr:uid="{A77FDB48-9390-4618-8856-BC320519FF27}"/>
    <cellStyle name="Total 10 2 8 2 3" xfId="16942" xr:uid="{B4B8AF35-0BDB-4531-AEA2-5A2AEB33F014}"/>
    <cellStyle name="Total 10 2 8 2 3 2" xfId="32050" xr:uid="{3BD66C69-5B09-4E58-B00A-23CF96B67613}"/>
    <cellStyle name="Total 10 2 8 2 4" xfId="22075" xr:uid="{52D0982B-F581-4185-83D5-B9ECE564A9A2}"/>
    <cellStyle name="Total 10 2 8 3" xfId="10712" xr:uid="{EE4AF214-B9DD-44A7-AB36-A5441B51718F}"/>
    <cellStyle name="Total 10 2 8 3 2" xfId="25820" xr:uid="{304CC28B-2A95-43C2-89E8-5AA64962B49F}"/>
    <cellStyle name="Total 10 2 8 4" xfId="14246" xr:uid="{8042FCBA-9C4A-41F9-A5F8-A6FB3DC864E2}"/>
    <cellStyle name="Total 10 2 8 4 2" xfId="29354" xr:uid="{5195BEC8-9D2F-4852-B8CB-D3C3B7C1CB89}"/>
    <cellStyle name="Total 10 2 8 5" xfId="19438" xr:uid="{41BEB705-2F44-474F-92A1-6E9F8516DFC5}"/>
    <cellStyle name="Total 10 2 9" xfId="4582" xr:uid="{44193E83-C956-4B44-B91A-552E7B7DDC45}"/>
    <cellStyle name="Total 10 2 9 2" xfId="10964" xr:uid="{C25F62CF-AA0F-4796-9972-DDEF9C66DA33}"/>
    <cellStyle name="Total 10 2 9 2 2" xfId="26072" xr:uid="{024F8542-C500-400B-9B1F-E185BE509A7F}"/>
    <cellStyle name="Total 10 2 9 3" xfId="8112" xr:uid="{25F310C8-39E9-4C53-80D3-78481C92237D}"/>
    <cellStyle name="Total 10 2 9 3 2" xfId="23220" xr:uid="{A51761D5-A00A-4345-9F0E-A2D8B61DB4E0}"/>
    <cellStyle name="Total 10 2 9 4" xfId="19690" xr:uid="{50F25EC2-6DA8-4551-9336-11A370A1CEEF}"/>
    <cellStyle name="Total 10 3" xfId="1974" xr:uid="{1C43BFB2-B336-4BEC-A32D-DCDF5EDC39C5}"/>
    <cellStyle name="Total 10 3 10" xfId="8472" xr:uid="{1FD57A84-186F-4D78-8F35-1CB351A441E9}"/>
    <cellStyle name="Total 10 3 10 2" xfId="23580" xr:uid="{F87231D0-68C6-4FA4-A757-6D53D1E18B04}"/>
    <cellStyle name="Total 10 3 11" xfId="14014" xr:uid="{F56A6B01-F4B1-43AB-96D6-1CB8D5C14FA2}"/>
    <cellStyle name="Total 10 3 11 2" xfId="29122" xr:uid="{48864DA9-2814-464F-B385-0ADA4135C782}"/>
    <cellStyle name="Total 10 3 12" xfId="15333" xr:uid="{73554A84-E195-421C-9B14-4EDC075521B6}"/>
    <cellStyle name="Total 10 3 12 2" xfId="30441" xr:uid="{684162CD-91B7-4B59-8AF3-CB17E6742036}"/>
    <cellStyle name="Total 10 3 13" xfId="17199" xr:uid="{6E433337-7577-4B7B-93CD-E47C1D7914AE}"/>
    <cellStyle name="Total 10 3 2" xfId="2534" xr:uid="{3B57AC6B-9E02-4537-B90F-A786F39FC1A6}"/>
    <cellStyle name="Total 10 3 2 2" xfId="5171" xr:uid="{EFA9F406-7DD0-4AF3-B33B-1ADEAFF16BDE}"/>
    <cellStyle name="Total 10 3 2 2 2" xfId="11535" xr:uid="{DA9EC4B6-AC99-4764-B1D9-667345AA39F3}"/>
    <cellStyle name="Total 10 3 2 2 2 2" xfId="26643" xr:uid="{C7E1A566-C83B-4EF8-A20C-635106EA47D1}"/>
    <cellStyle name="Total 10 3 2 2 3" xfId="16075" xr:uid="{F668520A-77B6-4E87-964F-86F2811BEA35}"/>
    <cellStyle name="Total 10 3 2 2 3 2" xfId="31183" xr:uid="{599C8A76-27D1-45E0-8BB8-9CB6F1F102B7}"/>
    <cellStyle name="Total 10 3 2 2 4" xfId="20279" xr:uid="{B5F1C540-3EB0-4D0A-8FB3-F5838DF73431}"/>
    <cellStyle name="Total 10 3 2 3" xfId="9001" xr:uid="{D07856E8-E7D5-44D3-9063-85F7A72DFEFD}"/>
    <cellStyle name="Total 10 3 2 3 2" xfId="24109" xr:uid="{BD92FDC2-0C17-4D39-87ED-AFD72C16714E}"/>
    <cellStyle name="Total 10 3 3" xfId="2736" xr:uid="{53671DAB-0BEE-4365-A3B6-FC38DC424993}"/>
    <cellStyle name="Total 10 3 3 2" xfId="5373" xr:uid="{A8C4943C-F547-46D0-AAAC-841124D7382B}"/>
    <cellStyle name="Total 10 3 3 2 2" xfId="11722" xr:uid="{07E86A21-3DCC-4300-AAA8-93C80E641A09}"/>
    <cellStyle name="Total 10 3 3 2 2 2" xfId="26830" xr:uid="{CC8CF9D0-93D5-4F4C-B226-CEC6073332C5}"/>
    <cellStyle name="Total 10 3 3 2 3" xfId="13639" xr:uid="{19B11E30-FE00-48AE-BD13-6B2D670C20E9}"/>
    <cellStyle name="Total 10 3 3 2 3 2" xfId="28747" xr:uid="{A885ECA5-FE55-4405-BDAE-CBE77C678F66}"/>
    <cellStyle name="Total 10 3 3 2 4" xfId="20481" xr:uid="{FEEEE38A-899F-4FDD-BC4F-0C1E2D28D5CB}"/>
    <cellStyle name="Total 10 3 3 3" xfId="7415" xr:uid="{A49A7CA2-5CA4-471F-9AB7-F21116DCB269}"/>
    <cellStyle name="Total 10 3 3 3 2" xfId="22523" xr:uid="{8D08E89A-A88F-4BC8-9100-824F1BA82D55}"/>
    <cellStyle name="Total 10 3 3 4" xfId="17844" xr:uid="{639AA279-4FDD-4D80-98B6-515105E52E31}"/>
    <cellStyle name="Total 10 3 4" xfId="3039" xr:uid="{1254C363-3219-4F1E-AB22-1CC3943C8883}"/>
    <cellStyle name="Total 10 3 4 2" xfId="5676" xr:uid="{9F1522FD-BD98-476E-8077-A1E82ECEAFC2}"/>
    <cellStyle name="Total 10 3 4 2 2" xfId="11987" xr:uid="{33171D78-6479-48C2-A56A-87F21357EED8}"/>
    <cellStyle name="Total 10 3 4 2 2 2" xfId="27095" xr:uid="{7A5AC047-1A57-4697-8378-B9FC52CC3840}"/>
    <cellStyle name="Total 10 3 4 2 3" xfId="15442" xr:uid="{BC539DE6-FD4F-4EB0-9AFA-5B194DC1F24F}"/>
    <cellStyle name="Total 10 3 4 2 3 2" xfId="30550" xr:uid="{BFD533F8-DB90-4BC5-A86D-7B1B9CDEB87D}"/>
    <cellStyle name="Total 10 3 4 2 4" xfId="20784" xr:uid="{63FE2B7F-D5B4-4184-B1A9-884CC8E97E03}"/>
    <cellStyle name="Total 10 3 4 3" xfId="9421" xr:uid="{DD943A6F-8012-416E-9119-0195FBAF0F31}"/>
    <cellStyle name="Total 10 3 4 3 2" xfId="24529" xr:uid="{62914626-886D-4F5D-94D7-1B9E9F5BC73B}"/>
    <cellStyle name="Total 10 3 4 4" xfId="9153" xr:uid="{F1CCBE1A-1E7B-4D1D-8155-F2FF28CC002B}"/>
    <cellStyle name="Total 10 3 4 4 2" xfId="24261" xr:uid="{ACF3DF5D-4F2B-4680-9988-03B38DA24ADE}"/>
    <cellStyle name="Total 10 3 4 5" xfId="18147" xr:uid="{092A3CA0-5E91-4993-A2B2-06D5F1CFF22C}"/>
    <cellStyle name="Total 10 3 5" xfId="3365" xr:uid="{299A461B-F9AB-436A-A65D-8C7506BF5246}"/>
    <cellStyle name="Total 10 3 5 2" xfId="6002" xr:uid="{D9113A91-BE12-42C2-AF57-5F0AA46AE246}"/>
    <cellStyle name="Total 10 3 5 2 2" xfId="12313" xr:uid="{E1ADEA07-CE4E-459D-85D1-8D09B1CEA9D0}"/>
    <cellStyle name="Total 10 3 5 2 2 2" xfId="27421" xr:uid="{62486A78-1757-494C-AC16-7FB8938B11A2}"/>
    <cellStyle name="Total 10 3 5 2 3" xfId="15269" xr:uid="{343CB525-D257-4829-88AF-FADA041B0158}"/>
    <cellStyle name="Total 10 3 5 2 3 2" xfId="30377" xr:uid="{4BB0C8EE-505E-4E2E-94D7-081C4A9B6BFC}"/>
    <cellStyle name="Total 10 3 5 2 4" xfId="21110" xr:uid="{C24C6626-27ED-466A-BD9E-94B271010220}"/>
    <cellStyle name="Total 10 3 5 3" xfId="9747" xr:uid="{71D173B0-3B91-40F8-8827-2EC16759BC5E}"/>
    <cellStyle name="Total 10 3 5 3 2" xfId="24855" xr:uid="{17B0A16F-498A-4433-B173-5335712CDF5B}"/>
    <cellStyle name="Total 10 3 5 4" xfId="14441" xr:uid="{0F8666BC-7C5D-4040-ABAA-4097AE84C738}"/>
    <cellStyle name="Total 10 3 5 4 2" xfId="29549" xr:uid="{98CDE932-B31B-40A5-8A3D-B6FE1EAF91A9}"/>
    <cellStyle name="Total 10 3 5 5" xfId="18473" xr:uid="{685F0BBA-9544-424E-899C-C1BD67B6E8A5}"/>
    <cellStyle name="Total 10 3 6" xfId="3671" xr:uid="{29589591-8E7F-4D06-8050-131A26A154EE}"/>
    <cellStyle name="Total 10 3 6 2" xfId="6308" xr:uid="{28C355FD-8680-4CA6-9EFA-164D33821EAB}"/>
    <cellStyle name="Total 10 3 6 2 2" xfId="12619" xr:uid="{9F28FCE0-CEE5-4B8B-9626-CC7C5D81DBAE}"/>
    <cellStyle name="Total 10 3 6 2 2 2" xfId="27727" xr:uid="{26363A95-7132-4047-9FD4-0C93C1D6EA57}"/>
    <cellStyle name="Total 10 3 6 2 3" xfId="16355" xr:uid="{779832BD-FB8D-495E-B0DE-5BF363E8C4B3}"/>
    <cellStyle name="Total 10 3 6 2 3 2" xfId="31463" xr:uid="{41B10900-F7BE-4B61-A676-0022B0CE8238}"/>
    <cellStyle name="Total 10 3 6 2 4" xfId="21416" xr:uid="{7C461CF1-E6E7-4002-A900-87B5FADE8566}"/>
    <cellStyle name="Total 10 3 6 3" xfId="10053" xr:uid="{70569921-92F8-4850-B07B-3A684CABE293}"/>
    <cellStyle name="Total 10 3 6 3 2" xfId="25161" xr:uid="{181904C8-27A2-4D6F-BF9B-C3EFD057C58F}"/>
    <cellStyle name="Total 10 3 6 4" xfId="14513" xr:uid="{3FEE3B16-5F71-4ACF-9485-F75A07089332}"/>
    <cellStyle name="Total 10 3 6 4 2" xfId="29621" xr:uid="{21B69EA4-E002-4ADE-940E-F6C96AF3AEEB}"/>
    <cellStyle name="Total 10 3 6 5" xfId="18779" xr:uid="{0B594C32-4BA6-4F20-B0ED-059AB68EB790}"/>
    <cellStyle name="Total 10 3 7" xfId="4046" xr:uid="{C84899D0-7019-4E70-853A-0D65166B4081}"/>
    <cellStyle name="Total 10 3 7 2" xfId="6683" xr:uid="{D6A05AA7-3C4F-414A-9DED-9C7E02E7A493}"/>
    <cellStyle name="Total 10 3 7 2 2" xfId="12994" xr:uid="{043B8F54-D133-42E0-A7C6-B2415BF67E15}"/>
    <cellStyle name="Total 10 3 7 2 2 2" xfId="28102" xr:uid="{A39F26D8-6D10-474A-93FF-C9908ACE4F85}"/>
    <cellStyle name="Total 10 3 7 2 3" xfId="16670" xr:uid="{7D19D6D5-AD5E-41B8-B5B8-68DA26E9ADB6}"/>
    <cellStyle name="Total 10 3 7 2 3 2" xfId="31778" xr:uid="{1ECB24C7-EE68-460A-ADDA-3559BC51E570}"/>
    <cellStyle name="Total 10 3 7 2 4" xfId="21791" xr:uid="{83A80EE2-C9EC-44A1-81E2-C8C9C9D0BC6A}"/>
    <cellStyle name="Total 10 3 7 3" xfId="10428" xr:uid="{0A548149-95D6-4449-9A7D-EC4EBAF72874}"/>
    <cellStyle name="Total 10 3 7 3 2" xfId="25536" xr:uid="{1980066D-BDD6-4475-A422-36FED2E568B1}"/>
    <cellStyle name="Total 10 3 7 4" xfId="15118" xr:uid="{B4367D56-4BAE-44ED-92BA-C9834120A44E}"/>
    <cellStyle name="Total 10 3 7 4 2" xfId="30226" xr:uid="{35B143F2-6B49-4371-ADBE-16171D070045}"/>
    <cellStyle name="Total 10 3 7 5" xfId="19154" xr:uid="{5AAF62CC-BC91-4908-86DC-811C78A9AA59}"/>
    <cellStyle name="Total 10 3 8" xfId="4345" xr:uid="{F42D3974-E6D8-4E10-B61E-F90E9048A457}"/>
    <cellStyle name="Total 10 3 8 2" xfId="6982" xr:uid="{2539F863-FB49-43FC-BB73-B62DE42FDA8A}"/>
    <cellStyle name="Total 10 3 8 2 2" xfId="13293" xr:uid="{8765993E-3B0E-4F1B-BA32-C0890763CA6C}"/>
    <cellStyle name="Total 10 3 8 2 2 2" xfId="28401" xr:uid="{D84F9B32-7A55-4629-8A63-1252E1262162}"/>
    <cellStyle name="Total 10 3 8 2 3" xfId="16957" xr:uid="{54378D51-EEF2-4B3B-9223-D14D6BAC2D69}"/>
    <cellStyle name="Total 10 3 8 2 3 2" xfId="32065" xr:uid="{368D7300-B013-40E7-A71A-9BA3877CE439}"/>
    <cellStyle name="Total 10 3 8 2 4" xfId="22090" xr:uid="{4F943A89-C2C4-475B-B763-62DF1D8AB93A}"/>
    <cellStyle name="Total 10 3 8 3" xfId="10727" xr:uid="{AA514EE1-37D4-4F3B-B22C-2B95188EB6F1}"/>
    <cellStyle name="Total 10 3 8 3 2" xfId="25835" xr:uid="{729839BE-8F30-4A9B-B3F6-A0BC64D6DE94}"/>
    <cellStyle name="Total 10 3 8 4" xfId="11232" xr:uid="{29D2969D-5D90-46A5-8808-9AAC3F135482}"/>
    <cellStyle name="Total 10 3 8 4 2" xfId="26340" xr:uid="{D45414EF-637C-4D7E-902B-473AF40F137C}"/>
    <cellStyle name="Total 10 3 8 5" xfId="19453" xr:uid="{7EC6C97A-7F47-4524-BBB6-727059DA880B}"/>
    <cellStyle name="Total 10 3 9" xfId="4611" xr:uid="{93D367B0-3260-483A-A72F-7DE354530F32}"/>
    <cellStyle name="Total 10 3 9 2" xfId="10993" xr:uid="{7C7E6B8A-E5F8-46D3-AAD2-0DF0164CCAFE}"/>
    <cellStyle name="Total 10 3 9 2 2" xfId="26101" xr:uid="{7204D816-F533-416A-8F38-2098C81229DA}"/>
    <cellStyle name="Total 10 3 9 3" xfId="7975" xr:uid="{6C844A33-F0DD-4C10-BEAC-3149DC2DC7CD}"/>
    <cellStyle name="Total 10 3 9 3 2" xfId="23083" xr:uid="{8D6831C8-6A25-4F2B-A23E-181C6AF7091A}"/>
    <cellStyle name="Total 10 3 9 4" xfId="19719" xr:uid="{B4231672-7ADC-4B90-9323-B73CCD3D1A15}"/>
    <cellStyle name="Total 10 4" xfId="2136" xr:uid="{91FA8264-909D-4388-B63B-5F27C5DB8093}"/>
    <cellStyle name="Total 10 4 10" xfId="14788" xr:uid="{B21D26F3-1665-473A-8EC4-1EBDEF1F805B}"/>
    <cellStyle name="Total 10 4 10 2" xfId="29896" xr:uid="{9E0213C4-8C4F-4F5D-83FC-EF848B606C42}"/>
    <cellStyle name="Total 10 4 11" xfId="14055" xr:uid="{890C8E1C-F46B-44D1-8CF4-6382D97F054C}"/>
    <cellStyle name="Total 10 4 11 2" xfId="29163" xr:uid="{4B5BF5E9-5553-431A-A283-20DC0F5C9192}"/>
    <cellStyle name="Total 10 4 12" xfId="17361" xr:uid="{90710B94-E105-41A7-8795-158EE05D337C}"/>
    <cellStyle name="Total 10 4 2" xfId="2626" xr:uid="{61CB3084-41E0-45FA-AC1D-43DCAFF3EDB3}"/>
    <cellStyle name="Total 10 4 2 2" xfId="5263" xr:uid="{7FC0CDB7-67B1-457C-8FF0-C0DB40069697}"/>
    <cellStyle name="Total 10 4 2 2 2" xfId="11627" xr:uid="{94EAE5AA-4684-4EA8-A33A-62D6A7F0D950}"/>
    <cellStyle name="Total 10 4 2 2 2 2" xfId="26735" xr:uid="{9104C7E2-D1D9-4A9C-991A-9DE2CF40F193}"/>
    <cellStyle name="Total 10 4 2 2 3" xfId="16324" xr:uid="{BCCEBC0D-9530-4B40-8FE2-ADF49DDBF9DA}"/>
    <cellStyle name="Total 10 4 2 2 3 2" xfId="31432" xr:uid="{C9DED9E6-02EC-44A0-9C38-BBA981EC62CD}"/>
    <cellStyle name="Total 10 4 2 2 4" xfId="20371" xr:uid="{400F8FD4-B498-4F1F-8EEA-31E6BF57044D}"/>
    <cellStyle name="Total 10 4 2 3" xfId="9093" xr:uid="{D682C840-5460-45C4-96AA-BF06CED3DD6A}"/>
    <cellStyle name="Total 10 4 2 3 2" xfId="24201" xr:uid="{9090ACFE-5746-4278-B2F9-38B81FD8D341}"/>
    <cellStyle name="Total 10 4 2 4" xfId="7747" xr:uid="{7DC103CE-1564-4F4F-B97D-8A48A4DEB2ED}"/>
    <cellStyle name="Total 10 4 2 4 2" xfId="22855" xr:uid="{2BF866B4-66FA-4230-80D0-8963C40CEDDF}"/>
    <cellStyle name="Total 10 4 2 5" xfId="9257" xr:uid="{084CCFE8-7A66-4F4E-A6ED-135EA7158257}"/>
    <cellStyle name="Total 10 4 2 5 2" xfId="24365" xr:uid="{1B0C1AD1-377C-4528-A8BB-95E97CFBB8F4}"/>
    <cellStyle name="Total 10 4 2 6" xfId="17734" xr:uid="{6B8CF7D8-00A7-45A8-9FA3-754FEAF19564}"/>
    <cellStyle name="Total 10 4 3" xfId="2891" xr:uid="{668555EF-6B57-44DB-81B6-47FEEC21EFE9}"/>
    <cellStyle name="Total 10 4 3 2" xfId="5528" xr:uid="{2DF76618-F40F-4931-A38B-5B7309B11A5B}"/>
    <cellStyle name="Total 10 4 3 2 2" xfId="11839" xr:uid="{0DCBC1F4-5675-488B-BCAD-7001437DBC05}"/>
    <cellStyle name="Total 10 4 3 2 2 2" xfId="26947" xr:uid="{FB08C2DD-931D-49E3-87B2-89638BAA6471}"/>
    <cellStyle name="Total 10 4 3 2 3" xfId="16123" xr:uid="{AC3E40FD-44A1-493E-98BE-839E90FBA442}"/>
    <cellStyle name="Total 10 4 3 2 3 2" xfId="31231" xr:uid="{C1391969-3398-4C9C-ACD4-BD32896C6707}"/>
    <cellStyle name="Total 10 4 3 2 4" xfId="20636" xr:uid="{45C37E9A-968D-4C16-A84A-9DEFC7DD0A25}"/>
    <cellStyle name="Total 10 4 3 3" xfId="15435" xr:uid="{7F1D77CA-1BED-4918-8F70-6265FFDF4F52}"/>
    <cellStyle name="Total 10 4 3 3 2" xfId="30543" xr:uid="{EBCB1CD3-64C3-4243-9F91-C08462521BA8}"/>
    <cellStyle name="Total 10 4 3 4" xfId="17999" xr:uid="{A78BE591-035A-4CF1-9DED-278406E00DC8}"/>
    <cellStyle name="Total 10 4 4" xfId="3194" xr:uid="{99B05FDA-6CB4-4663-B4E3-D43337408BA7}"/>
    <cellStyle name="Total 10 4 4 2" xfId="5831" xr:uid="{F73FA62B-7D25-4052-801A-33A3CC0F41AE}"/>
    <cellStyle name="Total 10 4 4 2 2" xfId="12142" xr:uid="{7B402E70-CA6B-42B9-9F5C-30C0525F6227}"/>
    <cellStyle name="Total 10 4 4 2 2 2" xfId="27250" xr:uid="{78FDA842-113E-4C7A-A2DD-7471B8334D5A}"/>
    <cellStyle name="Total 10 4 4 2 3" xfId="11211" xr:uid="{23CA5C9D-74D7-4DEF-9347-88084C793C57}"/>
    <cellStyle name="Total 10 4 4 2 3 2" xfId="26319" xr:uid="{BA8F4DF7-E27A-4A0F-AEF3-26F37B56E1A2}"/>
    <cellStyle name="Total 10 4 4 2 4" xfId="20939" xr:uid="{3840D848-9DA1-4868-B7EE-969D87DA6398}"/>
    <cellStyle name="Total 10 4 4 3" xfId="9576" xr:uid="{2877F96A-4222-4601-8F8C-E7D1AB36C14D}"/>
    <cellStyle name="Total 10 4 4 3 2" xfId="24684" xr:uid="{13710C8C-2583-4539-8392-AF9C2917490A}"/>
    <cellStyle name="Total 10 4 4 4" xfId="7053" xr:uid="{9AB17DF0-2EC6-4E06-A708-4A20EF4C852D}"/>
    <cellStyle name="Total 10 4 4 4 2" xfId="22161" xr:uid="{3CCDA60A-0766-424F-A641-01048116813E}"/>
    <cellStyle name="Total 10 4 4 5" xfId="18302" xr:uid="{E4C22AD8-B5EC-4DD3-A57F-25F962C25B8C}"/>
    <cellStyle name="Total 10 4 5" xfId="3520" xr:uid="{1E0E38F4-13BB-4DB9-BC51-A97900E0EB56}"/>
    <cellStyle name="Total 10 4 5 2" xfId="6157" xr:uid="{D306EE87-CA94-4788-9E4D-330F20BAE29B}"/>
    <cellStyle name="Total 10 4 5 2 2" xfId="12468" xr:uid="{F4A69B26-2567-4569-8D0E-AA2A20189ED8}"/>
    <cellStyle name="Total 10 4 5 2 2 2" xfId="27576" xr:uid="{508C8AEB-3B76-4AD5-98EB-3E456503BDE2}"/>
    <cellStyle name="Total 10 4 5 2 3" xfId="7118" xr:uid="{22E0BC81-6971-44CF-AEE3-C13460AC2A75}"/>
    <cellStyle name="Total 10 4 5 2 3 2" xfId="22226" xr:uid="{956DA43E-7783-4B73-A4C2-8271075E2B97}"/>
    <cellStyle name="Total 10 4 5 2 4" xfId="21265" xr:uid="{DDDC7FFA-E1EC-431E-A83D-B35455CCE93F}"/>
    <cellStyle name="Total 10 4 5 3" xfId="9902" xr:uid="{A71B8170-30E2-4C56-8FF5-57ED4E1AED0B}"/>
    <cellStyle name="Total 10 4 5 3 2" xfId="25010" xr:uid="{63DF7400-9FF6-4CFF-9DEA-1A3BB6B2773B}"/>
    <cellStyle name="Total 10 4 5 4" xfId="8104" xr:uid="{FBC655D9-61B3-4C6D-938A-3E8CAB4FDBC4}"/>
    <cellStyle name="Total 10 4 5 4 2" xfId="23212" xr:uid="{E9CF5F7E-B247-4619-B875-5226D3AE31FD}"/>
    <cellStyle name="Total 10 4 5 5" xfId="18628" xr:uid="{450A4D10-7AB4-4AC4-A34F-1232D71306FF}"/>
    <cellStyle name="Total 10 4 6" xfId="3826" xr:uid="{E8FB1B5E-8C2E-4DC2-B267-89A37FC8A891}"/>
    <cellStyle name="Total 10 4 6 2" xfId="6463" xr:uid="{A5FB4313-E8C6-4B2F-8C5B-F241BEFA9A81}"/>
    <cellStyle name="Total 10 4 6 2 2" xfId="12774" xr:uid="{9CFB0CE2-8CE3-4165-B57A-C971F0DE8F14}"/>
    <cellStyle name="Total 10 4 6 2 2 2" xfId="27882" xr:uid="{73E31749-9284-40BF-9533-F55F5007B9AC}"/>
    <cellStyle name="Total 10 4 6 2 3" xfId="7824" xr:uid="{5EFEF4F2-57C4-43F8-A7B8-05074EAC54F3}"/>
    <cellStyle name="Total 10 4 6 2 3 2" xfId="22932" xr:uid="{9366B7EA-586C-44E3-95F8-858F50E408AC}"/>
    <cellStyle name="Total 10 4 6 2 4" xfId="21571" xr:uid="{D8CAF1BF-C870-4FA7-AEF7-B61CFD4770DF}"/>
    <cellStyle name="Total 10 4 6 3" xfId="10208" xr:uid="{DAA72DE1-6F55-453C-8844-89100397D029}"/>
    <cellStyle name="Total 10 4 6 3 2" xfId="25316" xr:uid="{D9331F57-938D-4802-95DC-D8B91EF48774}"/>
    <cellStyle name="Total 10 4 6 4" xfId="15864" xr:uid="{9CD4530E-83C5-49C5-B121-55207517343A}"/>
    <cellStyle name="Total 10 4 6 4 2" xfId="30972" xr:uid="{DB11145A-6A76-4CB9-AC32-53C8F2A38507}"/>
    <cellStyle name="Total 10 4 6 5" xfId="18934" xr:uid="{8034163F-5EDB-4817-BB2A-0242FF33D2B2}"/>
    <cellStyle name="Total 10 4 7" xfId="4208" xr:uid="{61E902CD-4D06-4EC4-971E-288C990E4D7A}"/>
    <cellStyle name="Total 10 4 7 2" xfId="6845" xr:uid="{267A91FE-D026-4BB1-9051-26C2C8C6161C}"/>
    <cellStyle name="Total 10 4 7 2 2" xfId="13156" xr:uid="{90DD07F4-6DBC-4F2C-A113-13DF8104DB47}"/>
    <cellStyle name="Total 10 4 7 2 2 2" xfId="28264" xr:uid="{7042F5CA-D1F4-4B6D-8E66-94621D57EF29}"/>
    <cellStyle name="Total 10 4 7 2 3" xfId="16825" xr:uid="{C11B1AF4-87BD-4996-A8EB-C185B1062EAF}"/>
    <cellStyle name="Total 10 4 7 2 3 2" xfId="31933" xr:uid="{837EED4F-A8B2-4A69-8868-8FD4250AAF68}"/>
    <cellStyle name="Total 10 4 7 2 4" xfId="21953" xr:uid="{D8A9F0D5-26ED-46FA-8A26-CE4CA26D4B8E}"/>
    <cellStyle name="Total 10 4 7 3" xfId="10590" xr:uid="{23BB66AD-E40A-4EC3-93BE-EF396D078AF0}"/>
    <cellStyle name="Total 10 4 7 3 2" xfId="25698" xr:uid="{A543D67E-48DB-45CF-91A8-FBCF11AC7E19}"/>
    <cellStyle name="Total 10 4 7 4" xfId="9132" xr:uid="{356D01E7-E3F1-494D-BFB1-77AB20A07DA0}"/>
    <cellStyle name="Total 10 4 7 4 2" xfId="24240" xr:uid="{236D12B5-57C6-477C-9997-8F5905D35325}"/>
    <cellStyle name="Total 10 4 7 5" xfId="19316" xr:uid="{7DFE82AD-E1C6-45B7-83A2-D0EB4C4D8C71}"/>
    <cellStyle name="Total 10 4 8" xfId="4773" xr:uid="{05DB4302-0916-4CBF-A4C6-6AAD226A7BB9}"/>
    <cellStyle name="Total 10 4 8 2" xfId="11155" xr:uid="{5BDD6A02-FCC3-479C-B64D-52C2795D75B5}"/>
    <cellStyle name="Total 10 4 8 2 2" xfId="26263" xr:uid="{677C1ADF-40F3-4EC8-9340-7C3DA06F8984}"/>
    <cellStyle name="Total 10 4 8 3" xfId="7946" xr:uid="{33E726AA-7605-4278-97A0-A3AD751CF4F0}"/>
    <cellStyle name="Total 10 4 8 3 2" xfId="23054" xr:uid="{0CE355CC-1EAA-4834-AF6A-3161462941BB}"/>
    <cellStyle name="Total 10 4 8 4" xfId="19881" xr:uid="{8215C545-8BFC-4BBD-BE3A-ADA2CE182632}"/>
    <cellStyle name="Total 10 4 9" xfId="8634" xr:uid="{987565C3-A0A1-4FBC-946C-F2554BBC2CF2}"/>
    <cellStyle name="Total 10 4 9 2" xfId="23742" xr:uid="{074F4C10-0EA4-4F4B-8B41-4CB52C41082D}"/>
    <cellStyle name="Total 10 5" xfId="2151" xr:uid="{C9788C01-4B1E-4095-A192-E70219ABC929}"/>
    <cellStyle name="Total 10 5 10" xfId="7834" xr:uid="{C9E6D7CB-9F2F-4132-A9F9-7CF24EC4BA1F}"/>
    <cellStyle name="Total 10 5 10 2" xfId="22942" xr:uid="{85EA519F-72F8-4A8A-8887-2A32DC12BA03}"/>
    <cellStyle name="Total 10 5 11" xfId="17376" xr:uid="{C969EF48-69F0-41FF-916C-A1AB3F900026}"/>
    <cellStyle name="Total 10 5 2" xfId="2906" xr:uid="{1FBF1EAB-B75B-4CBF-A0E0-988C6591B607}"/>
    <cellStyle name="Total 10 5 2 2" xfId="5543" xr:uid="{C0FB2EC2-3F63-4E95-ACD2-AA636FB78BB0}"/>
    <cellStyle name="Total 10 5 2 2 2" xfId="11854" xr:uid="{D258E359-5DD5-4EF9-B3C2-3560E97C213C}"/>
    <cellStyle name="Total 10 5 2 2 2 2" xfId="26962" xr:uid="{DB5288F9-5503-44CF-9A75-2646B2DF5195}"/>
    <cellStyle name="Total 10 5 2 2 3" xfId="7303" xr:uid="{3392685D-F8E4-4C56-9FEE-FE407C9CFED1}"/>
    <cellStyle name="Total 10 5 2 2 3 2" xfId="22411" xr:uid="{4898AA11-3706-4C87-80A3-4E62FC66FB3B}"/>
    <cellStyle name="Total 10 5 2 2 4" xfId="20651" xr:uid="{C09AB11B-C2AD-4B5E-83C7-FED7847A3B4B}"/>
    <cellStyle name="Total 10 5 2 3" xfId="8737" xr:uid="{1142B360-FDE6-41A6-8811-0EF7DE2AA157}"/>
    <cellStyle name="Total 10 5 2 3 2" xfId="23845" xr:uid="{6A20FC9D-765A-4453-9E4D-AB0BB46355AF}"/>
    <cellStyle name="Total 10 5 2 4" xfId="18014" xr:uid="{04E36D4A-AA75-4ECC-B05D-D8D380883CA0}"/>
    <cellStyle name="Total 10 5 3" xfId="3209" xr:uid="{962025F1-1F3D-412E-849B-DFBB38D069D7}"/>
    <cellStyle name="Total 10 5 3 2" xfId="5846" xr:uid="{DCC6A9ED-A33C-44C3-AF43-790F143C2ADA}"/>
    <cellStyle name="Total 10 5 3 2 2" xfId="12157" xr:uid="{A900A57A-086D-4CA3-AE20-A534FABD35A4}"/>
    <cellStyle name="Total 10 5 3 2 2 2" xfId="27265" xr:uid="{F6A7509A-88D5-4050-8878-3C917FA26269}"/>
    <cellStyle name="Total 10 5 3 2 3" xfId="14547" xr:uid="{06C4076B-601A-444C-AECE-6C8F10385696}"/>
    <cellStyle name="Total 10 5 3 2 3 2" xfId="29655" xr:uid="{3A36C1D5-630C-41BF-9BFB-EDFAA499896B}"/>
    <cellStyle name="Total 10 5 3 2 4" xfId="20954" xr:uid="{DFF2A100-1A4E-4F25-9812-94655A26E95A}"/>
    <cellStyle name="Total 10 5 3 3" xfId="9591" xr:uid="{002996FD-FA03-49CA-879C-8B68A6A15F56}"/>
    <cellStyle name="Total 10 5 3 3 2" xfId="24699" xr:uid="{E530A004-3ED2-48E3-8A9B-9583549F310D}"/>
    <cellStyle name="Total 10 5 3 4" xfId="14505" xr:uid="{CCB646C5-82FA-42AA-B5E1-9EB09108AA32}"/>
    <cellStyle name="Total 10 5 3 4 2" xfId="29613" xr:uid="{A1552D95-5D5B-4549-9FB7-F182253B41F8}"/>
    <cellStyle name="Total 10 5 3 5" xfId="18317" xr:uid="{D2B7ED35-8855-43CF-B55C-90F8AC6927DC}"/>
    <cellStyle name="Total 10 5 4" xfId="3535" xr:uid="{202E078A-29F5-495C-80C5-3F950270A776}"/>
    <cellStyle name="Total 10 5 4 2" xfId="6172" xr:uid="{6DAF8A38-05FD-4134-A10B-ABAAA4BA0988}"/>
    <cellStyle name="Total 10 5 4 2 2" xfId="12483" xr:uid="{8208394B-3C09-4470-8922-FCF638652DC7}"/>
    <cellStyle name="Total 10 5 4 2 2 2" xfId="27591" xr:uid="{D5BFA4D6-F45A-42C3-94B5-CDD53F1B8A6B}"/>
    <cellStyle name="Total 10 5 4 2 3" xfId="14833" xr:uid="{8E7E86C9-CA35-46AB-BF31-A6A368DC5199}"/>
    <cellStyle name="Total 10 5 4 2 3 2" xfId="29941" xr:uid="{09D80432-1E91-47C1-A39C-8B50B66061AD}"/>
    <cellStyle name="Total 10 5 4 2 4" xfId="21280" xr:uid="{0E5582A7-09D2-45BE-B985-269DDDD348F5}"/>
    <cellStyle name="Total 10 5 4 3" xfId="9917" xr:uid="{D6E1B295-8F1E-420C-8588-538652E02C0A}"/>
    <cellStyle name="Total 10 5 4 3 2" xfId="25025" xr:uid="{D28FF208-83F5-4706-8A14-A16A8C0222D2}"/>
    <cellStyle name="Total 10 5 4 4" xfId="14116" xr:uid="{15075287-B925-4267-B9F3-1007F32ED6DD}"/>
    <cellStyle name="Total 10 5 4 4 2" xfId="29224" xr:uid="{6203F9B3-F4AF-4294-B24C-A97F33D9263B}"/>
    <cellStyle name="Total 10 5 4 5" xfId="18643" xr:uid="{FC8F0FE9-2F23-4215-B551-9AE608FBEB1A}"/>
    <cellStyle name="Total 10 5 5" xfId="3841" xr:uid="{A7782FC0-8908-4C43-B209-E16D0F2A8D00}"/>
    <cellStyle name="Total 10 5 5 2" xfId="6478" xr:uid="{9DC39043-5A92-4FA0-AFE4-B038F96DBCE1}"/>
    <cellStyle name="Total 10 5 5 2 2" xfId="12789" xr:uid="{054383A6-72CC-4F32-8BA9-0AC4F6A95D43}"/>
    <cellStyle name="Total 10 5 5 2 2 2" xfId="27897" xr:uid="{279D2928-802E-4230-8319-AB563F5AA050}"/>
    <cellStyle name="Total 10 5 5 2 3" xfId="15184" xr:uid="{9C34DC24-171F-46C8-9806-7EA9A4E9FE89}"/>
    <cellStyle name="Total 10 5 5 2 3 2" xfId="30292" xr:uid="{BAE68957-7554-43EC-9D11-3464292D1131}"/>
    <cellStyle name="Total 10 5 5 2 4" xfId="21586" xr:uid="{7E03D99B-FB0D-468E-8065-B5F655B5C8CF}"/>
    <cellStyle name="Total 10 5 5 3" xfId="10223" xr:uid="{4489E4B9-B574-4388-8365-0D6540B89FE3}"/>
    <cellStyle name="Total 10 5 5 3 2" xfId="25331" xr:uid="{1DDA43C8-FCB3-4E4D-A778-33D5CFAC422E}"/>
    <cellStyle name="Total 10 5 5 4" xfId="8126" xr:uid="{B0D49E90-447F-4D43-96F1-FE5EE787204F}"/>
    <cellStyle name="Total 10 5 5 4 2" xfId="23234" xr:uid="{1AD25E47-EDE2-40B9-8F5B-C215E31F6C06}"/>
    <cellStyle name="Total 10 5 5 5" xfId="18949" xr:uid="{49FBA564-4404-484D-81FF-E408942920C9}"/>
    <cellStyle name="Total 10 5 6" xfId="4223" xr:uid="{54FC8B58-E1BC-445B-A27A-DD8F796CA059}"/>
    <cellStyle name="Total 10 5 6 2" xfId="6860" xr:uid="{DEF864F3-998E-4271-8AB3-D9E63E0FD6B3}"/>
    <cellStyle name="Total 10 5 6 2 2" xfId="13171" xr:uid="{163B3C54-21FB-4F68-BCD6-5A280C015ADC}"/>
    <cellStyle name="Total 10 5 6 2 2 2" xfId="28279" xr:uid="{8658E057-8DD2-4B36-A32B-EF5F73CAA072}"/>
    <cellStyle name="Total 10 5 6 2 3" xfId="16840" xr:uid="{465B2474-13F9-49D8-A731-2F9793100995}"/>
    <cellStyle name="Total 10 5 6 2 3 2" xfId="31948" xr:uid="{56CA6FCF-96FA-48F3-9F34-C25A9E5B29FF}"/>
    <cellStyle name="Total 10 5 6 2 4" xfId="21968" xr:uid="{FD9C8901-8727-4C76-9E8E-95BD5F126773}"/>
    <cellStyle name="Total 10 5 6 3" xfId="10605" xr:uid="{C4DE3D3F-AD1F-431A-8581-628007E46A80}"/>
    <cellStyle name="Total 10 5 6 3 2" xfId="25713" xr:uid="{915944E7-784B-4659-8F40-89BA2455DDBC}"/>
    <cellStyle name="Total 10 5 6 4" xfId="9164" xr:uid="{C888F0F7-052D-49BF-908B-3084317520C6}"/>
    <cellStyle name="Total 10 5 6 4 2" xfId="24272" xr:uid="{BE58126D-7094-4277-B13E-B73815BB7BB8}"/>
    <cellStyle name="Total 10 5 6 5" xfId="19331" xr:uid="{4305FC1C-DF50-4BAA-88DD-EAE01255A6B6}"/>
    <cellStyle name="Total 10 5 7" xfId="4788" xr:uid="{B86AC163-C40F-4E94-8BCA-E9FC4073D28D}"/>
    <cellStyle name="Total 10 5 7 2" xfId="11170" xr:uid="{B3E117C0-D8DC-4209-AB46-7214A8BF4D91}"/>
    <cellStyle name="Total 10 5 7 2 2" xfId="26278" xr:uid="{DD6E08F7-49EE-4B99-9116-EA687D715CC6}"/>
    <cellStyle name="Total 10 5 7 3" xfId="7978" xr:uid="{4780C791-EB79-45C8-9F14-1DF20C6DFF44}"/>
    <cellStyle name="Total 10 5 7 3 2" xfId="23086" xr:uid="{21F4379A-FE58-4EC2-A1ED-F9B6E98FA561}"/>
    <cellStyle name="Total 10 5 7 4" xfId="19896" xr:uid="{57675288-7318-4179-A9EF-D6749144F264}"/>
    <cellStyle name="Total 10 5 8" xfId="8649" xr:uid="{CD214869-7307-4EAC-917F-B6F5BE8473FE}"/>
    <cellStyle name="Total 10 5 8 2" xfId="23757" xr:uid="{3C5F3195-572A-4CE9-9DD1-8932576C2036}"/>
    <cellStyle name="Total 10 5 9" xfId="16069" xr:uid="{75A3ECF9-EDC9-4F12-BBCA-4104D7D58579}"/>
    <cellStyle name="Total 10 5 9 2" xfId="31177" xr:uid="{7B28B5AD-C4A6-4544-812C-7C32A80CD823}"/>
    <cellStyle name="Total 11" xfId="1775" xr:uid="{00000000-0005-0000-0000-0000EF060000}"/>
    <cellStyle name="Total 11 2" xfId="1946" xr:uid="{DEADC66B-4214-4678-8261-D3F257797CAB}"/>
    <cellStyle name="Total 11 2 10" xfId="8447" xr:uid="{D8793E86-BE4B-4142-8702-B45CCEB4D496}"/>
    <cellStyle name="Total 11 2 10 2" xfId="23555" xr:uid="{74407F18-3DA5-40DC-B2A7-33E4761EDBF3}"/>
    <cellStyle name="Total 11 2 11" xfId="14994" xr:uid="{73A62AF6-6BBC-4189-887B-4CD1AE551E97}"/>
    <cellStyle name="Total 11 2 11 2" xfId="30102" xr:uid="{6DEA5C8B-CF18-4E12-9458-2A4FD23EFBAD}"/>
    <cellStyle name="Total 11 2 12" xfId="15982" xr:uid="{2BED41DC-D7BD-4FAC-9DFE-A946B49D08B7}"/>
    <cellStyle name="Total 11 2 12 2" xfId="31090" xr:uid="{42889FC3-0C4A-45F3-84D4-102D37385261}"/>
    <cellStyle name="Total 11 2 13" xfId="17171" xr:uid="{382D7CF0-361E-4C71-B177-0447D8D0617B}"/>
    <cellStyle name="Total 11 2 2" xfId="2506" xr:uid="{AF4727FC-467E-47C0-872B-59B40AE7A58D}"/>
    <cellStyle name="Total 11 2 2 2" xfId="5143" xr:uid="{AB2FEFCF-1426-47FE-8722-0F4B8B727D89}"/>
    <cellStyle name="Total 11 2 2 2 2" xfId="11507" xr:uid="{F4026BEB-23E7-4A35-BC43-60AF242A8444}"/>
    <cellStyle name="Total 11 2 2 2 2 2" xfId="26615" xr:uid="{59217E81-CA2F-418F-AA15-107037EE229B}"/>
    <cellStyle name="Total 11 2 2 2 3" xfId="16383" xr:uid="{DDE5AA4F-01E9-48B5-9178-3F71707B0174}"/>
    <cellStyle name="Total 11 2 2 2 3 2" xfId="31491" xr:uid="{DC079EA4-3F95-4221-B2F5-1C01C1978747}"/>
    <cellStyle name="Total 11 2 2 2 4" xfId="20251" xr:uid="{5FDEC552-9E2F-4F2C-AF6E-4EE8FC793ABB}"/>
    <cellStyle name="Total 11 2 2 3" xfId="8973" xr:uid="{307682E8-1A74-4DE2-9D26-06A66AC14019}"/>
    <cellStyle name="Total 11 2 2 3 2" xfId="24081" xr:uid="{CBF909ED-36A2-449B-9955-F756E75C3BF3}"/>
    <cellStyle name="Total 11 2 3" xfId="2722" xr:uid="{A184B710-BDC1-4A81-8341-24754EB99D91}"/>
    <cellStyle name="Total 11 2 3 2" xfId="5359" xr:uid="{9A482E2E-D74F-4F5C-932A-6B37DD2C12C4}"/>
    <cellStyle name="Total 11 2 3 2 2" xfId="11708" xr:uid="{2D4EF17B-02FB-463D-ABC4-AD1A225348A9}"/>
    <cellStyle name="Total 11 2 3 2 2 2" xfId="26816" xr:uid="{34CB480F-406E-49BD-9700-F5E0804EF2CC}"/>
    <cellStyle name="Total 11 2 3 2 3" xfId="15933" xr:uid="{1112D797-11D0-42FD-BC1B-ABF3BE33C34A}"/>
    <cellStyle name="Total 11 2 3 2 3 2" xfId="31041" xr:uid="{FA6AB175-5508-4101-AD41-DBA67D2781E9}"/>
    <cellStyle name="Total 11 2 3 2 4" xfId="20467" xr:uid="{85518335-728B-418A-8DF6-D44517B06C9A}"/>
    <cellStyle name="Total 11 2 3 3" xfId="16149" xr:uid="{6120222E-5504-437B-AE71-23309A3E251A}"/>
    <cellStyle name="Total 11 2 3 3 2" xfId="31257" xr:uid="{CB6AEB27-A801-471C-B136-C4C22BE263EA}"/>
    <cellStyle name="Total 11 2 3 4" xfId="17830" xr:uid="{DAD33DBD-12DE-4FF0-9B15-3DBCEE47FBCB}"/>
    <cellStyle name="Total 11 2 4" xfId="3025" xr:uid="{40D5F946-F239-4B7F-817C-5145FF96F22F}"/>
    <cellStyle name="Total 11 2 4 2" xfId="5662" xr:uid="{DC09C980-0635-410A-892A-D75CE5A4F486}"/>
    <cellStyle name="Total 11 2 4 2 2" xfId="11973" xr:uid="{95B501C4-3F3F-4522-AE6D-44A496166E9B}"/>
    <cellStyle name="Total 11 2 4 2 2 2" xfId="27081" xr:uid="{BCB6D0AE-6574-458E-B430-037281C2DE90}"/>
    <cellStyle name="Total 11 2 4 2 3" xfId="14575" xr:uid="{D0254CEA-2992-4257-B041-F0FB97CAFC89}"/>
    <cellStyle name="Total 11 2 4 2 3 2" xfId="29683" xr:uid="{BCE55969-CF6D-4633-8CE1-DDE416B523D2}"/>
    <cellStyle name="Total 11 2 4 2 4" xfId="20770" xr:uid="{C5F27654-FA97-46B0-AB9B-09AC58CBA869}"/>
    <cellStyle name="Total 11 2 4 3" xfId="9407" xr:uid="{D1B8768D-BF9D-4C64-945A-00BFA996FDAC}"/>
    <cellStyle name="Total 11 2 4 3 2" xfId="24515" xr:uid="{93C615B4-18E1-4788-849A-832414FEBD2A}"/>
    <cellStyle name="Total 11 2 4 4" xfId="11811" xr:uid="{25B21424-A215-4477-8BE0-097D63495717}"/>
    <cellStyle name="Total 11 2 4 4 2" xfId="26919" xr:uid="{49EC77E3-CE5A-4F10-85F5-05464C80397F}"/>
    <cellStyle name="Total 11 2 4 5" xfId="18133" xr:uid="{A5988284-A711-4591-B091-1CF8E525B1D4}"/>
    <cellStyle name="Total 11 2 5" xfId="3351" xr:uid="{E0818EA1-87D1-4D83-B9F5-5F9DE5C182AF}"/>
    <cellStyle name="Total 11 2 5 2" xfId="5988" xr:uid="{18BA8E3E-8BFD-42A1-B7AF-70C1ADF5A432}"/>
    <cellStyle name="Total 11 2 5 2 2" xfId="12299" xr:uid="{1DA7EB38-EB06-4B16-B101-ED06DAAF2924}"/>
    <cellStyle name="Total 11 2 5 2 2 2" xfId="27407" xr:uid="{864C286F-A2C0-4140-87EE-D85EF63BC9F0}"/>
    <cellStyle name="Total 11 2 5 2 3" xfId="16136" xr:uid="{A927821D-097D-4542-AFB6-A17420D84B6D}"/>
    <cellStyle name="Total 11 2 5 2 3 2" xfId="31244" xr:uid="{6F05F41D-77F7-41DD-998E-4B8C9EDD8CC7}"/>
    <cellStyle name="Total 11 2 5 2 4" xfId="21096" xr:uid="{E9B2955A-7F8E-4960-AEAC-C6666F3FBBD3}"/>
    <cellStyle name="Total 11 2 5 3" xfId="9733" xr:uid="{826408E2-299F-438D-807C-418A0D3F9912}"/>
    <cellStyle name="Total 11 2 5 3 2" xfId="24841" xr:uid="{92058B58-83A0-4648-9780-FE2C81122E94}"/>
    <cellStyle name="Total 11 2 5 4" xfId="7391" xr:uid="{D48DBDD4-195F-4126-BE75-9A5F051AEE80}"/>
    <cellStyle name="Total 11 2 5 4 2" xfId="22499" xr:uid="{EDD4DB37-4875-4047-8710-3882993478E2}"/>
    <cellStyle name="Total 11 2 5 5" xfId="18459" xr:uid="{D1AAF6DF-A204-4E41-BCD0-7D5F255BCB95}"/>
    <cellStyle name="Total 11 2 6" xfId="3657" xr:uid="{A5A6ADAA-4ECC-44BD-ADE6-24A0B8279886}"/>
    <cellStyle name="Total 11 2 6 2" xfId="6294" xr:uid="{B64BDBFB-530B-4094-A520-4E98749B1C53}"/>
    <cellStyle name="Total 11 2 6 2 2" xfId="12605" xr:uid="{7CE3C5B3-C1C9-476F-B734-5A734FFAEA7D}"/>
    <cellStyle name="Total 11 2 6 2 2 2" xfId="27713" xr:uid="{CA94CD27-CBC4-4165-8C57-C85E19C5A91B}"/>
    <cellStyle name="Total 11 2 6 2 3" xfId="14300" xr:uid="{61106E2D-15D0-446C-8B41-4B175E9ADF1E}"/>
    <cellStyle name="Total 11 2 6 2 3 2" xfId="29408" xr:uid="{9C345368-BA35-4AE8-9452-622C485219B1}"/>
    <cellStyle name="Total 11 2 6 2 4" xfId="21402" xr:uid="{3C50F6CD-6FB8-47CA-A15F-2D0C07FA4FD2}"/>
    <cellStyle name="Total 11 2 6 3" xfId="10039" xr:uid="{3EC49566-A47A-4CE5-8B38-8D01E05AF77C}"/>
    <cellStyle name="Total 11 2 6 3 2" xfId="25147" xr:uid="{768332CE-7289-4F43-AE34-1BEBB62F9DC4}"/>
    <cellStyle name="Total 11 2 6 4" xfId="14489" xr:uid="{5B19D143-603D-48DA-9906-F1CB30D294AF}"/>
    <cellStyle name="Total 11 2 6 4 2" xfId="29597" xr:uid="{99769A8F-DE0A-4D09-AF41-9C1DC9318827}"/>
    <cellStyle name="Total 11 2 6 5" xfId="18765" xr:uid="{A0CE8A8A-CBC3-4C88-8311-7AFFE92A267F}"/>
    <cellStyle name="Total 11 2 7" xfId="4018" xr:uid="{9C95B812-D3E6-4726-8A08-DEF53714CAAB}"/>
    <cellStyle name="Total 11 2 7 2" xfId="6655" xr:uid="{2D101C13-FC01-4D4C-8B99-F9711C751594}"/>
    <cellStyle name="Total 11 2 7 2 2" xfId="12966" xr:uid="{F7F83420-28AC-4BE2-9212-CC5D2F508414}"/>
    <cellStyle name="Total 11 2 7 2 2 2" xfId="28074" xr:uid="{1C57B934-41F0-4E8B-A740-A1B81CC0C41C}"/>
    <cellStyle name="Total 11 2 7 2 3" xfId="16656" xr:uid="{9B6261D5-DFB0-41B4-B964-D2474A07B3CA}"/>
    <cellStyle name="Total 11 2 7 2 3 2" xfId="31764" xr:uid="{FCC5847E-4755-47B8-B9A2-8708015BECEE}"/>
    <cellStyle name="Total 11 2 7 2 4" xfId="21763" xr:uid="{571390F0-89E4-4B33-BD07-85605A131CFC}"/>
    <cellStyle name="Total 11 2 7 3" xfId="10400" xr:uid="{BF1B6C68-2E23-4763-A021-8850FA8F0E22}"/>
    <cellStyle name="Total 11 2 7 3 2" xfId="25508" xr:uid="{C48CD5AF-F7D5-4D18-85A1-3D73F514552B}"/>
    <cellStyle name="Total 11 2 7 4" xfId="14875" xr:uid="{0902DB25-5EC5-4503-90A2-7C401A5DA087}"/>
    <cellStyle name="Total 11 2 7 4 2" xfId="29983" xr:uid="{69E076CD-AED4-4665-A941-80E5967EAA25}"/>
    <cellStyle name="Total 11 2 7 5" xfId="19126" xr:uid="{6FE44BAA-27CC-47E0-9B6B-9726AE3D11AC}"/>
    <cellStyle name="Total 11 2 8" xfId="4331" xr:uid="{9D4C9DB7-E1B9-4353-8762-12E5E979F3D1}"/>
    <cellStyle name="Total 11 2 8 2" xfId="6968" xr:uid="{1674F863-C86B-4EA0-B008-766D683F2E42}"/>
    <cellStyle name="Total 11 2 8 2 2" xfId="13279" xr:uid="{D0B7A835-5E5D-4D55-B1EB-4751439F5B49}"/>
    <cellStyle name="Total 11 2 8 2 2 2" xfId="28387" xr:uid="{05972110-5ADA-446E-B301-09D0A01FD2AC}"/>
    <cellStyle name="Total 11 2 8 2 3" xfId="16943" xr:uid="{26B3AD31-D97F-46DB-B528-B27158426B19}"/>
    <cellStyle name="Total 11 2 8 2 3 2" xfId="32051" xr:uid="{E5688338-FF79-4609-83C6-C212C674BC34}"/>
    <cellStyle name="Total 11 2 8 2 4" xfId="22076" xr:uid="{89B9EECE-59BA-4D15-A964-973E286CF68F}"/>
    <cellStyle name="Total 11 2 8 3" xfId="10713" xr:uid="{A8F3FB87-21BE-4B82-A94F-8B723113C709}"/>
    <cellStyle name="Total 11 2 8 3 2" xfId="25821" xr:uid="{5AE7ADF1-8E82-4813-88B5-8FA6AE1D71D7}"/>
    <cellStyle name="Total 11 2 8 4" xfId="14387" xr:uid="{F54E2787-02BD-4664-AE3E-7BDEE4594597}"/>
    <cellStyle name="Total 11 2 8 4 2" xfId="29495" xr:uid="{2392CDD8-C55A-4B5D-B879-957C4BE9DA86}"/>
    <cellStyle name="Total 11 2 8 5" xfId="19439" xr:uid="{06C38DB2-C4AC-4CCC-AC5B-68E218C86B96}"/>
    <cellStyle name="Total 11 2 9" xfId="4583" xr:uid="{2F20F4CF-4E9C-4BEA-AC7E-5BE40DC92D62}"/>
    <cellStyle name="Total 11 2 9 2" xfId="10965" xr:uid="{809D4C36-9E11-4953-B810-CD77BC96856E}"/>
    <cellStyle name="Total 11 2 9 2 2" xfId="26073" xr:uid="{0677A494-1E04-4DF3-A2E8-047C023DF0AA}"/>
    <cellStyle name="Total 11 2 9 3" xfId="16433" xr:uid="{DF83AB58-780E-4BB0-94FA-D13EC971BA66}"/>
    <cellStyle name="Total 11 2 9 3 2" xfId="31541" xr:uid="{321BAA7E-C687-4BA2-9F09-9D992E759D37}"/>
    <cellStyle name="Total 11 2 9 4" xfId="19691" xr:uid="{BAFF5F1C-2BB0-41B3-B7DF-03E5906DB595}"/>
    <cellStyle name="Total 11 3" xfId="1975" xr:uid="{6854CC36-E6BF-4D0F-A1AC-78E5D7D85E76}"/>
    <cellStyle name="Total 11 3 10" xfId="8473" xr:uid="{FFF64F35-69F5-4E77-ACCC-E2389D854FA4}"/>
    <cellStyle name="Total 11 3 10 2" xfId="23581" xr:uid="{D5BF9F6D-4657-49E1-ADFE-19D07F9ECD59}"/>
    <cellStyle name="Total 11 3 11" xfId="14608" xr:uid="{7E6B446B-0650-4055-A0D5-448FF9A9615A}"/>
    <cellStyle name="Total 11 3 11 2" xfId="29716" xr:uid="{B964054E-1534-4220-91D4-772886E3A240}"/>
    <cellStyle name="Total 11 3 12" xfId="14631" xr:uid="{123B34EF-D0CC-444B-81FD-594B20900BC0}"/>
    <cellStyle name="Total 11 3 12 2" xfId="29739" xr:uid="{33993276-00E9-4A30-9354-2001862983BF}"/>
    <cellStyle name="Total 11 3 13" xfId="17200" xr:uid="{CE919BE8-AFD8-4C29-A1C6-0C42DAEC6018}"/>
    <cellStyle name="Total 11 3 2" xfId="2535" xr:uid="{7FE8D55D-B99D-4444-A506-089BC49EBBFB}"/>
    <cellStyle name="Total 11 3 2 2" xfId="5172" xr:uid="{7A026E90-1AE6-4906-A68F-64591C10EEB1}"/>
    <cellStyle name="Total 11 3 2 2 2" xfId="11536" xr:uid="{C0D2841E-74E8-490A-BB4F-FA85D3A40CBC}"/>
    <cellStyle name="Total 11 3 2 2 2 2" xfId="26644" xr:uid="{07C40964-A3D4-4CCA-B6EA-EF9FCDAF2C0F}"/>
    <cellStyle name="Total 11 3 2 2 3" xfId="14350" xr:uid="{947FBA01-2875-4DCF-A96D-357D2D50D87D}"/>
    <cellStyle name="Total 11 3 2 2 3 2" xfId="29458" xr:uid="{3769BBA2-F1F5-4329-A523-6CA3443F160E}"/>
    <cellStyle name="Total 11 3 2 2 4" xfId="20280" xr:uid="{6F972356-D6B8-4D1E-8CC0-E7DA9A7428C8}"/>
    <cellStyle name="Total 11 3 2 3" xfId="9002" xr:uid="{A439559F-7B19-426E-B319-2EEBB96BADCD}"/>
    <cellStyle name="Total 11 3 2 3 2" xfId="24110" xr:uid="{3E993637-D86E-4A41-85B6-0F5C0D8D06A2}"/>
    <cellStyle name="Total 11 3 3" xfId="2737" xr:uid="{EA618050-2270-4B8F-B940-A71224C319CC}"/>
    <cellStyle name="Total 11 3 3 2" xfId="5374" xr:uid="{47041CC0-A412-4D9A-B8FE-83E1A4AC3AEB}"/>
    <cellStyle name="Total 11 3 3 2 2" xfId="11723" xr:uid="{B4B91E9C-702A-4907-9DC4-62E75A2ED7D2}"/>
    <cellStyle name="Total 11 3 3 2 2 2" xfId="26831" xr:uid="{BCB80803-3F1D-4034-9333-0BDBA8CDFCEB}"/>
    <cellStyle name="Total 11 3 3 2 3" xfId="7095" xr:uid="{09D3F0D5-765F-4C83-847C-1B58BE732121}"/>
    <cellStyle name="Total 11 3 3 2 3 2" xfId="22203" xr:uid="{505B9F4B-77E9-4006-AE10-DD395CD7809F}"/>
    <cellStyle name="Total 11 3 3 2 4" xfId="20482" xr:uid="{AF2CD3EB-0633-42D3-A8F0-9239B7E45BFC}"/>
    <cellStyle name="Total 11 3 3 3" xfId="15153" xr:uid="{C2C87959-899F-49E5-9665-784B0314E6F2}"/>
    <cellStyle name="Total 11 3 3 3 2" xfId="30261" xr:uid="{028D7330-9381-4D17-9E90-3F1C5457FEA9}"/>
    <cellStyle name="Total 11 3 3 4" xfId="17845" xr:uid="{5CF858E6-9307-4902-9059-5B4C96D73580}"/>
    <cellStyle name="Total 11 3 4" xfId="3040" xr:uid="{FE9EF13C-4601-4A5F-8F02-C32FCB581CED}"/>
    <cellStyle name="Total 11 3 4 2" xfId="5677" xr:uid="{DF8FB7DF-24DD-4428-8767-4AC9FDAE7E00}"/>
    <cellStyle name="Total 11 3 4 2 2" xfId="11988" xr:uid="{1223FBDC-8192-4275-B19D-5E480C77934F}"/>
    <cellStyle name="Total 11 3 4 2 2 2" xfId="27096" xr:uid="{F6BBDA80-8176-4939-B201-D501F9EA85B0}"/>
    <cellStyle name="Total 11 3 4 2 3" xfId="13440" xr:uid="{B3C2185F-9A62-40EF-BC2C-2B947544DEEF}"/>
    <cellStyle name="Total 11 3 4 2 3 2" xfId="28548" xr:uid="{FFC5C8B4-F12C-408D-AA66-D479814ED2E3}"/>
    <cellStyle name="Total 11 3 4 2 4" xfId="20785" xr:uid="{0C4840D2-E1F8-4260-96E1-DE5F0D8B367B}"/>
    <cellStyle name="Total 11 3 4 3" xfId="9422" xr:uid="{476B14C4-2F6A-47F9-9F62-69B87735935A}"/>
    <cellStyle name="Total 11 3 4 3 2" xfId="24530" xr:uid="{58FC1A47-51B5-4CBF-855C-BE057B32535B}"/>
    <cellStyle name="Total 11 3 4 4" xfId="14731" xr:uid="{8DC76599-DE16-412C-BAA9-0864EB35E657}"/>
    <cellStyle name="Total 11 3 4 4 2" xfId="29839" xr:uid="{2FE83F42-C7D0-4EDE-84C1-C706F85B160B}"/>
    <cellStyle name="Total 11 3 4 5" xfId="18148" xr:uid="{67D314A6-3AE2-4DC5-8A10-55D7C4418797}"/>
    <cellStyle name="Total 11 3 5" xfId="3366" xr:uid="{55ACC58A-BFB1-4216-9E59-07893B05303F}"/>
    <cellStyle name="Total 11 3 5 2" xfId="6003" xr:uid="{0E604257-08DA-4F1C-8C99-71BEAE2238ED}"/>
    <cellStyle name="Total 11 3 5 2 2" xfId="12314" xr:uid="{1EA7B3D3-5B8E-4C4A-B358-4B93E0ACC5C5}"/>
    <cellStyle name="Total 11 3 5 2 2 2" xfId="27422" xr:uid="{F37905DA-DC34-44F6-A3D3-227E4CE8F2B1}"/>
    <cellStyle name="Total 11 3 5 2 3" xfId="14643" xr:uid="{2AA09448-9E9F-49BE-9407-7FD8DBEC1AE3}"/>
    <cellStyle name="Total 11 3 5 2 3 2" xfId="29751" xr:uid="{638CB03F-F0D7-47FB-9221-56671A859D81}"/>
    <cellStyle name="Total 11 3 5 2 4" xfId="21111" xr:uid="{D8542349-666F-4ED3-B0EC-9654B09B0109}"/>
    <cellStyle name="Total 11 3 5 3" xfId="9748" xr:uid="{A236D780-3E48-46B2-810F-88F019664825}"/>
    <cellStyle name="Total 11 3 5 3 2" xfId="24856" xr:uid="{59653E93-1A39-4CFB-91B1-A6CDB9A53C3F}"/>
    <cellStyle name="Total 11 3 5 4" xfId="14334" xr:uid="{38E98BA6-3CA8-4FF4-A9CE-A05539FFA467}"/>
    <cellStyle name="Total 11 3 5 4 2" xfId="29442" xr:uid="{BAA39CC1-9DFE-4A9D-B302-048C15C9D8EF}"/>
    <cellStyle name="Total 11 3 5 5" xfId="18474" xr:uid="{02841CB0-B53A-4F1F-8619-9B8B4E228051}"/>
    <cellStyle name="Total 11 3 6" xfId="3672" xr:uid="{741DE035-475A-4F64-9345-56BA2F0C2362}"/>
    <cellStyle name="Total 11 3 6 2" xfId="6309" xr:uid="{842F94C1-68A5-428C-8779-6AD7B27BA916}"/>
    <cellStyle name="Total 11 3 6 2 2" xfId="12620" xr:uid="{7A0C7FCE-9C6C-4B46-9251-F3CD56D95042}"/>
    <cellStyle name="Total 11 3 6 2 2 2" xfId="27728" xr:uid="{01A57C06-4F80-4490-9862-E06DF4109585}"/>
    <cellStyle name="Total 11 3 6 2 3" xfId="8056" xr:uid="{C558E8DC-52B8-42DB-897A-747E942FB926}"/>
    <cellStyle name="Total 11 3 6 2 3 2" xfId="23164" xr:uid="{5D3C4055-ADB1-47C5-B615-141FB695EFF4}"/>
    <cellStyle name="Total 11 3 6 2 4" xfId="21417" xr:uid="{68D5DBB8-05D0-4D77-880F-CB4A1AB3E57E}"/>
    <cellStyle name="Total 11 3 6 3" xfId="10054" xr:uid="{5A49226F-19D7-4806-B31D-12A698FB23FB}"/>
    <cellStyle name="Total 11 3 6 3 2" xfId="25162" xr:uid="{58BA3F65-E219-4443-8EDA-096D54EC5BAD}"/>
    <cellStyle name="Total 11 3 6 4" xfId="13406" xr:uid="{D1E69DF0-8D03-436E-8097-BA19AB45EE38}"/>
    <cellStyle name="Total 11 3 6 4 2" xfId="28514" xr:uid="{66D6E4F0-7EF4-46BA-A8F4-ECA9FAF06927}"/>
    <cellStyle name="Total 11 3 6 5" xfId="18780" xr:uid="{59D92C5A-2CD4-41D4-9190-D29AC9342F91}"/>
    <cellStyle name="Total 11 3 7" xfId="4047" xr:uid="{4C2C1725-BD9D-4AF1-B215-B184F2F36FDA}"/>
    <cellStyle name="Total 11 3 7 2" xfId="6684" xr:uid="{C87D3C1F-F0A4-40B2-890A-ADA69E7A0171}"/>
    <cellStyle name="Total 11 3 7 2 2" xfId="12995" xr:uid="{676FD7E2-D240-4F9B-913F-29F05D0C08B6}"/>
    <cellStyle name="Total 11 3 7 2 2 2" xfId="28103" xr:uid="{4B3E52C2-22D2-4709-8466-9AE3650EAC9F}"/>
    <cellStyle name="Total 11 3 7 2 3" xfId="16671" xr:uid="{B406DBA8-776D-473F-8AAA-C49995FE355B}"/>
    <cellStyle name="Total 11 3 7 2 3 2" xfId="31779" xr:uid="{15A79B03-15F1-48A4-83C3-2EF08887BB6F}"/>
    <cellStyle name="Total 11 3 7 2 4" xfId="21792" xr:uid="{3F3CE328-CF0F-4884-BB8A-9097DD94E949}"/>
    <cellStyle name="Total 11 3 7 3" xfId="10429" xr:uid="{882B79C3-CF93-48CF-BD08-2EB101A49422}"/>
    <cellStyle name="Total 11 3 7 3 2" xfId="25537" xr:uid="{C3928F28-B79A-48A1-A6A8-9329E8273F6C}"/>
    <cellStyle name="Total 11 3 7 4" xfId="7832" xr:uid="{0D0D3A30-5C05-4BE5-8B82-71D40C95C2F8}"/>
    <cellStyle name="Total 11 3 7 4 2" xfId="22940" xr:uid="{5CB25C33-7347-4322-B499-E50C716FF64A}"/>
    <cellStyle name="Total 11 3 7 5" xfId="19155" xr:uid="{B6AA54F6-13CE-4685-A90D-2B781E8E76F1}"/>
    <cellStyle name="Total 11 3 8" xfId="4346" xr:uid="{BFE3727D-E5E2-4DA0-BB5E-58A09AE770CC}"/>
    <cellStyle name="Total 11 3 8 2" xfId="6983" xr:uid="{3ACBF27A-2CEE-4527-98FD-AEA0165D5FB7}"/>
    <cellStyle name="Total 11 3 8 2 2" xfId="13294" xr:uid="{9DDCE99B-7E1C-469E-ACEB-CC58F9FB6D7F}"/>
    <cellStyle name="Total 11 3 8 2 2 2" xfId="28402" xr:uid="{C0067A71-ADB9-4061-82E3-CEBF9F584BCD}"/>
    <cellStyle name="Total 11 3 8 2 3" xfId="16958" xr:uid="{E9C5AA59-F285-4905-BBF7-20B34223DF3E}"/>
    <cellStyle name="Total 11 3 8 2 3 2" xfId="32066" xr:uid="{E8F2DE2D-B140-4E66-9B26-2B03421B4F0E}"/>
    <cellStyle name="Total 11 3 8 2 4" xfId="22091" xr:uid="{8AC4197E-7CBE-4B00-8535-92567469D8B0}"/>
    <cellStyle name="Total 11 3 8 3" xfId="10728" xr:uid="{FE184743-5615-488D-BA2E-652587587D8C}"/>
    <cellStyle name="Total 11 3 8 3 2" xfId="25836" xr:uid="{B19A6EE1-4E78-444D-9806-16A155C78F58}"/>
    <cellStyle name="Total 11 3 8 4" xfId="14649" xr:uid="{95F68E2F-6841-4FA6-B1E9-38EF700AAC74}"/>
    <cellStyle name="Total 11 3 8 4 2" xfId="29757" xr:uid="{A6CFBF67-AB9C-4D19-9FB2-0FBF03EB3831}"/>
    <cellStyle name="Total 11 3 8 5" xfId="19454" xr:uid="{D99DDA86-3A51-493C-9214-3BBA7644AC54}"/>
    <cellStyle name="Total 11 3 9" xfId="4612" xr:uid="{FB394D18-5862-434B-AB66-E802849E0C6B}"/>
    <cellStyle name="Total 11 3 9 2" xfId="10994" xr:uid="{6469B382-D869-45FB-9666-7516BFEF2E86}"/>
    <cellStyle name="Total 11 3 9 2 2" xfId="26102" xr:uid="{DB443E7F-7F0F-4009-9E35-C76FE3F684A4}"/>
    <cellStyle name="Total 11 3 9 3" xfId="16258" xr:uid="{43EE31AC-14BE-4B53-A2AF-F700861011F8}"/>
    <cellStyle name="Total 11 3 9 3 2" xfId="31366" xr:uid="{0A9682C1-60EE-4257-B94F-2C948ADD98ED}"/>
    <cellStyle name="Total 11 3 9 4" xfId="19720" xr:uid="{C3A6885C-E205-439C-94AC-7B2BBB306384}"/>
    <cellStyle name="Total 11 4" xfId="2137" xr:uid="{4BCFEA35-A741-46F6-85AC-7B9D5F8AB543}"/>
    <cellStyle name="Total 11 4 10" xfId="14834" xr:uid="{487A34CA-35AE-4DEA-B411-CD8C64F852CC}"/>
    <cellStyle name="Total 11 4 10 2" xfId="29942" xr:uid="{A04DD3E9-B870-40FA-A246-0E79E746DFA0}"/>
    <cellStyle name="Total 11 4 11" xfId="14098" xr:uid="{1BD53442-98A5-4ED1-A9C7-15AC509ED1BB}"/>
    <cellStyle name="Total 11 4 11 2" xfId="29206" xr:uid="{DB71DAA7-93E0-4F0F-9398-D5FFDBDF93AF}"/>
    <cellStyle name="Total 11 4 12" xfId="17362" xr:uid="{3ED1618B-DD3C-4A34-9D2E-DBB3799EB34E}"/>
    <cellStyle name="Total 11 4 2" xfId="2627" xr:uid="{0F69EDFD-1B59-4263-86EA-64BFCE55932F}"/>
    <cellStyle name="Total 11 4 2 2" xfId="5264" xr:uid="{40B3FA07-AB3D-4F48-B474-6E87E478EE7D}"/>
    <cellStyle name="Total 11 4 2 2 2" xfId="11628" xr:uid="{D1E4E17B-992F-4665-A403-6F312ACABE27}"/>
    <cellStyle name="Total 11 4 2 2 2 2" xfId="26736" xr:uid="{DC00F2DA-F609-4C66-96FC-15B29661AA9B}"/>
    <cellStyle name="Total 11 4 2 2 3" xfId="13903" xr:uid="{1EE9B724-59E9-4EAB-AF1E-C7CBEEC7CD5C}"/>
    <cellStyle name="Total 11 4 2 2 3 2" xfId="29011" xr:uid="{14272952-37C4-431D-82D5-7AA5B5ABCFC8}"/>
    <cellStyle name="Total 11 4 2 2 4" xfId="20372" xr:uid="{10A8EE53-399F-4669-8C9E-10CFE7EE4746}"/>
    <cellStyle name="Total 11 4 2 3" xfId="9094" xr:uid="{6807B445-8216-4188-B386-AD6817B7D266}"/>
    <cellStyle name="Total 11 4 2 3 2" xfId="24202" xr:uid="{AC73627F-1C4A-409C-95C9-87AB059B27D8}"/>
    <cellStyle name="Total 11 4 2 4" xfId="15540" xr:uid="{99F6098B-CA74-479E-867B-4785D0A8F358}"/>
    <cellStyle name="Total 11 4 2 4 2" xfId="30648" xr:uid="{75E63AA9-A8DF-4AB3-BF71-28DF58AF0A19}"/>
    <cellStyle name="Total 11 4 2 5" xfId="7683" xr:uid="{40A6649F-F0D6-4282-81AD-674A8C7CEE9A}"/>
    <cellStyle name="Total 11 4 2 5 2" xfId="22791" xr:uid="{407E5956-12E2-45C1-ABB3-D814A6CE6315}"/>
    <cellStyle name="Total 11 4 2 6" xfId="17735" xr:uid="{3F769B0F-4447-4073-B31D-7BC2EAE74EE6}"/>
    <cellStyle name="Total 11 4 3" xfId="2892" xr:uid="{843F1353-A705-4071-A554-2B97C7E48CDB}"/>
    <cellStyle name="Total 11 4 3 2" xfId="5529" xr:uid="{4691ABB4-B551-4D3F-9563-BE9A43E2893D}"/>
    <cellStyle name="Total 11 4 3 2 2" xfId="11840" xr:uid="{E0D233A6-191E-4F2E-9E8A-9CA9AB36D0E1}"/>
    <cellStyle name="Total 11 4 3 2 2 2" xfId="26948" xr:uid="{89C70D74-3630-44D2-B057-C2C7665528D8}"/>
    <cellStyle name="Total 11 4 3 2 3" xfId="15402" xr:uid="{51132AB0-FBBF-43D0-AF0D-95873BDB4510}"/>
    <cellStyle name="Total 11 4 3 2 3 2" xfId="30510" xr:uid="{AF3C2D68-913D-4A90-802F-482FD6602F49}"/>
    <cellStyle name="Total 11 4 3 2 4" xfId="20637" xr:uid="{739E54F8-A79E-4AE1-B6F7-4D273CDBC140}"/>
    <cellStyle name="Total 11 4 3 3" xfId="13445" xr:uid="{C20BDCCB-088E-47FB-8B7A-BFD17E7F8FC8}"/>
    <cellStyle name="Total 11 4 3 3 2" xfId="28553" xr:uid="{9EB17E87-F3D3-4EE8-9923-65C5AD7C9052}"/>
    <cellStyle name="Total 11 4 3 4" xfId="18000" xr:uid="{A506A291-1759-40D0-96B3-82A83C56C148}"/>
    <cellStyle name="Total 11 4 4" xfId="3195" xr:uid="{3082C2AC-99F8-4EA7-B842-54983391C17E}"/>
    <cellStyle name="Total 11 4 4 2" xfId="5832" xr:uid="{509F50A1-C403-47B0-93EA-09651616AA95}"/>
    <cellStyle name="Total 11 4 4 2 2" xfId="12143" xr:uid="{0E700F73-CBA1-468F-AE56-F55126F1D378}"/>
    <cellStyle name="Total 11 4 4 2 2 2" xfId="27251" xr:uid="{A8CEB7DC-2CDF-4C91-B2C3-8A6D0D6158F2}"/>
    <cellStyle name="Total 11 4 4 2 3" xfId="16446" xr:uid="{07281D5B-BC9B-45C8-9F58-1EB096AAA135}"/>
    <cellStyle name="Total 11 4 4 2 3 2" xfId="31554" xr:uid="{FF919B28-0AFB-4CDC-B167-CBE6A2C3585A}"/>
    <cellStyle name="Total 11 4 4 2 4" xfId="20940" xr:uid="{53912466-2F55-4454-BBA0-04371C0161E7}"/>
    <cellStyle name="Total 11 4 4 3" xfId="9577" xr:uid="{A44260E1-5E83-44C7-B213-59FAB8F1D65D}"/>
    <cellStyle name="Total 11 4 4 3 2" xfId="24685" xr:uid="{A70847B5-D2B0-46B4-8B95-30C51B40B25C}"/>
    <cellStyle name="Total 11 4 4 4" xfId="14261" xr:uid="{5E6EF5C8-EBC6-4F7A-87A7-0D7771C462D7}"/>
    <cellStyle name="Total 11 4 4 4 2" xfId="29369" xr:uid="{3D07EC03-EDD4-4D80-BCCC-096F9959815C}"/>
    <cellStyle name="Total 11 4 4 5" xfId="18303" xr:uid="{A6AFEE45-AB43-4061-8EBE-212EA7B677D3}"/>
    <cellStyle name="Total 11 4 5" xfId="3521" xr:uid="{394BDB81-7BB2-4522-B87E-1D21D615F4C1}"/>
    <cellStyle name="Total 11 4 5 2" xfId="6158" xr:uid="{F0BD9F42-76DE-4605-8317-72A7F2E0D68E}"/>
    <cellStyle name="Total 11 4 5 2 2" xfId="12469" xr:uid="{8C30C62D-380E-43C7-B610-C9363DA1B164}"/>
    <cellStyle name="Total 11 4 5 2 2 2" xfId="27577" xr:uid="{0735ACF2-1865-422C-BAE1-99F681D7A490}"/>
    <cellStyle name="Total 11 4 5 2 3" xfId="8296" xr:uid="{DAE807DA-C6BD-44CD-B5C5-2A87F0947F57}"/>
    <cellStyle name="Total 11 4 5 2 3 2" xfId="23404" xr:uid="{88C450B5-E5CD-4A45-AB81-B2C1783A0613}"/>
    <cellStyle name="Total 11 4 5 2 4" xfId="21266" xr:uid="{23992E23-B9A1-43C7-BF01-89F9B1BF6CE7}"/>
    <cellStyle name="Total 11 4 5 3" xfId="9903" xr:uid="{F44AE239-F69A-4DDF-A21D-DC174E0B4A6C}"/>
    <cellStyle name="Total 11 4 5 3 2" xfId="25011" xr:uid="{B4933D8C-4E23-4B73-810B-0DFE86926121}"/>
    <cellStyle name="Total 11 4 5 4" xfId="13677" xr:uid="{49D763B4-8D0D-4794-A813-3A4041A356B0}"/>
    <cellStyle name="Total 11 4 5 4 2" xfId="28785" xr:uid="{57297EE6-DEE8-4A0E-8867-935BB4B60D5A}"/>
    <cellStyle name="Total 11 4 5 5" xfId="18629" xr:uid="{3CD4C940-5E38-4CF9-8637-DA27BA2A6EF2}"/>
    <cellStyle name="Total 11 4 6" xfId="3827" xr:uid="{31ADB542-28B2-493A-BFBF-017B303AFDCF}"/>
    <cellStyle name="Total 11 4 6 2" xfId="6464" xr:uid="{705064F7-A8DF-442C-AE9A-DF1D96BF431B}"/>
    <cellStyle name="Total 11 4 6 2 2" xfId="12775" xr:uid="{1A866400-88DB-414B-99F4-0CDFAB8E828D}"/>
    <cellStyle name="Total 11 4 6 2 2 2" xfId="27883" xr:uid="{21E05326-F0DE-420A-AC81-EE891B302C03}"/>
    <cellStyle name="Total 11 4 6 2 3" xfId="13582" xr:uid="{4F28D4B0-11D4-455C-B4FE-4DFE0FCEBD8A}"/>
    <cellStyle name="Total 11 4 6 2 3 2" xfId="28690" xr:uid="{98D28B94-EE05-4940-9FAD-0DDD5326FA66}"/>
    <cellStyle name="Total 11 4 6 2 4" xfId="21572" xr:uid="{E4E6D71F-74FE-4F5E-A3A9-C8C21D5C2CC4}"/>
    <cellStyle name="Total 11 4 6 3" xfId="10209" xr:uid="{BFBCC62B-5049-4381-AD0A-98FE2C5828C5}"/>
    <cellStyle name="Total 11 4 6 3 2" xfId="25317" xr:uid="{B0A8800B-EA2D-4BD3-9515-1B2D27274B7E}"/>
    <cellStyle name="Total 11 4 6 4" xfId="13362" xr:uid="{A467BAA8-709A-4AA0-B429-6D036EB42EE0}"/>
    <cellStyle name="Total 11 4 6 4 2" xfId="28470" xr:uid="{BA55262B-A281-4505-8D5B-A68D52619B67}"/>
    <cellStyle name="Total 11 4 6 5" xfId="18935" xr:uid="{CA237376-F09E-4351-A43A-161FFE17C97A}"/>
    <cellStyle name="Total 11 4 7" xfId="4209" xr:uid="{BDEF1BEF-BB4B-4A13-ACE7-95C3466EFC28}"/>
    <cellStyle name="Total 11 4 7 2" xfId="6846" xr:uid="{CE7C1361-15A8-4ADD-A50E-3BB0E3094D39}"/>
    <cellStyle name="Total 11 4 7 2 2" xfId="13157" xr:uid="{30550043-F359-47DD-A63F-5173D4558F0C}"/>
    <cellStyle name="Total 11 4 7 2 2 2" xfId="28265" xr:uid="{51EC5F4C-9219-41A9-883B-22C789569124}"/>
    <cellStyle name="Total 11 4 7 2 3" xfId="16826" xr:uid="{92F5F45F-738C-4786-AA9C-7117FBACABCA}"/>
    <cellStyle name="Total 11 4 7 2 3 2" xfId="31934" xr:uid="{698DC532-321F-42E7-AFE8-8BE6C8F0C2D1}"/>
    <cellStyle name="Total 11 4 7 2 4" xfId="21954" xr:uid="{0DE07E33-D18F-43C2-A0E5-1479E7F2A915}"/>
    <cellStyle name="Total 11 4 7 3" xfId="10591" xr:uid="{81FE82A2-B80D-481B-BA73-E23B333B388A}"/>
    <cellStyle name="Total 11 4 7 3 2" xfId="25699" xr:uid="{55717FF5-8C6E-4B7D-91F6-BBD4F8D0AFA6}"/>
    <cellStyle name="Total 11 4 7 4" xfId="9170" xr:uid="{EE3831F2-453A-4146-9573-8120E1D661B0}"/>
    <cellStyle name="Total 11 4 7 4 2" xfId="24278" xr:uid="{6BA22A9A-F015-4DEE-9B0A-50D6CAB18062}"/>
    <cellStyle name="Total 11 4 7 5" xfId="19317" xr:uid="{8C9459B5-F16B-472C-8F50-BCEA927CE80F}"/>
    <cellStyle name="Total 11 4 8" xfId="4774" xr:uid="{36C3F0C4-521C-4952-A83F-30C6499831F3}"/>
    <cellStyle name="Total 11 4 8 2" xfId="11156" xr:uid="{9C0F6342-8E14-43B5-98D4-B42D9052AC3D}"/>
    <cellStyle name="Total 11 4 8 2 2" xfId="26264" xr:uid="{04DF2ED0-057A-4BEF-AEB5-5E3F6CB32076}"/>
    <cellStyle name="Total 11 4 8 3" xfId="7693" xr:uid="{B55F7D97-E281-40C0-A172-CAFFBFFE2305}"/>
    <cellStyle name="Total 11 4 8 3 2" xfId="22801" xr:uid="{D9190ED0-A8FB-49B5-A746-E9B7F787900B}"/>
    <cellStyle name="Total 11 4 8 4" xfId="19882" xr:uid="{E06B343F-159F-4508-A8CF-AB907377E07B}"/>
    <cellStyle name="Total 11 4 9" xfId="8635" xr:uid="{C1609FDF-0660-4909-8D41-D05B5775817C}"/>
    <cellStyle name="Total 11 4 9 2" xfId="23743" xr:uid="{0160C052-67CA-45DF-ABB2-2FDE85AB8A38}"/>
    <cellStyle name="Total 11 5" xfId="2152" xr:uid="{EE4B9DCA-54DB-4AE5-85F1-5573F142AC20}"/>
    <cellStyle name="Total 11 5 10" xfId="8060" xr:uid="{F8A3D7E0-78B4-4751-90E8-9C0C8EFBFC37}"/>
    <cellStyle name="Total 11 5 10 2" xfId="23168" xr:uid="{7434253F-9116-4C2D-892C-CA45E28D607C}"/>
    <cellStyle name="Total 11 5 11" xfId="17377" xr:uid="{38D75A70-2D07-471B-8193-8B2DA62C2B06}"/>
    <cellStyle name="Total 11 5 2" xfId="2907" xr:uid="{6EC5B4DC-1B26-4F07-9A86-DB856B46B608}"/>
    <cellStyle name="Total 11 5 2 2" xfId="5544" xr:uid="{AE193376-FF2A-462D-AC13-7B23254641F3}"/>
    <cellStyle name="Total 11 5 2 2 2" xfId="11855" xr:uid="{49B217DC-02C8-42A5-B862-4D673976BA6D}"/>
    <cellStyle name="Total 11 5 2 2 2 2" xfId="26963" xr:uid="{6D199783-BF38-465E-8680-D8B38408730A}"/>
    <cellStyle name="Total 11 5 2 2 3" xfId="15804" xr:uid="{667A76B2-EC58-453B-A72C-3CFE88B6CD39}"/>
    <cellStyle name="Total 11 5 2 2 3 2" xfId="30912" xr:uid="{9BACB3EA-23B1-49F1-BE15-A62C194760FB}"/>
    <cellStyle name="Total 11 5 2 2 4" xfId="20652" xr:uid="{DE2D54B6-1596-43AB-9EF5-52E66EBABDE5}"/>
    <cellStyle name="Total 11 5 2 3" xfId="13605" xr:uid="{72FA3797-581E-436F-B42A-695F4644B09A}"/>
    <cellStyle name="Total 11 5 2 3 2" xfId="28713" xr:uid="{E9F83A45-6972-4563-A26C-7FD498A7F7DE}"/>
    <cellStyle name="Total 11 5 2 4" xfId="18015" xr:uid="{2A2B902F-608B-4550-BDF8-89389B1BC985}"/>
    <cellStyle name="Total 11 5 3" xfId="3210" xr:uid="{F239AE5F-EB74-49FC-994B-BB08007229E5}"/>
    <cellStyle name="Total 11 5 3 2" xfId="5847" xr:uid="{460A1B2C-374E-4837-9A9A-5CE4674DC0A9}"/>
    <cellStyle name="Total 11 5 3 2 2" xfId="12158" xr:uid="{7F695CAF-6BC8-41DB-A23E-C6A0223AAD4B}"/>
    <cellStyle name="Total 11 5 3 2 2 2" xfId="27266" xr:uid="{81AAF30E-6356-4BE1-92E8-EBBA20DA6AB4}"/>
    <cellStyle name="Total 11 5 3 2 3" xfId="14435" xr:uid="{E7B8C8E5-D7C6-4F34-B0E6-144D207B7BF1}"/>
    <cellStyle name="Total 11 5 3 2 3 2" xfId="29543" xr:uid="{F5809FEE-A8DB-43FD-8AD3-58505B9DEB2F}"/>
    <cellStyle name="Total 11 5 3 2 4" xfId="20955" xr:uid="{252A1B34-3A9D-42DC-8412-9BA5F5DC5CF6}"/>
    <cellStyle name="Total 11 5 3 3" xfId="9592" xr:uid="{ED72D51C-D37F-4740-8194-8856AFB66BA6}"/>
    <cellStyle name="Total 11 5 3 3 2" xfId="24700" xr:uid="{0972FF20-9FB9-4991-AC5E-BF7A1124D059}"/>
    <cellStyle name="Total 11 5 3 4" xfId="13927" xr:uid="{1FB92DE4-DFC4-4E5F-BC35-C77C41D015FE}"/>
    <cellStyle name="Total 11 5 3 4 2" xfId="29035" xr:uid="{292FCB41-BDF2-43A4-8FF9-5A472CB0911C}"/>
    <cellStyle name="Total 11 5 3 5" xfId="18318" xr:uid="{B54E933C-0232-4203-BB51-FB3971E44F8E}"/>
    <cellStyle name="Total 11 5 4" xfId="3536" xr:uid="{2AA33ADB-3738-45ED-8F7F-3A76FDE3F99A}"/>
    <cellStyle name="Total 11 5 4 2" xfId="6173" xr:uid="{3C555602-CDF3-4010-8ED6-C5815E5C8EB8}"/>
    <cellStyle name="Total 11 5 4 2 2" xfId="12484" xr:uid="{3B7B4F4C-6833-4957-B542-B0F815D860B4}"/>
    <cellStyle name="Total 11 5 4 2 2 2" xfId="27592" xr:uid="{E374DFF3-92DA-4342-A2A9-263ABF8895B0}"/>
    <cellStyle name="Total 11 5 4 2 3" xfId="11754" xr:uid="{F7A7F56A-839A-4D0F-BAE0-5FFA7CE4B20D}"/>
    <cellStyle name="Total 11 5 4 2 3 2" xfId="26862" xr:uid="{434040C6-ACDD-4604-8182-FB5833CF81F0}"/>
    <cellStyle name="Total 11 5 4 2 4" xfId="21281" xr:uid="{D968322B-765D-4248-94D5-CB7E2C3AAF43}"/>
    <cellStyle name="Total 11 5 4 3" xfId="9918" xr:uid="{5D136B0B-4B96-4707-9165-A7CF77C95234}"/>
    <cellStyle name="Total 11 5 4 3 2" xfId="25026" xr:uid="{29487438-31A3-40EC-9200-2838C8C81120}"/>
    <cellStyle name="Total 11 5 4 4" xfId="8004" xr:uid="{AB771F0D-CCD2-4EA5-B212-128A7DF3269F}"/>
    <cellStyle name="Total 11 5 4 4 2" xfId="23112" xr:uid="{BB34E878-FE52-4E22-8D1B-FAFA03A49E8F}"/>
    <cellStyle name="Total 11 5 4 5" xfId="18644" xr:uid="{E6EE5260-260F-4E1F-89EF-B566F97E088A}"/>
    <cellStyle name="Total 11 5 5" xfId="3842" xr:uid="{99EBEF7E-ADA9-4391-98C4-A59EF1EBA775}"/>
    <cellStyle name="Total 11 5 5 2" xfId="6479" xr:uid="{8306960B-9ED1-48FE-98D9-782EF545E3A2}"/>
    <cellStyle name="Total 11 5 5 2 2" xfId="12790" xr:uid="{11430E5D-CBD1-491D-AE45-A051452D7A9A}"/>
    <cellStyle name="Total 11 5 5 2 2 2" xfId="27898" xr:uid="{42FE077E-9F6C-4E04-A480-23ECDF8BBF85}"/>
    <cellStyle name="Total 11 5 5 2 3" xfId="7622" xr:uid="{C76054B6-E9F1-4751-9335-1AD064C157E1}"/>
    <cellStyle name="Total 11 5 5 2 3 2" xfId="22730" xr:uid="{80E4BB82-D1F3-403C-8104-7EAFFD3D8F11}"/>
    <cellStyle name="Total 11 5 5 2 4" xfId="21587" xr:uid="{A7EC88D9-7692-4FD5-AA0A-9E33506E2F84}"/>
    <cellStyle name="Total 11 5 5 3" xfId="10224" xr:uid="{BBECF92F-DE97-47B2-B840-6995D51EA3C7}"/>
    <cellStyle name="Total 11 5 5 3 2" xfId="25332" xr:uid="{34414754-BA1C-4DA7-B1D9-48884C86FE74}"/>
    <cellStyle name="Total 11 5 5 4" xfId="14824" xr:uid="{76909031-A7DE-4DA2-A0F8-F41694759FFD}"/>
    <cellStyle name="Total 11 5 5 4 2" xfId="29932" xr:uid="{C1CA908D-D5A4-425A-B046-8496E045E863}"/>
    <cellStyle name="Total 11 5 5 5" xfId="18950" xr:uid="{74CFB07B-1453-4C9B-91CE-295AF6DD0051}"/>
    <cellStyle name="Total 11 5 6" xfId="4224" xr:uid="{4F340519-7ED6-47BC-9B69-B5CC82C3205B}"/>
    <cellStyle name="Total 11 5 6 2" xfId="6861" xr:uid="{7CF8E752-B856-4614-BBBF-209D679D5B01}"/>
    <cellStyle name="Total 11 5 6 2 2" xfId="13172" xr:uid="{00868620-0743-457B-BBE3-71BCBE131B65}"/>
    <cellStyle name="Total 11 5 6 2 2 2" xfId="28280" xr:uid="{232AD5B5-D9EF-417D-99F5-2839D60C4079}"/>
    <cellStyle name="Total 11 5 6 2 3" xfId="16841" xr:uid="{AF9C9AC4-89A9-481A-909F-C0EF62841790}"/>
    <cellStyle name="Total 11 5 6 2 3 2" xfId="31949" xr:uid="{A951B57A-4713-472A-8F63-B4E24AC1E6BE}"/>
    <cellStyle name="Total 11 5 6 2 4" xfId="21969" xr:uid="{636E3010-4E3A-4BB6-9CD0-3AA5FC195D0E}"/>
    <cellStyle name="Total 11 5 6 3" xfId="10606" xr:uid="{7B65D1E4-B124-4A18-9103-BAA29BE77DE3}"/>
    <cellStyle name="Total 11 5 6 3 2" xfId="25714" xr:uid="{68EB619C-5CB7-4CF2-B7A6-9C03167EF407}"/>
    <cellStyle name="Total 11 5 6 4" xfId="13898" xr:uid="{62DCF411-6861-41BA-8D6B-9814FC65591A}"/>
    <cellStyle name="Total 11 5 6 4 2" xfId="29006" xr:uid="{4B3C3F9D-7B45-4AC0-87FF-824D751F39D7}"/>
    <cellStyle name="Total 11 5 6 5" xfId="19332" xr:uid="{6DB5A107-C980-4D99-A026-7450615E3FDA}"/>
    <cellStyle name="Total 11 5 7" xfId="4789" xr:uid="{2F178E3E-8E8F-415E-830C-2262280EFE3B}"/>
    <cellStyle name="Total 11 5 7 2" xfId="11171" xr:uid="{402793C1-B90F-4CF4-B992-8465FE23D8A5}"/>
    <cellStyle name="Total 11 5 7 2 2" xfId="26279" xr:uid="{3F706F8F-5F50-4955-91A9-B32B932AF3DF}"/>
    <cellStyle name="Total 11 5 7 3" xfId="13426" xr:uid="{91C87952-E2AF-4D9E-8CC2-F5F0737CDFED}"/>
    <cellStyle name="Total 11 5 7 3 2" xfId="28534" xr:uid="{5A4681F0-6B84-4940-B673-FE6B0B10F40B}"/>
    <cellStyle name="Total 11 5 7 4" xfId="19897" xr:uid="{8BED836F-FADE-4B19-9340-433BB87ACE24}"/>
    <cellStyle name="Total 11 5 8" xfId="8650" xr:uid="{26100D90-9546-4503-9EAA-40E64D58C024}"/>
    <cellStyle name="Total 11 5 8 2" xfId="23758" xr:uid="{CA53CEF7-A8CF-4D5E-942A-52D4E88CD02A}"/>
    <cellStyle name="Total 11 5 9" xfId="15576" xr:uid="{0E560A20-DC4C-42DC-84FA-A8351DFA7F47}"/>
    <cellStyle name="Total 11 5 9 2" xfId="30684" xr:uid="{CBCA270E-FB8B-4A93-986F-70587BE3507A}"/>
    <cellStyle name="Total 12" xfId="1776" xr:uid="{00000000-0005-0000-0000-0000F0060000}"/>
    <cellStyle name="Total 12 2" xfId="1947" xr:uid="{E78CE0DB-38A8-4617-A588-F6F97BD153A7}"/>
    <cellStyle name="Total 12 2 10" xfId="8448" xr:uid="{CFE88163-0585-4D40-9618-5C7F325EECC8}"/>
    <cellStyle name="Total 12 2 10 2" xfId="23556" xr:uid="{37349701-C023-44BE-9A56-1ACED915C315}"/>
    <cellStyle name="Total 12 2 11" xfId="13522" xr:uid="{6EE79DEE-7D97-445F-BAFE-0F9224AAF8AD}"/>
    <cellStyle name="Total 12 2 11 2" xfId="28630" xr:uid="{99D64E8F-E6FD-4AB5-ADD0-8AC4F900DFD9}"/>
    <cellStyle name="Total 12 2 12" xfId="15911" xr:uid="{38F4CBEC-2E19-4962-9D41-097B0A8C3BFF}"/>
    <cellStyle name="Total 12 2 12 2" xfId="31019" xr:uid="{F42A3CCB-5EF8-4F06-80D6-6227267E48CF}"/>
    <cellStyle name="Total 12 2 13" xfId="17172" xr:uid="{2C3D0804-55E2-43ED-BEF4-C527F121750D}"/>
    <cellStyle name="Total 12 2 2" xfId="2507" xr:uid="{388B65FB-B498-4307-BF0E-78CBBD1FC66C}"/>
    <cellStyle name="Total 12 2 2 2" xfId="5144" xr:uid="{C133E7EA-F77C-45DB-B2E8-16F13B28274F}"/>
    <cellStyle name="Total 12 2 2 2 2" xfId="11508" xr:uid="{E061FA09-FED4-4671-8D15-C231958CD391}"/>
    <cellStyle name="Total 12 2 2 2 2 2" xfId="26616" xr:uid="{D5B038D8-2C74-4FAD-9CBA-6AA636E94504}"/>
    <cellStyle name="Total 12 2 2 2 3" xfId="7207" xr:uid="{8E8B99F8-2258-4125-9F4E-3281E63F11C4}"/>
    <cellStyle name="Total 12 2 2 2 3 2" xfId="22315" xr:uid="{C7C25114-7C9A-4C12-8445-9764817FEC10}"/>
    <cellStyle name="Total 12 2 2 2 4" xfId="20252" xr:uid="{1E5112E7-F68F-4B00-93BB-A9C310819BC6}"/>
    <cellStyle name="Total 12 2 2 3" xfId="8974" xr:uid="{F7930B65-E133-4F66-8F88-3998A0C510C6}"/>
    <cellStyle name="Total 12 2 2 3 2" xfId="24082" xr:uid="{A85070CE-A3B0-42AB-95D6-8D805349AE50}"/>
    <cellStyle name="Total 12 2 3" xfId="2723" xr:uid="{B2186176-E38F-4C1C-9B5C-886CBB2F04D7}"/>
    <cellStyle name="Total 12 2 3 2" xfId="5360" xr:uid="{421CC22B-D40A-48C8-ABF6-97A44AE304DC}"/>
    <cellStyle name="Total 12 2 3 2 2" xfId="11709" xr:uid="{C40E491A-BC80-48F5-8C86-E373061047CE}"/>
    <cellStyle name="Total 12 2 3 2 2 2" xfId="26817" xr:uid="{183B0AFB-0E25-4B50-8BE9-80599D207019}"/>
    <cellStyle name="Total 12 2 3 2 3" xfId="14591" xr:uid="{71542092-4E21-44AC-917E-647A109E96ED}"/>
    <cellStyle name="Total 12 2 3 2 3 2" xfId="29699" xr:uid="{1BA5ACCC-F969-40BA-AB3D-89989F84F521}"/>
    <cellStyle name="Total 12 2 3 2 4" xfId="20468" xr:uid="{D4A1AA45-BE45-4515-B86E-5AD05FE0F667}"/>
    <cellStyle name="Total 12 2 3 3" xfId="16263" xr:uid="{FAC587C5-4ADF-49D6-B97A-94C9E46EA0D9}"/>
    <cellStyle name="Total 12 2 3 3 2" xfId="31371" xr:uid="{1978C3DC-809B-4618-9542-9095EFF5C464}"/>
    <cellStyle name="Total 12 2 3 4" xfId="17831" xr:uid="{9CDDBD89-D75C-49E4-86F8-581662250426}"/>
    <cellStyle name="Total 12 2 4" xfId="3026" xr:uid="{20AF59E2-745F-4228-AE37-EF539F8D8E56}"/>
    <cellStyle name="Total 12 2 4 2" xfId="5663" xr:uid="{083E0DC7-06A4-4836-A79E-5575135C3753}"/>
    <cellStyle name="Total 12 2 4 2 2" xfId="11974" xr:uid="{E4774F35-42F5-40AA-9D7B-A62347B5566E}"/>
    <cellStyle name="Total 12 2 4 2 2 2" xfId="27082" xr:uid="{3B394751-4DC4-43D8-A08E-969AA33D5B2B}"/>
    <cellStyle name="Total 12 2 4 2 3" xfId="14110" xr:uid="{DB234CAF-CC96-4B28-82F5-EF0E10870844}"/>
    <cellStyle name="Total 12 2 4 2 3 2" xfId="29218" xr:uid="{47847FAF-AEFF-41D4-86AF-9CF968EF0D3A}"/>
    <cellStyle name="Total 12 2 4 2 4" xfId="20771" xr:uid="{FACD0893-6624-42C2-BA12-C6A924DF5FDE}"/>
    <cellStyle name="Total 12 2 4 3" xfId="9408" xr:uid="{5EF8F1CF-6C64-46C6-91C0-BC7718F07FF0}"/>
    <cellStyle name="Total 12 2 4 3 2" xfId="24516" xr:uid="{DC93800F-165F-4D6D-AD9B-377D0900BC51}"/>
    <cellStyle name="Total 12 2 4 4" xfId="14795" xr:uid="{655166D6-B79A-4DA0-9CAF-DD2885824269}"/>
    <cellStyle name="Total 12 2 4 4 2" xfId="29903" xr:uid="{001DFCD6-24E7-462C-9C63-A9A5173A58C8}"/>
    <cellStyle name="Total 12 2 4 5" xfId="18134" xr:uid="{3FD3833A-5329-413E-9824-C5B1DEB1210F}"/>
    <cellStyle name="Total 12 2 5" xfId="3352" xr:uid="{99CC0494-7047-42CC-A5F3-C6407894B838}"/>
    <cellStyle name="Total 12 2 5 2" xfId="5989" xr:uid="{0D9D6CFD-DDC3-48CA-9FC1-AF929EFB9FB1}"/>
    <cellStyle name="Total 12 2 5 2 2" xfId="12300" xr:uid="{513834A1-68DF-43FF-BD2A-4CCF65C34E1C}"/>
    <cellStyle name="Total 12 2 5 2 2 2" xfId="27408" xr:uid="{E3159853-1112-4119-B123-28EE1E8FE7E0}"/>
    <cellStyle name="Total 12 2 5 2 3" xfId="16444" xr:uid="{7AD8DBC9-46EC-4366-A40D-BF862838BB4E}"/>
    <cellStyle name="Total 12 2 5 2 3 2" xfId="31552" xr:uid="{5C024041-4DE9-429C-B749-F2EAB1B4A6A0}"/>
    <cellStyle name="Total 12 2 5 2 4" xfId="21097" xr:uid="{5A482952-0D16-4611-92E8-FC82CF8D1D35}"/>
    <cellStyle name="Total 12 2 5 3" xfId="9734" xr:uid="{69288F1E-6907-4F77-A1B3-41DB3D56DA91}"/>
    <cellStyle name="Total 12 2 5 3 2" xfId="24842" xr:uid="{CBF04BA6-92CB-4499-8107-257DC1F876E8}"/>
    <cellStyle name="Total 12 2 5 4" xfId="15444" xr:uid="{B1C66181-5113-476A-B756-466444C33149}"/>
    <cellStyle name="Total 12 2 5 4 2" xfId="30552" xr:uid="{F90FB306-1B16-4928-91BC-07CCBC5E2638}"/>
    <cellStyle name="Total 12 2 5 5" xfId="18460" xr:uid="{FA35BDBC-0F8F-4D15-8A89-ADA799FD2F93}"/>
    <cellStyle name="Total 12 2 6" xfId="3658" xr:uid="{4C0D75D1-8D5E-46C5-83CA-377C39E26DD0}"/>
    <cellStyle name="Total 12 2 6 2" xfId="6295" xr:uid="{8D948861-190B-4CC4-BC6D-E09287AFA581}"/>
    <cellStyle name="Total 12 2 6 2 2" xfId="12606" xr:uid="{F6E0B99B-956E-4422-9795-9BD03EB431C6}"/>
    <cellStyle name="Total 12 2 6 2 2 2" xfId="27714" xr:uid="{BF00CA40-5E82-408E-900E-99BEDE54298A}"/>
    <cellStyle name="Total 12 2 6 2 3" xfId="7848" xr:uid="{C3AEEE2F-A98E-4687-9FA1-3D27BF05836C}"/>
    <cellStyle name="Total 12 2 6 2 3 2" xfId="22956" xr:uid="{EA1FE820-CA5A-4D0A-A880-74F7348DA92F}"/>
    <cellStyle name="Total 12 2 6 2 4" xfId="21403" xr:uid="{C28E8A62-3B17-4865-B0AA-0324268102E0}"/>
    <cellStyle name="Total 12 2 6 3" xfId="10040" xr:uid="{07CC132F-2700-4E85-842B-79702CC83C30}"/>
    <cellStyle name="Total 12 2 6 3 2" xfId="25148" xr:uid="{45C6D65B-2C84-4A2C-B40C-621A20516FAC}"/>
    <cellStyle name="Total 12 2 6 4" xfId="16170" xr:uid="{A17FA130-2C3C-4F8B-A50F-2ECB8B167022}"/>
    <cellStyle name="Total 12 2 6 4 2" xfId="31278" xr:uid="{8090522C-F755-4CA9-B5CC-87AAAAB81B8F}"/>
    <cellStyle name="Total 12 2 6 5" xfId="18766" xr:uid="{FB04DF15-8F37-42FC-A90D-C328DAFF5E7A}"/>
    <cellStyle name="Total 12 2 7" xfId="4019" xr:uid="{D97666E6-8896-49BC-8C57-52089FDD0539}"/>
    <cellStyle name="Total 12 2 7 2" xfId="6656" xr:uid="{3A95F10B-9E44-4943-9816-10759F9BCFF5}"/>
    <cellStyle name="Total 12 2 7 2 2" xfId="12967" xr:uid="{B9286189-6BF5-4B4E-A253-6C7C8E68EC0A}"/>
    <cellStyle name="Total 12 2 7 2 2 2" xfId="28075" xr:uid="{703A2767-BDFD-4F08-8D71-1AEC917AE973}"/>
    <cellStyle name="Total 12 2 7 2 3" xfId="16657" xr:uid="{276FCA42-4091-475C-BBB5-27691A359121}"/>
    <cellStyle name="Total 12 2 7 2 3 2" xfId="31765" xr:uid="{2F26CFB2-6FDE-4E69-98AF-9F0CB8AC1157}"/>
    <cellStyle name="Total 12 2 7 2 4" xfId="21764" xr:uid="{59A2FB11-2453-48B2-9CD3-FC4FACD66438}"/>
    <cellStyle name="Total 12 2 7 3" xfId="10401" xr:uid="{2BE58ACF-606D-43C9-9BCA-CC5DC51D12C2}"/>
    <cellStyle name="Total 12 2 7 3 2" xfId="25509" xr:uid="{555145FC-7611-472C-8FC7-C81C2D5F74F3}"/>
    <cellStyle name="Total 12 2 7 4" xfId="14780" xr:uid="{92057302-F713-4AC0-9496-03896437B6F2}"/>
    <cellStyle name="Total 12 2 7 4 2" xfId="29888" xr:uid="{DD1EC993-0C53-45D0-9802-B8FB3B66BAF8}"/>
    <cellStyle name="Total 12 2 7 5" xfId="19127" xr:uid="{B3A4EC84-7FB7-41A0-8FF9-D69683F09B7A}"/>
    <cellStyle name="Total 12 2 8" xfId="4332" xr:uid="{56034A43-902F-4E02-AF28-5BC8C7DF5358}"/>
    <cellStyle name="Total 12 2 8 2" xfId="6969" xr:uid="{F424AA73-09D6-4D54-BC93-BDD3392CEBF6}"/>
    <cellStyle name="Total 12 2 8 2 2" xfId="13280" xr:uid="{AAFE6086-D71D-4468-9B38-023911E54265}"/>
    <cellStyle name="Total 12 2 8 2 2 2" xfId="28388" xr:uid="{430CDCBC-CCA9-4280-96B8-EEFB144F1FB8}"/>
    <cellStyle name="Total 12 2 8 2 3" xfId="16944" xr:uid="{C579B990-9C27-43F5-928D-4F58E401BECF}"/>
    <cellStyle name="Total 12 2 8 2 3 2" xfId="32052" xr:uid="{1BDA0FC7-EE8E-4732-AB3A-8F5AB6FC6BF4}"/>
    <cellStyle name="Total 12 2 8 2 4" xfId="22077" xr:uid="{86F3C495-E2E3-4519-AF1C-5017FF064CE9}"/>
    <cellStyle name="Total 12 2 8 3" xfId="10714" xr:uid="{607BFA67-6D3D-4947-AB92-3FC6B8E3EFC3}"/>
    <cellStyle name="Total 12 2 8 3 2" xfId="25822" xr:uid="{E81D33A8-E540-4977-AC7C-00E3A59B7AC9}"/>
    <cellStyle name="Total 12 2 8 4" xfId="13762" xr:uid="{72928AFA-C513-4392-BDED-9702A7EA6AA0}"/>
    <cellStyle name="Total 12 2 8 4 2" xfId="28870" xr:uid="{F28DFA11-5DFD-4943-B30E-F8FA7E015D30}"/>
    <cellStyle name="Total 12 2 8 5" xfId="19440" xr:uid="{CF22F193-8FB4-4B6D-AFC8-34FED2F40A67}"/>
    <cellStyle name="Total 12 2 9" xfId="4584" xr:uid="{6013C594-2EE3-43E5-8CED-192966DF13E9}"/>
    <cellStyle name="Total 12 2 9 2" xfId="10966" xr:uid="{63A54C26-365F-45BC-B763-D88119A04AD1}"/>
    <cellStyle name="Total 12 2 9 2 2" xfId="26074" xr:uid="{963CE3A3-306A-4109-B76B-E4BB960A553F}"/>
    <cellStyle name="Total 12 2 9 3" xfId="16436" xr:uid="{707552A1-452E-446E-B92D-E14C97828F76}"/>
    <cellStyle name="Total 12 2 9 3 2" xfId="31544" xr:uid="{6F29D5D9-B01A-42AF-A493-34F0D53D81C5}"/>
    <cellStyle name="Total 12 2 9 4" xfId="19692" xr:uid="{EE05924A-C8E6-4F99-809D-418D98504B8D}"/>
    <cellStyle name="Total 12 3" xfId="1976" xr:uid="{696E65B3-BCCA-471E-A0C8-81A615B13DB8}"/>
    <cellStyle name="Total 12 3 10" xfId="8474" xr:uid="{FEC7FA8D-2680-4149-89F2-03AB213FA494}"/>
    <cellStyle name="Total 12 3 10 2" xfId="23582" xr:uid="{DBDFACB9-BB5F-4B0C-82FB-D6BB9512E4AF}"/>
    <cellStyle name="Total 12 3 11" xfId="14452" xr:uid="{D3253E09-7227-4728-B0ED-D7055B180328}"/>
    <cellStyle name="Total 12 3 11 2" xfId="29560" xr:uid="{F85F964C-B9B3-49B8-8E56-496F51D30327}"/>
    <cellStyle name="Total 12 3 12" xfId="14293" xr:uid="{61670C83-280E-40A2-AE4B-C5C55D611B23}"/>
    <cellStyle name="Total 12 3 12 2" xfId="29401" xr:uid="{47A991B4-E61C-4FC5-836E-E3B49FECD75E}"/>
    <cellStyle name="Total 12 3 13" xfId="17201" xr:uid="{75E74EB5-5AB4-49C3-914B-91FB7508D6A8}"/>
    <cellStyle name="Total 12 3 2" xfId="2536" xr:uid="{07DFCC91-E9B9-4303-8B04-2126A209AB53}"/>
    <cellStyle name="Total 12 3 2 2" xfId="5173" xr:uid="{861C7EAD-1E0E-4BFD-B7DB-53AC393F1904}"/>
    <cellStyle name="Total 12 3 2 2 2" xfId="11537" xr:uid="{269BCC14-E0DD-4FAA-BAB8-FAD9B5A7C600}"/>
    <cellStyle name="Total 12 3 2 2 2 2" xfId="26645" xr:uid="{0380DC6C-0D83-465C-BB1C-29863AE82B3A}"/>
    <cellStyle name="Total 12 3 2 2 3" xfId="7512" xr:uid="{FBBCD412-70A7-4ED6-A991-2784379D184D}"/>
    <cellStyle name="Total 12 3 2 2 3 2" xfId="22620" xr:uid="{4A173E07-BB18-4CE9-A455-1B5FD2E27BAA}"/>
    <cellStyle name="Total 12 3 2 2 4" xfId="20281" xr:uid="{8D97702A-84F4-4F96-97F7-2ABE47C2D129}"/>
    <cellStyle name="Total 12 3 2 3" xfId="9003" xr:uid="{94D44A0B-14FE-4809-874C-E3A8BA2AFFAF}"/>
    <cellStyle name="Total 12 3 2 3 2" xfId="24111" xr:uid="{3A2F6E08-8DFD-428D-95F5-C3B3616801D8}"/>
    <cellStyle name="Total 12 3 3" xfId="2738" xr:uid="{DF0D3CD2-35EA-4FF6-9F8A-7EB867417347}"/>
    <cellStyle name="Total 12 3 3 2" xfId="5375" xr:uid="{BF180FCC-D6D1-46E5-A878-43CB2C5ADC84}"/>
    <cellStyle name="Total 12 3 3 2 2" xfId="11724" xr:uid="{256738CF-EE43-427A-B898-7DEDECDAA6F9}"/>
    <cellStyle name="Total 12 3 3 2 2 2" xfId="26832" xr:uid="{67069AE5-9C74-4205-BFE2-89DC9539EB7C}"/>
    <cellStyle name="Total 12 3 3 2 3" xfId="7923" xr:uid="{2B9495A1-9658-4DD2-8CC7-0E60ACA7BC9A}"/>
    <cellStyle name="Total 12 3 3 2 3 2" xfId="23031" xr:uid="{BE862F51-D284-4FD3-9105-DDD917C04C45}"/>
    <cellStyle name="Total 12 3 3 2 4" xfId="20483" xr:uid="{5D41A32C-97A4-4252-AA61-DD6F8B43AD6A}"/>
    <cellStyle name="Total 12 3 3 3" xfId="13858" xr:uid="{7EA4DFF4-26D9-484D-9F2F-6A90929C892C}"/>
    <cellStyle name="Total 12 3 3 3 2" xfId="28966" xr:uid="{84D9546F-7AF8-43D1-ACC5-DD1500C40305}"/>
    <cellStyle name="Total 12 3 3 4" xfId="17846" xr:uid="{D7C8A806-056A-4DBB-86F9-4DA0B6F7EB24}"/>
    <cellStyle name="Total 12 3 4" xfId="3041" xr:uid="{38A31842-F34A-4B9A-9011-322FB04FFC3A}"/>
    <cellStyle name="Total 12 3 4 2" xfId="5678" xr:uid="{1DDD3671-B3EA-4408-AC9F-85830B2763E9}"/>
    <cellStyle name="Total 12 3 4 2 2" xfId="11989" xr:uid="{E6D0912F-B0AB-4F4D-8CC5-9880CC5ACB1C}"/>
    <cellStyle name="Total 12 3 4 2 2 2" xfId="27097" xr:uid="{015CC18A-7022-4AAD-ADF6-5C445B5C3793}"/>
    <cellStyle name="Total 12 3 4 2 3" xfId="14223" xr:uid="{96B9511E-2418-44FE-B5CC-8601DA5BE26D}"/>
    <cellStyle name="Total 12 3 4 2 3 2" xfId="29331" xr:uid="{7A72D277-1154-4D7D-831E-1719C643DA49}"/>
    <cellStyle name="Total 12 3 4 2 4" xfId="20786" xr:uid="{A04FD18C-30AA-48D2-A22C-8D96363CD2A4}"/>
    <cellStyle name="Total 12 3 4 3" xfId="9423" xr:uid="{E79A9ACC-B2D7-4CBA-B810-22E0DFBD6DA6}"/>
    <cellStyle name="Total 12 3 4 3 2" xfId="24531" xr:uid="{F4EA63D0-4819-4059-909C-5AE93C9AA85F}"/>
    <cellStyle name="Total 12 3 4 4" xfId="13539" xr:uid="{5972910F-E524-4E82-BCD8-F2708009C650}"/>
    <cellStyle name="Total 12 3 4 4 2" xfId="28647" xr:uid="{EC5F0AEF-3963-421A-92E5-F8F69920D836}"/>
    <cellStyle name="Total 12 3 4 5" xfId="18149" xr:uid="{E1EE1673-AB13-4C0E-BF83-D0CC7AD58898}"/>
    <cellStyle name="Total 12 3 5" xfId="3367" xr:uid="{178CCAEC-55F7-48A9-B142-6920EABC0A25}"/>
    <cellStyle name="Total 12 3 5 2" xfId="6004" xr:uid="{C5200ED9-CB40-42F9-AEE7-BA6EEF99CDBE}"/>
    <cellStyle name="Total 12 3 5 2 2" xfId="12315" xr:uid="{550A4D44-472A-4766-937C-04C70D31AE24}"/>
    <cellStyle name="Total 12 3 5 2 2 2" xfId="27423" xr:uid="{D9D9FF37-0865-4B8D-8C8C-25446962E399}"/>
    <cellStyle name="Total 12 3 5 2 3" xfId="16153" xr:uid="{75EB6F54-97B1-4D45-B338-CB81BB53B5BB}"/>
    <cellStyle name="Total 12 3 5 2 3 2" xfId="31261" xr:uid="{B6B0F759-4525-40E7-B155-F3901790EAE1}"/>
    <cellStyle name="Total 12 3 5 2 4" xfId="21112" xr:uid="{0BE2E29B-27DD-4C01-B82D-9377075A8A3C}"/>
    <cellStyle name="Total 12 3 5 3" xfId="9749" xr:uid="{27690450-1C6A-457F-AFD9-AA3836BE5F2E}"/>
    <cellStyle name="Total 12 3 5 3 2" xfId="24857" xr:uid="{8237B32E-527D-411C-8857-8A8E689FD52D}"/>
    <cellStyle name="Total 12 3 5 4" xfId="13659" xr:uid="{4293A7AA-B7F8-49F6-A8D9-05D59B0ACADE}"/>
    <cellStyle name="Total 12 3 5 4 2" xfId="28767" xr:uid="{A9C749EE-8B02-4499-8197-766EFE71C45B}"/>
    <cellStyle name="Total 12 3 5 5" xfId="18475" xr:uid="{C1ECDF03-5291-4C31-BE70-A93DD804F2EF}"/>
    <cellStyle name="Total 12 3 6" xfId="3673" xr:uid="{99FA6F50-04A6-47E0-A209-AA4ED638DF12}"/>
    <cellStyle name="Total 12 3 6 2" xfId="6310" xr:uid="{FEEA47B2-B41B-4147-8852-4BFB99E59722}"/>
    <cellStyle name="Total 12 3 6 2 2" xfId="12621" xr:uid="{00C7CF60-BAD3-45D5-9A2C-BE6EFD891C7C}"/>
    <cellStyle name="Total 12 3 6 2 2 2" xfId="27729" xr:uid="{9465B67E-FEFD-4B71-9D66-06B513729A72}"/>
    <cellStyle name="Total 12 3 6 2 3" xfId="7812" xr:uid="{1C6C8622-C3B2-4222-A518-78E4360B8FA0}"/>
    <cellStyle name="Total 12 3 6 2 3 2" xfId="22920" xr:uid="{9F79D68C-32B6-43A6-BD4C-93975657CE80}"/>
    <cellStyle name="Total 12 3 6 2 4" xfId="21418" xr:uid="{E8CE5CA6-92C7-46A1-8B69-3AA5F355005D}"/>
    <cellStyle name="Total 12 3 6 3" xfId="10055" xr:uid="{455D53AB-C6D1-4ACE-A2A0-553574CD6DF9}"/>
    <cellStyle name="Total 12 3 6 3 2" xfId="25163" xr:uid="{EAD0D222-D41F-444F-A9F8-0BA79826DB0B}"/>
    <cellStyle name="Total 12 3 6 4" xfId="15327" xr:uid="{AA052B8E-AB7F-4B47-8FB8-C2679D93FFEE}"/>
    <cellStyle name="Total 12 3 6 4 2" xfId="30435" xr:uid="{4961AD1E-1D07-4B95-AD4A-148A5D5314B6}"/>
    <cellStyle name="Total 12 3 6 5" xfId="18781" xr:uid="{65C909B7-06EF-4623-AF7B-189D7DCADCDC}"/>
    <cellStyle name="Total 12 3 7" xfId="4048" xr:uid="{B068E6AB-A993-47A7-AA3A-E7C670890B52}"/>
    <cellStyle name="Total 12 3 7 2" xfId="6685" xr:uid="{414194A8-3591-4526-9F39-3FC39BA599EF}"/>
    <cellStyle name="Total 12 3 7 2 2" xfId="12996" xr:uid="{718AA57D-DB05-48F0-989D-103B75237673}"/>
    <cellStyle name="Total 12 3 7 2 2 2" xfId="28104" xr:uid="{FB2E3CEE-B763-4AA6-8846-CD6093103265}"/>
    <cellStyle name="Total 12 3 7 2 3" xfId="16672" xr:uid="{1B0FA70D-2B94-4217-A6FF-ADF0D1E42B23}"/>
    <cellStyle name="Total 12 3 7 2 3 2" xfId="31780" xr:uid="{64B0FF84-62C5-4C45-AA1A-8823E4AEA081}"/>
    <cellStyle name="Total 12 3 7 2 4" xfId="21793" xr:uid="{ED070B94-B96F-4EA8-A853-9DB55DDE97D4}"/>
    <cellStyle name="Total 12 3 7 3" xfId="10430" xr:uid="{B51E9CA9-5179-4B1D-A0E3-2F82143F21D4}"/>
    <cellStyle name="Total 12 3 7 3 2" xfId="25538" xr:uid="{5751004E-BCC2-4AFD-B1A0-A3D5940DB4DF}"/>
    <cellStyle name="Total 12 3 7 4" xfId="13784" xr:uid="{E8B965DB-4062-4846-87C9-7071F4E0423B}"/>
    <cellStyle name="Total 12 3 7 4 2" xfId="28892" xr:uid="{6E599FA9-FA5F-4468-A10C-03D7FB017B4E}"/>
    <cellStyle name="Total 12 3 7 5" xfId="19156" xr:uid="{30EACE20-1AF0-4589-AFD2-4EBBF8CE73D1}"/>
    <cellStyle name="Total 12 3 8" xfId="4347" xr:uid="{3BA18272-78E9-4CE1-875A-18839DD66A7D}"/>
    <cellStyle name="Total 12 3 8 2" xfId="6984" xr:uid="{49A7EEEA-0C97-41C0-908B-D6B1F5DC4933}"/>
    <cellStyle name="Total 12 3 8 2 2" xfId="13295" xr:uid="{95B4D157-25EB-4266-96DE-D28DADDD5FEB}"/>
    <cellStyle name="Total 12 3 8 2 2 2" xfId="28403" xr:uid="{3E251DED-47D8-49F9-A74B-592148F22177}"/>
    <cellStyle name="Total 12 3 8 2 3" xfId="16959" xr:uid="{8DD7DDFB-6C89-461E-BAFE-1C3C9210E6F2}"/>
    <cellStyle name="Total 12 3 8 2 3 2" xfId="32067" xr:uid="{41333EA0-AF31-4D93-BBCD-9439AF2638FB}"/>
    <cellStyle name="Total 12 3 8 2 4" xfId="22092" xr:uid="{14AD2840-FF80-4EC1-9589-4C91BB3D9730}"/>
    <cellStyle name="Total 12 3 8 3" xfId="10729" xr:uid="{6CD6EF19-0D09-4042-B122-53ADEB23B9EC}"/>
    <cellStyle name="Total 12 3 8 3 2" xfId="25837" xr:uid="{51355586-8116-4007-ADF3-5D597F579DD7}"/>
    <cellStyle name="Total 12 3 8 4" xfId="15836" xr:uid="{DE71076D-ACAC-483D-B54C-47DF087296D7}"/>
    <cellStyle name="Total 12 3 8 4 2" xfId="30944" xr:uid="{8B4710F1-ECD0-460D-8FF5-F3FDEAA765D6}"/>
    <cellStyle name="Total 12 3 8 5" xfId="19455" xr:uid="{CDAA503D-1645-45EC-B224-8DDFF7F4C304}"/>
    <cellStyle name="Total 12 3 9" xfId="4613" xr:uid="{1F2FF17D-B828-4512-9609-6D311AE767B7}"/>
    <cellStyle name="Total 12 3 9 2" xfId="10995" xr:uid="{4E02CE23-8DFD-4D71-9DAB-BE2BFCA2625F}"/>
    <cellStyle name="Total 12 3 9 2 2" xfId="26103" xr:uid="{BD9EA848-568C-4DD3-A9C8-D4750E3FA989}"/>
    <cellStyle name="Total 12 3 9 3" xfId="16208" xr:uid="{B404CEB5-EB0B-4DA1-A4B1-BF10A5CA48E6}"/>
    <cellStyle name="Total 12 3 9 3 2" xfId="31316" xr:uid="{73975839-DA05-471D-A24D-8C27F36E8095}"/>
    <cellStyle name="Total 12 3 9 4" xfId="19721" xr:uid="{114F38D8-FE44-47EB-8CC2-2981161CFD3F}"/>
    <cellStyle name="Total 12 4" xfId="2138" xr:uid="{28D9365C-9DA3-4F71-BF2F-4ABC3BE2B994}"/>
    <cellStyle name="Total 12 4 10" xfId="7974" xr:uid="{4C224B55-AD92-4F67-AC83-BE545075587B}"/>
    <cellStyle name="Total 12 4 10 2" xfId="23082" xr:uid="{6F298CFC-E10F-4BB9-A885-36D96A85BC98}"/>
    <cellStyle name="Total 12 4 11" xfId="15030" xr:uid="{8BEB1204-FA70-40AB-AF5D-9CF489BA0807}"/>
    <cellStyle name="Total 12 4 11 2" xfId="30138" xr:uid="{77DADFE9-A70C-4D80-9F42-19A1EB93A8FB}"/>
    <cellStyle name="Total 12 4 12" xfId="17363" xr:uid="{FF33CF79-47D0-4728-B836-827A49B66C16}"/>
    <cellStyle name="Total 12 4 2" xfId="2628" xr:uid="{C40347F5-26E0-4F92-B44A-2888033B6F58}"/>
    <cellStyle name="Total 12 4 2 2" xfId="5265" xr:uid="{AAB2556B-B990-4CE3-8AD9-B8C4F10C50B2}"/>
    <cellStyle name="Total 12 4 2 2 2" xfId="11629" xr:uid="{760F895A-4BD5-42DB-AC2D-390E98F659DD}"/>
    <cellStyle name="Total 12 4 2 2 2 2" xfId="26737" xr:uid="{6CFA321F-91EA-446E-A145-3CADEBAE865A}"/>
    <cellStyle name="Total 12 4 2 2 3" xfId="15579" xr:uid="{61CAC1B0-F98E-4A7E-98BC-8AED6A4EED37}"/>
    <cellStyle name="Total 12 4 2 2 3 2" xfId="30687" xr:uid="{171CEFF5-036E-4116-8393-8543E651AFA4}"/>
    <cellStyle name="Total 12 4 2 2 4" xfId="20373" xr:uid="{A5CBBB35-F46C-4288-95C5-E9C613BCEEDB}"/>
    <cellStyle name="Total 12 4 2 3" xfId="9095" xr:uid="{72EC9B51-5399-4B2F-ABFE-A38E8B2B58AD}"/>
    <cellStyle name="Total 12 4 2 3 2" xfId="24203" xr:uid="{B9BDF00B-DDF5-4376-A15A-A03A63745AEF}"/>
    <cellStyle name="Total 12 4 2 4" xfId="14783" xr:uid="{BBC7F247-C95A-4997-9CBF-02BBDEA4816B}"/>
    <cellStyle name="Total 12 4 2 4 2" xfId="29891" xr:uid="{4749AAE7-7EB4-4057-A082-1A668B4CA6D8}"/>
    <cellStyle name="Total 12 4 2 5" xfId="9274" xr:uid="{113E8D09-5CDC-4952-BD53-53F0C345D5D8}"/>
    <cellStyle name="Total 12 4 2 5 2" xfId="24382" xr:uid="{9918E3B4-CB3E-489D-969E-C29553E8C477}"/>
    <cellStyle name="Total 12 4 2 6" xfId="17736" xr:uid="{C17DB393-2E87-491B-9A10-A16FEA12D16D}"/>
    <cellStyle name="Total 12 4 3" xfId="2893" xr:uid="{3124CD66-0360-4429-9C62-05024C67D1CE}"/>
    <cellStyle name="Total 12 4 3 2" xfId="5530" xr:uid="{5EC9D2F4-4AAF-47EE-A09C-994DC5F11A1C}"/>
    <cellStyle name="Total 12 4 3 2 2" xfId="11841" xr:uid="{582EE88C-5DF5-4AC2-AE21-2595F3BDAB12}"/>
    <cellStyle name="Total 12 4 3 2 2 2" xfId="26949" xr:uid="{12224BC1-D4F0-4ACA-8D95-8E2A98A51B2D}"/>
    <cellStyle name="Total 12 4 3 2 3" xfId="13386" xr:uid="{68E2EBE2-3824-466C-A9C7-5D6A6F296C9A}"/>
    <cellStyle name="Total 12 4 3 2 3 2" xfId="28494" xr:uid="{936B58E7-E25A-4822-94AD-4289B87AD5C1}"/>
    <cellStyle name="Total 12 4 3 2 4" xfId="20638" xr:uid="{E60893BD-AC2E-474A-AD8F-4627E9A001CC}"/>
    <cellStyle name="Total 12 4 3 3" xfId="7609" xr:uid="{59001B2A-A612-47F6-90D3-26EA3C2FA4DB}"/>
    <cellStyle name="Total 12 4 3 3 2" xfId="22717" xr:uid="{CEB9CC43-F774-491A-9220-2514B5F6921F}"/>
    <cellStyle name="Total 12 4 3 4" xfId="18001" xr:uid="{43CA0FC8-6C5E-46DF-9782-DBC5008B929B}"/>
    <cellStyle name="Total 12 4 4" xfId="3196" xr:uid="{4B80DBD7-8042-4BB3-8D15-9A7AED2E7F17}"/>
    <cellStyle name="Total 12 4 4 2" xfId="5833" xr:uid="{2377A89E-D79C-4A55-8C41-75BC1914B440}"/>
    <cellStyle name="Total 12 4 4 2 2" xfId="12144" xr:uid="{AA197882-51DF-46F2-84FD-1DA06A2C1099}"/>
    <cellStyle name="Total 12 4 4 2 2 2" xfId="27252" xr:uid="{D41D7890-8D06-4DA1-B275-B952EF677A35}"/>
    <cellStyle name="Total 12 4 4 2 3" xfId="9300" xr:uid="{A644D17B-14F8-4F3E-8FBC-DABB4FEB0020}"/>
    <cellStyle name="Total 12 4 4 2 3 2" xfId="24408" xr:uid="{E256FCC2-C2D8-49B5-8AC5-7B074AFBEFA3}"/>
    <cellStyle name="Total 12 4 4 2 4" xfId="20941" xr:uid="{7C023EF6-1039-4CF1-A291-723816EAE79E}"/>
    <cellStyle name="Total 12 4 4 3" xfId="9578" xr:uid="{8B94FECD-34E6-4966-BAB2-2AEAD74B5268}"/>
    <cellStyle name="Total 12 4 4 3 2" xfId="24686" xr:uid="{AD087339-1E30-4D68-80D2-7280988FAF81}"/>
    <cellStyle name="Total 12 4 4 4" xfId="16366" xr:uid="{43ACDE22-8DF1-435F-B55A-DEE829D954BE}"/>
    <cellStyle name="Total 12 4 4 4 2" xfId="31474" xr:uid="{E1982037-B2BB-42A6-BC75-D0BB1BE0B2E6}"/>
    <cellStyle name="Total 12 4 4 5" xfId="18304" xr:uid="{C5CA9686-9B17-4CC6-AD9F-BB420105FFF8}"/>
    <cellStyle name="Total 12 4 5" xfId="3522" xr:uid="{9A787785-8E79-4498-B1E1-09E85BE1D6F3}"/>
    <cellStyle name="Total 12 4 5 2" xfId="6159" xr:uid="{11C85827-DE02-4A56-9447-DB9A77706F0E}"/>
    <cellStyle name="Total 12 4 5 2 2" xfId="12470" xr:uid="{109D111E-43AC-4988-8C3D-0F75908FE2D3}"/>
    <cellStyle name="Total 12 4 5 2 2 2" xfId="27578" xr:uid="{C35E96D8-3F65-4657-B4F2-C962C5C5394A}"/>
    <cellStyle name="Total 12 4 5 2 3" xfId="7077" xr:uid="{E814CD7B-A996-4045-9116-42F3950F56D3}"/>
    <cellStyle name="Total 12 4 5 2 3 2" xfId="22185" xr:uid="{E7707BF2-688D-4B55-AD5B-CB3FDFE6F777}"/>
    <cellStyle name="Total 12 4 5 2 4" xfId="21267" xr:uid="{5A8B0B8D-EC61-4C54-A8CC-4A99C8765603}"/>
    <cellStyle name="Total 12 4 5 3" xfId="9904" xr:uid="{87133489-9583-4AF6-8EED-7DC3E82D8496}"/>
    <cellStyle name="Total 12 4 5 3 2" xfId="25012" xr:uid="{4F046ACE-328E-4F3D-912C-88AA523CB497}"/>
    <cellStyle name="Total 12 4 5 4" xfId="15290" xr:uid="{A3D1CAC2-0B06-4F30-BE49-724C900C9590}"/>
    <cellStyle name="Total 12 4 5 4 2" xfId="30398" xr:uid="{7595F5F7-53AB-4AAD-BD53-D1242A492618}"/>
    <cellStyle name="Total 12 4 5 5" xfId="18630" xr:uid="{37D7F496-63CA-4062-A9CD-597F28704847}"/>
    <cellStyle name="Total 12 4 6" xfId="3828" xr:uid="{95DDB2ED-D4EA-4AA3-8597-F46DBB9089FD}"/>
    <cellStyle name="Total 12 4 6 2" xfId="6465" xr:uid="{55897757-FCF2-4E06-B626-279326F83E6E}"/>
    <cellStyle name="Total 12 4 6 2 2" xfId="12776" xr:uid="{F2E1D796-85A2-43C2-BB9F-2C89B3737F31}"/>
    <cellStyle name="Total 12 4 6 2 2 2" xfId="27884" xr:uid="{87CF3B26-7B69-40EB-AEBB-E4EFC09E84EF}"/>
    <cellStyle name="Total 12 4 6 2 3" xfId="7453" xr:uid="{7667AE27-F5E9-4F3F-828E-2CCC9BA46AA8}"/>
    <cellStyle name="Total 12 4 6 2 3 2" xfId="22561" xr:uid="{D8C69DA3-5235-4C6C-B759-9B9B36741BE9}"/>
    <cellStyle name="Total 12 4 6 2 4" xfId="21573" xr:uid="{CAE1D597-FE8F-4727-B59D-6A55A06816AE}"/>
    <cellStyle name="Total 12 4 6 3" xfId="10210" xr:uid="{243AA29C-C1AE-4175-8674-82F9E22657E7}"/>
    <cellStyle name="Total 12 4 6 3 2" xfId="25318" xr:uid="{40712439-2EB5-4D1D-93CE-57FF77B799B7}"/>
    <cellStyle name="Total 12 4 6 4" xfId="13848" xr:uid="{B88DAA2C-ECFE-47A4-B43A-C646046610C2}"/>
    <cellStyle name="Total 12 4 6 4 2" xfId="28956" xr:uid="{1DB83C44-B16F-4404-9424-333302536063}"/>
    <cellStyle name="Total 12 4 6 5" xfId="18936" xr:uid="{C7A7F93E-DA7E-4A31-98A1-ECDAD9AD5D66}"/>
    <cellStyle name="Total 12 4 7" xfId="4210" xr:uid="{AB86C8B6-C95F-40D0-9789-0204C67AE941}"/>
    <cellStyle name="Total 12 4 7 2" xfId="6847" xr:uid="{6564EC13-4833-4EA0-8756-16C2021D3317}"/>
    <cellStyle name="Total 12 4 7 2 2" xfId="13158" xr:uid="{5B1BDC9B-553C-4045-8784-24B6EFB00287}"/>
    <cellStyle name="Total 12 4 7 2 2 2" xfId="28266" xr:uid="{A2744A76-B03A-45FD-BD35-B6CC12F96996}"/>
    <cellStyle name="Total 12 4 7 2 3" xfId="16827" xr:uid="{13BE4992-7903-40B5-A6ED-55C559EF27C9}"/>
    <cellStyle name="Total 12 4 7 2 3 2" xfId="31935" xr:uid="{F6AA34B1-1E3D-4EE8-8C9E-FF934F0F7672}"/>
    <cellStyle name="Total 12 4 7 2 4" xfId="21955" xr:uid="{684D1E5B-6B4F-4EFA-B9F9-782B7F100243}"/>
    <cellStyle name="Total 12 4 7 3" xfId="10592" xr:uid="{2B5BFD9B-8D7A-421F-933B-7D604F6FD88B}"/>
    <cellStyle name="Total 12 4 7 3 2" xfId="25700" xr:uid="{60612F4F-3BBB-4011-A1C9-BF460515FE09}"/>
    <cellStyle name="Total 12 4 7 4" xfId="8692" xr:uid="{21D02929-7341-4D15-91F8-9EF844622ECF}"/>
    <cellStyle name="Total 12 4 7 4 2" xfId="23800" xr:uid="{284E7A50-2BA7-4A59-88F2-D1665024FF69}"/>
    <cellStyle name="Total 12 4 7 5" xfId="19318" xr:uid="{629544C9-1655-4EA5-89E3-A29FD91C1E16}"/>
    <cellStyle name="Total 12 4 8" xfId="4775" xr:uid="{118A810B-4797-48C9-A32E-4092D2C1E81B}"/>
    <cellStyle name="Total 12 4 8 2" xfId="11157" xr:uid="{3D3B64CC-2201-44FC-B2D8-980B433B3C4E}"/>
    <cellStyle name="Total 12 4 8 2 2" xfId="26265" xr:uid="{F5E26398-848E-4947-A761-D8D38701B456}"/>
    <cellStyle name="Total 12 4 8 3" xfId="15162" xr:uid="{D262CADE-6A1A-41C2-8EA8-B5F5B4203492}"/>
    <cellStyle name="Total 12 4 8 3 2" xfId="30270" xr:uid="{E15282FC-BF24-452C-8B9A-22F8A56E1AA1}"/>
    <cellStyle name="Total 12 4 8 4" xfId="19883" xr:uid="{4A56E4D0-F395-4412-B7DA-54C76145C3D7}"/>
    <cellStyle name="Total 12 4 9" xfId="8636" xr:uid="{4C2682F7-8A7C-4CFA-882B-EB127689BB78}"/>
    <cellStyle name="Total 12 4 9 2" xfId="23744" xr:uid="{9E704E99-766E-400C-8F21-95B707362E18}"/>
    <cellStyle name="Total 12 5" xfId="2153" xr:uid="{7BCB7721-7C35-4A7B-80BC-0E0C2ADC78E2}"/>
    <cellStyle name="Total 12 5 10" xfId="8698" xr:uid="{AA39C39F-ADDB-42FD-8440-FC073AF0D085}"/>
    <cellStyle name="Total 12 5 10 2" xfId="23806" xr:uid="{8E7FE24D-F2C9-43B6-9498-5CED9EF1C0DC}"/>
    <cellStyle name="Total 12 5 11" xfId="17378" xr:uid="{75F2D1F8-1C23-4CB8-B2E2-A87EF9C3081F}"/>
    <cellStyle name="Total 12 5 2" xfId="2908" xr:uid="{38127E68-86D1-431C-A9FA-4BB01FE79E82}"/>
    <cellStyle name="Total 12 5 2 2" xfId="5545" xr:uid="{BAAA7703-DAAB-448F-96FF-98652B9A426E}"/>
    <cellStyle name="Total 12 5 2 2 2" xfId="11856" xr:uid="{074D5215-D569-4ED2-AB49-D24D99BD262A}"/>
    <cellStyle name="Total 12 5 2 2 2 2" xfId="26964" xr:uid="{B7AD618A-1E88-46AD-9FD2-DB042E301F99}"/>
    <cellStyle name="Total 12 5 2 2 3" xfId="16461" xr:uid="{870D00E8-48DE-412D-958C-F77973ECBF78}"/>
    <cellStyle name="Total 12 5 2 2 3 2" xfId="31569" xr:uid="{2A7E5A11-7BD4-4077-84DB-4EA8DCD743EF}"/>
    <cellStyle name="Total 12 5 2 2 4" xfId="20653" xr:uid="{2E58264F-30F8-4F83-B764-CA5F42D9F556}"/>
    <cellStyle name="Total 12 5 2 3" xfId="15790" xr:uid="{2A119FB3-FD60-419C-8004-B7086393E531}"/>
    <cellStyle name="Total 12 5 2 3 2" xfId="30898" xr:uid="{5EFE8803-83C3-49B5-85CF-F286117E42C7}"/>
    <cellStyle name="Total 12 5 2 4" xfId="18016" xr:uid="{94063916-72AD-407E-A3D0-07F3914276F4}"/>
    <cellStyle name="Total 12 5 3" xfId="3211" xr:uid="{8EBC8768-0C2B-4266-941E-4C4EC5FA0EFE}"/>
    <cellStyle name="Total 12 5 3 2" xfId="5848" xr:uid="{70938C20-5FE9-46FD-98C7-08197B27F6E6}"/>
    <cellStyle name="Total 12 5 3 2 2" xfId="12159" xr:uid="{8ECE0354-D129-4115-9FD7-12BDB8EAB5C0}"/>
    <cellStyle name="Total 12 5 3 2 2 2" xfId="27267" xr:uid="{0A59BAEB-0F40-4551-9B07-3C0CF69C7A28}"/>
    <cellStyle name="Total 12 5 3 2 3" xfId="8012" xr:uid="{35203C93-F098-4100-AF7A-1DED8E759F01}"/>
    <cellStyle name="Total 12 5 3 2 3 2" xfId="23120" xr:uid="{F238197B-442F-4DC7-BFBE-10343E278C6B}"/>
    <cellStyle name="Total 12 5 3 2 4" xfId="20956" xr:uid="{D123E413-415B-4DDC-A217-CC150E396A4D}"/>
    <cellStyle name="Total 12 5 3 3" xfId="9593" xr:uid="{764A2606-C14D-4CC8-9775-626B49C7DA74}"/>
    <cellStyle name="Total 12 5 3 3 2" xfId="24701" xr:uid="{7BF00840-CBDD-457A-A3DC-1F2BB090DD7C}"/>
    <cellStyle name="Total 12 5 3 4" xfId="15286" xr:uid="{4935E081-5349-4DBE-AE8E-4E1B2709CD1C}"/>
    <cellStyle name="Total 12 5 3 4 2" xfId="30394" xr:uid="{68C398B6-2188-4091-B0CF-878B3EA52BC7}"/>
    <cellStyle name="Total 12 5 3 5" xfId="18319" xr:uid="{C1CC4353-C647-4916-B2C4-E40263512A11}"/>
    <cellStyle name="Total 12 5 4" xfId="3537" xr:uid="{6E199F7F-D90A-4E01-87F7-11150E4CD6F6}"/>
    <cellStyle name="Total 12 5 4 2" xfId="6174" xr:uid="{A377C8B4-C7E5-430D-88A5-011C31C5284F}"/>
    <cellStyle name="Total 12 5 4 2 2" xfId="12485" xr:uid="{77F13E21-368C-477C-A685-8D62D341587F}"/>
    <cellStyle name="Total 12 5 4 2 2 2" xfId="27593" xr:uid="{444CCC3A-3F02-4565-B52A-BD8E92BA8A85}"/>
    <cellStyle name="Total 12 5 4 2 3" xfId="14231" xr:uid="{66DD0ABE-BC37-4BBF-9CB9-73C6B2356368}"/>
    <cellStyle name="Total 12 5 4 2 3 2" xfId="29339" xr:uid="{86777981-6D93-4438-AC72-6003185D440E}"/>
    <cellStyle name="Total 12 5 4 2 4" xfId="21282" xr:uid="{D758779C-3F13-4375-967E-5902447EFA54}"/>
    <cellStyle name="Total 12 5 4 3" xfId="9919" xr:uid="{FF789006-D95D-46E2-BBAD-FC1FE0339B36}"/>
    <cellStyle name="Total 12 5 4 3 2" xfId="25027" xr:uid="{5E1237C8-4CA0-43CA-B490-C29708672CFA}"/>
    <cellStyle name="Total 12 5 4 4" xfId="7390" xr:uid="{A6A78E90-361D-4EF7-97C6-B4F9677845C2}"/>
    <cellStyle name="Total 12 5 4 4 2" xfId="22498" xr:uid="{7BAB1DB0-A20F-4D1A-A0F0-AED640125093}"/>
    <cellStyle name="Total 12 5 4 5" xfId="18645" xr:uid="{FC0768BA-5BDB-4285-9DFF-5E2918D2917D}"/>
    <cellStyle name="Total 12 5 5" xfId="3843" xr:uid="{7379D2A3-9529-4E37-8990-ADC5BE1D654E}"/>
    <cellStyle name="Total 12 5 5 2" xfId="6480" xr:uid="{C374A9C2-5C42-4D5C-A58D-26630CFF8F59}"/>
    <cellStyle name="Total 12 5 5 2 2" xfId="12791" xr:uid="{42C3677E-A9C4-4392-86C9-F193D516B613}"/>
    <cellStyle name="Total 12 5 5 2 2 2" xfId="27899" xr:uid="{6F80393E-8DE4-4D17-AB0A-BDCE01D00707}"/>
    <cellStyle name="Total 12 5 5 2 3" xfId="14477" xr:uid="{6707B24F-5F83-4772-984A-7B240FC3A7A1}"/>
    <cellStyle name="Total 12 5 5 2 3 2" xfId="29585" xr:uid="{17CB225E-9A71-42BB-83D2-F2E9A7E2FB48}"/>
    <cellStyle name="Total 12 5 5 2 4" xfId="21588" xr:uid="{9B43C930-0EF2-45A9-9846-A27D3030BFB8}"/>
    <cellStyle name="Total 12 5 5 3" xfId="10225" xr:uid="{ABC81964-1149-4686-9856-EE6FB34CA89F}"/>
    <cellStyle name="Total 12 5 5 3 2" xfId="25333" xr:uid="{2F6CB0B3-3CF6-492A-A100-9AE60DF50DF4}"/>
    <cellStyle name="Total 12 5 5 4" xfId="8101" xr:uid="{5F6492D2-DF25-43BE-B6EB-BE97BFAB5D21}"/>
    <cellStyle name="Total 12 5 5 4 2" xfId="23209" xr:uid="{0FF49BDA-569F-47ED-AA39-6D75FB83F58A}"/>
    <cellStyle name="Total 12 5 5 5" xfId="18951" xr:uid="{82F39375-5289-4224-8463-C5982797B1D2}"/>
    <cellStyle name="Total 12 5 6" xfId="4225" xr:uid="{781D6DCA-7240-4AB0-B5C1-6D835B79A4A5}"/>
    <cellStyle name="Total 12 5 6 2" xfId="6862" xr:uid="{E757D382-E3A3-4637-909F-45207049F44E}"/>
    <cellStyle name="Total 12 5 6 2 2" xfId="13173" xr:uid="{B728325A-86D1-418E-A69A-DED040027859}"/>
    <cellStyle name="Total 12 5 6 2 2 2" xfId="28281" xr:uid="{BAE8F377-B3B8-48B2-9FD2-ED5C3939168F}"/>
    <cellStyle name="Total 12 5 6 2 3" xfId="16842" xr:uid="{CC186779-025A-434B-B439-4A1A4AA5729B}"/>
    <cellStyle name="Total 12 5 6 2 3 2" xfId="31950" xr:uid="{9A2CF7F4-1F7F-4891-ADE6-51E33F41387F}"/>
    <cellStyle name="Total 12 5 6 2 4" xfId="21970" xr:uid="{20963985-6E45-4074-9FED-48FEA23B53E4}"/>
    <cellStyle name="Total 12 5 6 3" xfId="10607" xr:uid="{2B51D9AE-66B1-44A3-B835-994D8493F8DA}"/>
    <cellStyle name="Total 12 5 6 3 2" xfId="25715" xr:uid="{F3F86C8B-E08C-4138-B824-65CAA37D588D}"/>
    <cellStyle name="Total 12 5 6 4" xfId="8103" xr:uid="{D36FF36A-5BD0-4C69-AD12-EA03F5684CA7}"/>
    <cellStyle name="Total 12 5 6 4 2" xfId="23211" xr:uid="{6F5C2299-F602-41C5-ADD2-9FDA378CFB21}"/>
    <cellStyle name="Total 12 5 6 5" xfId="19333" xr:uid="{2A4C7896-FF07-470A-9554-D615E0864FDC}"/>
    <cellStyle name="Total 12 5 7" xfId="4790" xr:uid="{37D22928-3815-4401-B690-2E2CCF2CAB4F}"/>
    <cellStyle name="Total 12 5 7 2" xfId="11172" xr:uid="{942EA156-1F0B-46C9-B84D-C1F6117AEB8F}"/>
    <cellStyle name="Total 12 5 7 2 2" xfId="26280" xr:uid="{45F8AEFB-ACA8-40A6-BC6B-5F2FEF820667}"/>
    <cellStyle name="Total 12 5 7 3" xfId="7055" xr:uid="{E8B34F05-A08B-4C86-A39E-A23702B25D92}"/>
    <cellStyle name="Total 12 5 7 3 2" xfId="22163" xr:uid="{22EA5776-0B5B-4B10-A62B-D66380982A2B}"/>
    <cellStyle name="Total 12 5 7 4" xfId="19898" xr:uid="{A2EFADDC-6F84-4A0C-A378-AA2A6C169B58}"/>
    <cellStyle name="Total 12 5 8" xfId="8651" xr:uid="{63C9CF81-37B1-4C89-A234-3090EA25EA53}"/>
    <cellStyle name="Total 12 5 8 2" xfId="23759" xr:uid="{CB57CFCD-53BE-4A52-ADAE-9833E81F3F31}"/>
    <cellStyle name="Total 12 5 9" xfId="14064" xr:uid="{48770D32-98C1-42F2-8AED-A7206FD0BCE5}"/>
    <cellStyle name="Total 12 5 9 2" xfId="29172" xr:uid="{1A22260C-1674-42BB-A379-0301CAD45CE7}"/>
    <cellStyle name="Total 13" xfId="1777" xr:uid="{00000000-0005-0000-0000-0000F1060000}"/>
    <cellStyle name="Total 13 2" xfId="1948" xr:uid="{B700D807-9756-41CB-AFDE-5E7E2C0357EF}"/>
    <cellStyle name="Total 13 2 10" xfId="8449" xr:uid="{212E4F89-338D-442C-AAC9-9FC235DBB2DB}"/>
    <cellStyle name="Total 13 2 10 2" xfId="23557" xr:uid="{5657906C-8CED-48A8-8669-85D9ECA441BF}"/>
    <cellStyle name="Total 13 2 11" xfId="16333" xr:uid="{87A366A3-2662-4450-AE8B-6129F23DE621}"/>
    <cellStyle name="Total 13 2 11 2" xfId="31441" xr:uid="{A97A54A0-0752-4CC7-852F-91FA59E08428}"/>
    <cellStyle name="Total 13 2 12" xfId="14303" xr:uid="{B2950D46-5502-4101-AEFE-370C7BC0B2C7}"/>
    <cellStyle name="Total 13 2 12 2" xfId="29411" xr:uid="{69AE4EB7-94C3-495A-B95A-5EA999FA0EDA}"/>
    <cellStyle name="Total 13 2 13" xfId="17173" xr:uid="{1CCF376D-420F-4F63-9F66-7503517504DF}"/>
    <cellStyle name="Total 13 2 2" xfId="2508" xr:uid="{0E6D3E86-041E-4CE2-A577-07C990C59DDF}"/>
    <cellStyle name="Total 13 2 2 2" xfId="5145" xr:uid="{25D4F73D-0192-41F6-8D2C-A6FFAE0C40C8}"/>
    <cellStyle name="Total 13 2 2 2 2" xfId="11509" xr:uid="{8195D31E-ADE2-42BB-8D1A-3FA9504E7C14}"/>
    <cellStyle name="Total 13 2 2 2 2 2" xfId="26617" xr:uid="{A0914CF0-9F2C-4F0B-8E6E-4CD400F3C1B3}"/>
    <cellStyle name="Total 13 2 2 2 3" xfId="8189" xr:uid="{1514A9B2-B582-4C02-8C22-820F10B4EFD7}"/>
    <cellStyle name="Total 13 2 2 2 3 2" xfId="23297" xr:uid="{2B13BC4A-55B4-454C-95BC-002FF83FE3F7}"/>
    <cellStyle name="Total 13 2 2 2 4" xfId="20253" xr:uid="{2F9B4711-4F72-43DD-B701-4A3C68E7F0AF}"/>
    <cellStyle name="Total 13 2 2 3" xfId="8975" xr:uid="{07403510-F83B-4D5E-9A8E-843177BD97DD}"/>
    <cellStyle name="Total 13 2 2 3 2" xfId="24083" xr:uid="{86F41358-150A-422D-8F53-00924636C3FE}"/>
    <cellStyle name="Total 13 2 3" xfId="2724" xr:uid="{40FA15E8-7911-49EE-B1A8-AA87EDC33A5A}"/>
    <cellStyle name="Total 13 2 3 2" xfId="5361" xr:uid="{6D986799-25F4-467C-9263-B567EF1E3AEB}"/>
    <cellStyle name="Total 13 2 3 2 2" xfId="11710" xr:uid="{EF85A29D-315B-4845-A314-BC9DDC6452E0}"/>
    <cellStyle name="Total 13 2 3 2 2 2" xfId="26818" xr:uid="{6B9CA700-C5CA-4F07-BE29-1E37F800D115}"/>
    <cellStyle name="Total 13 2 3 2 3" xfId="9209" xr:uid="{0900D887-A6E5-4169-830C-6525BB155151}"/>
    <cellStyle name="Total 13 2 3 2 3 2" xfId="24317" xr:uid="{F8CD1F4C-147C-4D31-9E43-BF38852E5840}"/>
    <cellStyle name="Total 13 2 3 2 4" xfId="20469" xr:uid="{4AAE53B4-9EE1-4C45-9E87-0356F324796E}"/>
    <cellStyle name="Total 13 2 3 3" xfId="14281" xr:uid="{B99C2DC9-D6AA-4875-A5EA-88A18DAA1E52}"/>
    <cellStyle name="Total 13 2 3 3 2" xfId="29389" xr:uid="{A719E396-A87C-40DD-8B2E-0A6DB7EE3441}"/>
    <cellStyle name="Total 13 2 3 4" xfId="17832" xr:uid="{BA7AC751-3A60-41DD-9582-A500278ACC1B}"/>
    <cellStyle name="Total 13 2 4" xfId="3027" xr:uid="{243183A8-7A9E-4BFB-AA06-7ED08C9D1CE5}"/>
    <cellStyle name="Total 13 2 4 2" xfId="5664" xr:uid="{FB4DC829-1E65-4BD3-B99F-EF456F66D547}"/>
    <cellStyle name="Total 13 2 4 2 2" xfId="11975" xr:uid="{B78ECE39-B1A1-4C2B-9475-16AAC9FF4D5D}"/>
    <cellStyle name="Total 13 2 4 2 2 2" xfId="27083" xr:uid="{D048F3C3-9C50-4995-8976-0789D49EDBBA}"/>
    <cellStyle name="Total 13 2 4 2 3" xfId="14925" xr:uid="{3BEBECD5-541A-4522-B55E-41E6CEE8A88D}"/>
    <cellStyle name="Total 13 2 4 2 3 2" xfId="30033" xr:uid="{AA4B5FD7-13FB-4456-A1E9-20B8CC20DA66}"/>
    <cellStyle name="Total 13 2 4 2 4" xfId="20772" xr:uid="{7E0BBB46-1FAA-49A7-B216-4F5E7A926B87}"/>
    <cellStyle name="Total 13 2 4 3" xfId="9409" xr:uid="{D76320B9-340B-4170-85D4-4AC9686B7AAB}"/>
    <cellStyle name="Total 13 2 4 3 2" xfId="24517" xr:uid="{A7FCA83B-C3E0-46FC-AC6E-242098371189}"/>
    <cellStyle name="Total 13 2 4 4" xfId="15545" xr:uid="{846E44B2-5D58-485E-B3EB-BBB2F646999F}"/>
    <cellStyle name="Total 13 2 4 4 2" xfId="30653" xr:uid="{B739F41E-9622-4190-8A8F-E3D294828A8E}"/>
    <cellStyle name="Total 13 2 4 5" xfId="18135" xr:uid="{54028E77-1E95-4611-98E5-516121089AF6}"/>
    <cellStyle name="Total 13 2 5" xfId="3353" xr:uid="{409A482E-3CE5-46B3-AAC0-14F7EA6CA168}"/>
    <cellStyle name="Total 13 2 5 2" xfId="5990" xr:uid="{C2BDEAC6-7A6F-4702-B98A-2189E21AAC4D}"/>
    <cellStyle name="Total 13 2 5 2 2" xfId="12301" xr:uid="{90DD599D-883C-4448-9C37-6F8B7345CE9B}"/>
    <cellStyle name="Total 13 2 5 2 2 2" xfId="27409" xr:uid="{57A7E3A8-835D-4E63-B0F8-7312260F730E}"/>
    <cellStyle name="Total 13 2 5 2 3" xfId="8229" xr:uid="{BFA2FA18-D1C5-41A9-903F-F23C27CA29F8}"/>
    <cellStyle name="Total 13 2 5 2 3 2" xfId="23337" xr:uid="{F28F04A4-B8ED-44CB-A7E7-588FA59E0C44}"/>
    <cellStyle name="Total 13 2 5 2 4" xfId="21098" xr:uid="{695EC79A-6FA2-4A3C-B4F3-AF872AC873E7}"/>
    <cellStyle name="Total 13 2 5 3" xfId="9735" xr:uid="{690957DD-4BAE-46EC-B685-BC35D764138C}"/>
    <cellStyle name="Total 13 2 5 3 2" xfId="24843" xr:uid="{B67B4E0E-30C7-4282-9096-8344661AA021}"/>
    <cellStyle name="Total 13 2 5 4" xfId="15145" xr:uid="{506C8981-146B-47B7-A864-2225ABAD3538}"/>
    <cellStyle name="Total 13 2 5 4 2" xfId="30253" xr:uid="{00D4EEC7-6A5D-46E2-A913-085C9EB31397}"/>
    <cellStyle name="Total 13 2 5 5" xfId="18461" xr:uid="{560175B6-A69B-48AB-B315-3BD7492F0BF0}"/>
    <cellStyle name="Total 13 2 6" xfId="3659" xr:uid="{17ED9654-002D-4E43-A6C8-504DEDCA3468}"/>
    <cellStyle name="Total 13 2 6 2" xfId="6296" xr:uid="{AF2B656D-F7AD-4AEB-86B9-0A65C9DD7FE5}"/>
    <cellStyle name="Total 13 2 6 2 2" xfId="12607" xr:uid="{58928D33-CFAC-427F-B28C-64D7E1E8F65D}"/>
    <cellStyle name="Total 13 2 6 2 2 2" xfId="27715" xr:uid="{613DA34A-7E24-4072-AB51-A2CF21B65CCF}"/>
    <cellStyle name="Total 13 2 6 2 3" xfId="14169" xr:uid="{E4D79FD8-E7FC-4048-B742-F1FE666D4868}"/>
    <cellStyle name="Total 13 2 6 2 3 2" xfId="29277" xr:uid="{90EEC4B1-FDF7-49C3-9E68-B02E0986771F}"/>
    <cellStyle name="Total 13 2 6 2 4" xfId="21404" xr:uid="{E3524BA8-CA35-4B30-A912-ADE12D1727CD}"/>
    <cellStyle name="Total 13 2 6 3" xfId="10041" xr:uid="{C44477C2-9B65-4E32-9407-516847D92CC0}"/>
    <cellStyle name="Total 13 2 6 3 2" xfId="25149" xr:uid="{38FEE610-CA52-49DA-9B4B-B6B4D4C604B1}"/>
    <cellStyle name="Total 13 2 6 4" xfId="15196" xr:uid="{3F7011EA-EDFD-4320-846B-F676AC458C83}"/>
    <cellStyle name="Total 13 2 6 4 2" xfId="30304" xr:uid="{66A3AE09-A31A-4912-B942-86321EAD2E5C}"/>
    <cellStyle name="Total 13 2 6 5" xfId="18767" xr:uid="{19B4FF04-56A1-4A3E-B118-BD029641B270}"/>
    <cellStyle name="Total 13 2 7" xfId="4020" xr:uid="{3F3CD43C-015B-40AE-AB17-A076B4522CD1}"/>
    <cellStyle name="Total 13 2 7 2" xfId="6657" xr:uid="{548D7A76-0DE7-46B7-BBBF-2B7CDF6205BC}"/>
    <cellStyle name="Total 13 2 7 2 2" xfId="12968" xr:uid="{6815B1BF-9216-4F2A-8E03-B435D6DB4D33}"/>
    <cellStyle name="Total 13 2 7 2 2 2" xfId="28076" xr:uid="{ECDF6B18-AF26-4468-B122-8CF677FD668F}"/>
    <cellStyle name="Total 13 2 7 2 3" xfId="16658" xr:uid="{F2F17F4B-7BC9-4F1A-B3E1-B9EEFBEACE89}"/>
    <cellStyle name="Total 13 2 7 2 3 2" xfId="31766" xr:uid="{FC537A80-5BF3-448B-AD60-4E2913FC3AB3}"/>
    <cellStyle name="Total 13 2 7 2 4" xfId="21765" xr:uid="{09371260-DD25-4476-B612-9F9565800F83}"/>
    <cellStyle name="Total 13 2 7 3" xfId="10402" xr:uid="{BCF7DC11-8B21-4A82-B22F-26468C1B3DA1}"/>
    <cellStyle name="Total 13 2 7 3 2" xfId="25510" xr:uid="{D51FC4F2-F9AB-4A00-90F0-A429AAC35B96}"/>
    <cellStyle name="Total 13 2 7 4" xfId="15410" xr:uid="{5003D43A-2030-417A-AAED-A2C770C9B8E0}"/>
    <cellStyle name="Total 13 2 7 4 2" xfId="30518" xr:uid="{06D7DEB1-BF1B-4948-9230-C917F47F1C2D}"/>
    <cellStyle name="Total 13 2 7 5" xfId="19128" xr:uid="{2EC25230-BE33-48D0-AFDF-81D2A61AF837}"/>
    <cellStyle name="Total 13 2 8" xfId="4333" xr:uid="{511B8A0C-99A1-4AD6-A8AD-36CB9656FBAA}"/>
    <cellStyle name="Total 13 2 8 2" xfId="6970" xr:uid="{7EC97BC7-B054-4139-A260-37049962CB18}"/>
    <cellStyle name="Total 13 2 8 2 2" xfId="13281" xr:uid="{2BF92D9E-4A64-4837-8B54-F4A111C05C4A}"/>
    <cellStyle name="Total 13 2 8 2 2 2" xfId="28389" xr:uid="{E3B6EF30-995C-4D83-9DD9-2B56C710C91B}"/>
    <cellStyle name="Total 13 2 8 2 3" xfId="16945" xr:uid="{FA207F97-7885-4644-9F4B-FE1052A802CB}"/>
    <cellStyle name="Total 13 2 8 2 3 2" xfId="32053" xr:uid="{70EC3AE5-739E-4118-AB31-0FEA3AE5150C}"/>
    <cellStyle name="Total 13 2 8 2 4" xfId="22078" xr:uid="{B3DFAF2C-7878-4973-9718-960DC87C25CD}"/>
    <cellStyle name="Total 13 2 8 3" xfId="10715" xr:uid="{4E8C22CA-40BF-40AF-AA84-5A8294908D5B}"/>
    <cellStyle name="Total 13 2 8 3 2" xfId="25823" xr:uid="{DE532529-A9AE-4EAD-90E8-BE0E8C3B1C93}"/>
    <cellStyle name="Total 13 2 8 4" xfId="8201" xr:uid="{1028E255-B2DE-48BF-BA56-0FC938C03545}"/>
    <cellStyle name="Total 13 2 8 4 2" xfId="23309" xr:uid="{D2915A67-BC50-40C6-BFDB-274EAF0BAD9F}"/>
    <cellStyle name="Total 13 2 8 5" xfId="19441" xr:uid="{5A22FAB2-3C75-41B9-A59D-52C6806D5A63}"/>
    <cellStyle name="Total 13 2 9" xfId="4585" xr:uid="{8E5B1B8A-9FB0-4B34-8CE1-F18E49D4EBE3}"/>
    <cellStyle name="Total 13 2 9 2" xfId="10967" xr:uid="{C24BBFDC-33BB-4BDE-8415-567B8C7833BC}"/>
    <cellStyle name="Total 13 2 9 2 2" xfId="26075" xr:uid="{36C7BB65-5170-4C10-97E9-379D81AAAE29}"/>
    <cellStyle name="Total 13 2 9 3" xfId="7736" xr:uid="{16920547-BFBE-4AE4-A5A2-224FC57E8312}"/>
    <cellStyle name="Total 13 2 9 3 2" xfId="22844" xr:uid="{272E756B-4693-47B9-A180-0F0D76F9531A}"/>
    <cellStyle name="Total 13 2 9 4" xfId="19693" xr:uid="{2EDD011B-03B6-47A2-828D-97B78A77C08D}"/>
    <cellStyle name="Total 13 3" xfId="1977" xr:uid="{26B106E9-26C4-4DC8-AA74-E7E028DD0C8F}"/>
    <cellStyle name="Total 13 3 10" xfId="8475" xr:uid="{3B206156-90E3-4C28-B884-D6ACAD398C73}"/>
    <cellStyle name="Total 13 3 10 2" xfId="23583" xr:uid="{1AB79FB0-1894-45C8-89A5-416ACF1C1D91}"/>
    <cellStyle name="Total 13 3 11" xfId="11212" xr:uid="{F373C6A4-322C-411E-9289-B5D35BDE64B5}"/>
    <cellStyle name="Total 13 3 11 2" xfId="26320" xr:uid="{DF265D8C-F3E1-40A8-A71B-73A3EE86D8C8}"/>
    <cellStyle name="Total 13 3 12" xfId="8147" xr:uid="{0C5EBE9C-56C3-4730-996C-DAA256F1636B}"/>
    <cellStyle name="Total 13 3 12 2" xfId="23255" xr:uid="{AF0B49EB-12F4-437E-A25F-465231B013A9}"/>
    <cellStyle name="Total 13 3 13" xfId="17202" xr:uid="{8A5DFA22-89C0-41BA-A489-B8F6E3B0118E}"/>
    <cellStyle name="Total 13 3 2" xfId="2537" xr:uid="{F37CBEF1-EF33-41FC-95AD-5CB908D631F7}"/>
    <cellStyle name="Total 13 3 2 2" xfId="5174" xr:uid="{9C6D0E40-163F-4AA1-A081-E0382A3B6966}"/>
    <cellStyle name="Total 13 3 2 2 2" xfId="11538" xr:uid="{FFD8DC86-48A8-45C7-BE9D-0AB5A7AA45D6}"/>
    <cellStyle name="Total 13 3 2 2 2 2" xfId="26646" xr:uid="{830D8481-2BBB-475B-9075-767BB0320C09}"/>
    <cellStyle name="Total 13 3 2 2 3" xfId="8089" xr:uid="{B5D607D4-5664-4029-B8EA-F272822B78AB}"/>
    <cellStyle name="Total 13 3 2 2 3 2" xfId="23197" xr:uid="{48677343-632B-4B7C-9686-D456F8442EE3}"/>
    <cellStyle name="Total 13 3 2 2 4" xfId="20282" xr:uid="{A35CB0BC-2504-453E-A9CD-0C1F791628D8}"/>
    <cellStyle name="Total 13 3 2 3" xfId="9004" xr:uid="{B19E51EB-0082-4E43-B283-C7DA7C7A4386}"/>
    <cellStyle name="Total 13 3 2 3 2" xfId="24112" xr:uid="{616F4478-8E1C-49FC-9012-A68A333D1CFE}"/>
    <cellStyle name="Total 13 3 3" xfId="2739" xr:uid="{3A107B94-92DE-479E-BFA7-5E0CB9004ECC}"/>
    <cellStyle name="Total 13 3 3 2" xfId="5376" xr:uid="{BB1FE804-EB23-4BBB-A171-A4BBA601C112}"/>
    <cellStyle name="Total 13 3 3 2 2" xfId="11725" xr:uid="{3AD6FDC6-A848-4B66-9C88-1DB272AD0915}"/>
    <cellStyle name="Total 13 3 3 2 2 2" xfId="26833" xr:uid="{755916C8-503D-4412-B831-44E87994ADBF}"/>
    <cellStyle name="Total 13 3 3 2 3" xfId="14451" xr:uid="{0057E2AC-E4A0-44D3-ABA6-1483B0C5EA7A}"/>
    <cellStyle name="Total 13 3 3 2 3 2" xfId="29559" xr:uid="{CF30D66A-B67D-4242-B617-E14B3E152DF6}"/>
    <cellStyle name="Total 13 3 3 2 4" xfId="20484" xr:uid="{71984713-8F84-4AA9-A05A-2C7986536E35}"/>
    <cellStyle name="Total 13 3 3 3" xfId="15247" xr:uid="{873B538E-B784-40CD-AF85-ECAE1E4570D2}"/>
    <cellStyle name="Total 13 3 3 3 2" xfId="30355" xr:uid="{16A2716F-69DF-4F04-9048-699298ED972A}"/>
    <cellStyle name="Total 13 3 3 4" xfId="17847" xr:uid="{A1929B04-B425-44CC-8B2C-9FD1E5D2C646}"/>
    <cellStyle name="Total 13 3 4" xfId="3042" xr:uid="{D0341C75-3075-4321-B5C3-66FE541F84CC}"/>
    <cellStyle name="Total 13 3 4 2" xfId="5679" xr:uid="{5D180B7E-CA8B-4A5F-B582-6B7C795B7413}"/>
    <cellStyle name="Total 13 3 4 2 2" xfId="11990" xr:uid="{95919623-5477-4BB8-A6EA-280A89CCFF87}"/>
    <cellStyle name="Total 13 3 4 2 2 2" xfId="27098" xr:uid="{C0B592C3-0FE6-405B-BD99-620E6141FBBB}"/>
    <cellStyle name="Total 13 3 4 2 3" xfId="15122" xr:uid="{5CC00884-9582-415B-A962-3A9DFCA06E7B}"/>
    <cellStyle name="Total 13 3 4 2 3 2" xfId="30230" xr:uid="{18146A2E-8319-41AC-A3EE-4573876C0B59}"/>
    <cellStyle name="Total 13 3 4 2 4" xfId="20787" xr:uid="{C57C8E7F-201B-4E9C-BD4A-0E35B102A4AB}"/>
    <cellStyle name="Total 13 3 4 3" xfId="9424" xr:uid="{15E7D1E5-3441-42DA-A7FC-67138C049DFA}"/>
    <cellStyle name="Total 13 3 4 3 2" xfId="24532" xr:uid="{D311E00B-24E3-40E0-B9CB-9948D05D6E62}"/>
    <cellStyle name="Total 13 3 4 4" xfId="14702" xr:uid="{0BF7D367-3E2A-4588-877B-5B66645243D7}"/>
    <cellStyle name="Total 13 3 4 4 2" xfId="29810" xr:uid="{4908FD94-7F24-4F17-AF15-7B47A80B9D71}"/>
    <cellStyle name="Total 13 3 4 5" xfId="18150" xr:uid="{E8B643EA-D6FF-4C85-A549-0FA474DC4962}"/>
    <cellStyle name="Total 13 3 5" xfId="3368" xr:uid="{CA2B583B-6E5C-47A3-B596-107272FBC7F1}"/>
    <cellStyle name="Total 13 3 5 2" xfId="6005" xr:uid="{3476D1A3-B29F-4712-8C0C-5F9A453604B2}"/>
    <cellStyle name="Total 13 3 5 2 2" xfId="12316" xr:uid="{8CD744DD-CFBA-4E69-BC60-0A6C54EE27AF}"/>
    <cellStyle name="Total 13 3 5 2 2 2" xfId="27424" xr:uid="{AC25399D-F1E3-460E-BF4C-B1C4E77A7AEE}"/>
    <cellStyle name="Total 13 3 5 2 3" xfId="7296" xr:uid="{2076DC1B-7C06-4EE1-BB30-3E1325CBB9E3}"/>
    <cellStyle name="Total 13 3 5 2 3 2" xfId="22404" xr:uid="{ADCE0840-3E69-4CF6-A4E0-6FCA5B94E9B0}"/>
    <cellStyle name="Total 13 3 5 2 4" xfId="21113" xr:uid="{B7121559-954F-4D42-92E1-2ABAFF80317F}"/>
    <cellStyle name="Total 13 3 5 3" xfId="9750" xr:uid="{7DFA9861-1679-4519-A30D-3BB97F11FD0A}"/>
    <cellStyle name="Total 13 3 5 3 2" xfId="24858" xr:uid="{E19A6E15-8DAA-4C2C-8F08-547DF04C6C69}"/>
    <cellStyle name="Total 13 3 5 4" xfId="7784" xr:uid="{32F991C3-B820-4059-8E9D-2F03FEF792AC}"/>
    <cellStyle name="Total 13 3 5 4 2" xfId="22892" xr:uid="{0AF1B872-EB5E-42F2-BFB6-DD5F03AE3E57}"/>
    <cellStyle name="Total 13 3 5 5" xfId="18476" xr:uid="{4527C4EC-791B-4FC4-8469-339CCD302A18}"/>
    <cellStyle name="Total 13 3 6" xfId="3674" xr:uid="{AB143624-4C59-499C-AE83-2182FF7A1AA9}"/>
    <cellStyle name="Total 13 3 6 2" xfId="6311" xr:uid="{DD01170E-756A-4B7C-A42C-F3448DD159F2}"/>
    <cellStyle name="Total 13 3 6 2 2" xfId="12622" xr:uid="{D4E74A16-E15D-438E-A166-8FE1C3A9B114}"/>
    <cellStyle name="Total 13 3 6 2 2 2" xfId="27730" xr:uid="{5762957C-7E57-41B7-9785-C842CD7A3D3A}"/>
    <cellStyle name="Total 13 3 6 2 3" xfId="14484" xr:uid="{B1BA55D1-346D-4785-824E-6DEF44AB1944}"/>
    <cellStyle name="Total 13 3 6 2 3 2" xfId="29592" xr:uid="{70DAB1FA-6517-4BC1-89AA-C0B08835FD2C}"/>
    <cellStyle name="Total 13 3 6 2 4" xfId="21419" xr:uid="{F1C08797-5F61-4B5F-9D30-7FF75AC98FE4}"/>
    <cellStyle name="Total 13 3 6 3" xfId="10056" xr:uid="{3EC47533-749C-46DD-B449-79ACF672F152}"/>
    <cellStyle name="Total 13 3 6 3 2" xfId="25164" xr:uid="{E8B18F9F-F3FC-4AAF-BA05-EC0759AF31C7}"/>
    <cellStyle name="Total 13 3 6 4" xfId="13766" xr:uid="{073B075A-7037-487B-B24A-DCF078608E9F}"/>
    <cellStyle name="Total 13 3 6 4 2" xfId="28874" xr:uid="{0275724B-3479-4983-96C2-0E370466A30C}"/>
    <cellStyle name="Total 13 3 6 5" xfId="18782" xr:uid="{FFC57C44-D05F-48FE-9E44-C12024C22B85}"/>
    <cellStyle name="Total 13 3 7" xfId="4049" xr:uid="{F4DB76BB-FF89-41FC-9AA4-09AF6B661A95}"/>
    <cellStyle name="Total 13 3 7 2" xfId="6686" xr:uid="{A6A82D4D-6AD0-4E96-ADE7-836DBC8803A5}"/>
    <cellStyle name="Total 13 3 7 2 2" xfId="12997" xr:uid="{ECADC101-28F9-4492-8B5D-037DA4A97B97}"/>
    <cellStyle name="Total 13 3 7 2 2 2" xfId="28105" xr:uid="{3C5A0F13-159C-4152-B206-5CC1B3119987}"/>
    <cellStyle name="Total 13 3 7 2 3" xfId="16673" xr:uid="{FBD93EE7-BA86-4C3A-99B4-33C8C53AF736}"/>
    <cellStyle name="Total 13 3 7 2 3 2" xfId="31781" xr:uid="{DC53B6D5-63EC-4F5C-B0B4-4655EE04AE12}"/>
    <cellStyle name="Total 13 3 7 2 4" xfId="21794" xr:uid="{FA8F5068-CFDE-4F2B-81A2-7E4F7E652B34}"/>
    <cellStyle name="Total 13 3 7 3" xfId="10431" xr:uid="{F3EA7E8F-B92F-4BF4-AB1B-B82CE0746184}"/>
    <cellStyle name="Total 13 3 7 3 2" xfId="25539" xr:uid="{B480630A-6FF1-4C92-B65A-FF99C6C7D0FB}"/>
    <cellStyle name="Total 13 3 7 4" xfId="9214" xr:uid="{B15C2CCB-06B9-461F-BE97-ECA763B2245F}"/>
    <cellStyle name="Total 13 3 7 4 2" xfId="24322" xr:uid="{401DF058-1341-44A7-8A30-C3FB4D4F96C8}"/>
    <cellStyle name="Total 13 3 7 5" xfId="19157" xr:uid="{E924BAB1-2E3C-47F6-B977-A15B17E9C522}"/>
    <cellStyle name="Total 13 3 8" xfId="4348" xr:uid="{C9DC6C6E-D0F6-4240-9AA4-BEEDD5ABCA5C}"/>
    <cellStyle name="Total 13 3 8 2" xfId="6985" xr:uid="{DF118355-925A-4543-9AC8-2620B393F858}"/>
    <cellStyle name="Total 13 3 8 2 2" xfId="13296" xr:uid="{E4BCA0F9-935A-4C30-A5B3-CC253AEC19B9}"/>
    <cellStyle name="Total 13 3 8 2 2 2" xfId="28404" xr:uid="{3EB03F91-0926-46E0-9F03-EBA419179F51}"/>
    <cellStyle name="Total 13 3 8 2 3" xfId="16960" xr:uid="{9FBACD68-6363-40C2-848C-6E9118C37726}"/>
    <cellStyle name="Total 13 3 8 2 3 2" xfId="32068" xr:uid="{8828EFBA-39AE-4047-A3D2-23E2D512B3E6}"/>
    <cellStyle name="Total 13 3 8 2 4" xfId="22093" xr:uid="{2BD96960-B65F-4479-9E4D-9FEDBF251298}"/>
    <cellStyle name="Total 13 3 8 3" xfId="10730" xr:uid="{BC2270C2-DDE3-4087-B3F3-9EE47B7B42D6}"/>
    <cellStyle name="Total 13 3 8 3 2" xfId="25838" xr:uid="{AD08E3A0-2984-43EB-B287-019C3F520D04}"/>
    <cellStyle name="Total 13 3 8 4" xfId="14729" xr:uid="{09AFFB6F-A30F-4062-89B6-2F91F919B198}"/>
    <cellStyle name="Total 13 3 8 4 2" xfId="29837" xr:uid="{59F07EE3-B369-4D88-8831-ABD88CBD9143}"/>
    <cellStyle name="Total 13 3 8 5" xfId="19456" xr:uid="{BEAE301A-FBAD-4887-B36D-0E2CDC3D9763}"/>
    <cellStyle name="Total 13 3 9" xfId="4614" xr:uid="{2F40BCF8-7806-486A-83BB-E8C6E5720643}"/>
    <cellStyle name="Total 13 3 9 2" xfId="10996" xr:uid="{9E4162E7-7AE0-4894-A9B0-D97034F83A35}"/>
    <cellStyle name="Total 13 3 9 2 2" xfId="26104" xr:uid="{3589938B-C6F8-4755-A126-9964C88DC8D4}"/>
    <cellStyle name="Total 13 3 9 3" xfId="7614" xr:uid="{FBA965B2-5D04-4D19-BD1A-E1ABD673D957}"/>
    <cellStyle name="Total 13 3 9 3 2" xfId="22722" xr:uid="{E97D1CF0-80E3-4636-A7A6-DA615170A134}"/>
    <cellStyle name="Total 13 3 9 4" xfId="19722" xr:uid="{63DCF944-7021-4DE9-955B-0AAF7571B617}"/>
    <cellStyle name="Total 13 4" xfId="2139" xr:uid="{43C62FE5-ADF5-4932-9F77-A589BE13A8B6}"/>
    <cellStyle name="Total 13 4 10" xfId="16496" xr:uid="{AA257C64-0493-4C59-ACAF-13BBDC4058D3}"/>
    <cellStyle name="Total 13 4 10 2" xfId="31604" xr:uid="{B5FE75B0-BFE7-46DD-B28F-6607BB767756}"/>
    <cellStyle name="Total 13 4 11" xfId="16154" xr:uid="{9BC15FA5-1408-476B-B6D4-2147397B043A}"/>
    <cellStyle name="Total 13 4 11 2" xfId="31262" xr:uid="{B61CA116-6ADD-4925-A4CD-2C527AF5D4DC}"/>
    <cellStyle name="Total 13 4 12" xfId="17364" xr:uid="{0396C3EA-143A-48A9-98AC-DCB8F63211C3}"/>
    <cellStyle name="Total 13 4 2" xfId="2629" xr:uid="{0499DFDE-A556-41F7-8FB6-9A87FD7AA0CD}"/>
    <cellStyle name="Total 13 4 2 2" xfId="5266" xr:uid="{0C3FEA40-45C3-40B2-86F1-C7577F03F39B}"/>
    <cellStyle name="Total 13 4 2 2 2" xfId="11630" xr:uid="{B88428D7-E65A-4979-88A6-EA34033D5036}"/>
    <cellStyle name="Total 13 4 2 2 2 2" xfId="26738" xr:uid="{A94FBF7F-37E5-4F7C-B552-E942D41FC812}"/>
    <cellStyle name="Total 13 4 2 2 3" xfId="15081" xr:uid="{C1653C63-41AD-4E5D-8936-0E56B91ABD46}"/>
    <cellStyle name="Total 13 4 2 2 3 2" xfId="30189" xr:uid="{AB756B1F-1C99-4155-8C0A-F8BCE5FBF24A}"/>
    <cellStyle name="Total 13 4 2 2 4" xfId="20374" xr:uid="{86708347-0630-437A-BF1E-4D73E17D6215}"/>
    <cellStyle name="Total 13 4 2 3" xfId="9096" xr:uid="{24523FEF-ABFE-47AE-B6AD-FF9C5E9BDE89}"/>
    <cellStyle name="Total 13 4 2 3 2" xfId="24204" xr:uid="{68EABCE2-4434-4FBA-94AF-8C772CA4BD6D}"/>
    <cellStyle name="Total 13 4 2 4" xfId="14317" xr:uid="{39543D0D-F283-4C87-969E-0C6523468BFB}"/>
    <cellStyle name="Total 13 4 2 4 2" xfId="29425" xr:uid="{71C9BD6D-F76E-49C6-BBD5-B63B73A7D013}"/>
    <cellStyle name="Total 13 4 2 5" xfId="13871" xr:uid="{E25FDC54-0943-48D9-9CE1-E53A513CB618}"/>
    <cellStyle name="Total 13 4 2 5 2" xfId="28979" xr:uid="{65B9B0F7-D4A2-47F3-8897-1D17751D01CD}"/>
    <cellStyle name="Total 13 4 2 6" xfId="17737" xr:uid="{40901A0A-45EB-42B1-99C0-E3EE0EEC102B}"/>
    <cellStyle name="Total 13 4 3" xfId="2894" xr:uid="{0A75C4D7-AB44-4076-8FC8-A6C5B4C77965}"/>
    <cellStyle name="Total 13 4 3 2" xfId="5531" xr:uid="{3AFCFDDA-C22B-44F6-AFAD-80045AED1269}"/>
    <cellStyle name="Total 13 4 3 2 2" xfId="11842" xr:uid="{1F3AB76A-6C1E-4ACA-8831-6B187BF6F696}"/>
    <cellStyle name="Total 13 4 3 2 2 2" xfId="26950" xr:uid="{74011E61-9C95-4AC9-9E0A-1D65D8D343F8}"/>
    <cellStyle name="Total 13 4 3 2 3" xfId="7942" xr:uid="{39D42D62-351E-48B6-961A-20AB81101102}"/>
    <cellStyle name="Total 13 4 3 2 3 2" xfId="23050" xr:uid="{DE808FEF-3CF6-4D11-8DF1-D70A3242F84E}"/>
    <cellStyle name="Total 13 4 3 2 4" xfId="20639" xr:uid="{7963B22C-5F38-4011-90D6-C46FD30B0D18}"/>
    <cellStyle name="Total 13 4 3 3" xfId="15188" xr:uid="{AB10D7A9-6B4C-4729-8F14-A76AFBC2A746}"/>
    <cellStyle name="Total 13 4 3 3 2" xfId="30296" xr:uid="{4B53FCE5-2DBC-433A-9C44-F1A3D82B1DC8}"/>
    <cellStyle name="Total 13 4 3 4" xfId="18002" xr:uid="{052A5479-BBF1-4D95-80A3-46C3479C39EC}"/>
    <cellStyle name="Total 13 4 4" xfId="3197" xr:uid="{436AA919-2A3A-4F6C-8374-61A4563C4FB1}"/>
    <cellStyle name="Total 13 4 4 2" xfId="5834" xr:uid="{A8D2F37F-B35C-49CD-B877-156828B778D0}"/>
    <cellStyle name="Total 13 4 4 2 2" xfId="12145" xr:uid="{F3ECD67D-A554-4C6D-A7BE-5AB83E3917BD}"/>
    <cellStyle name="Total 13 4 4 2 2 2" xfId="27253" xr:uid="{05028EAB-7558-4774-9E97-E0F871A5F29D}"/>
    <cellStyle name="Total 13 4 4 2 3" xfId="15252" xr:uid="{142A9053-061F-4F66-A455-87A861625AB2}"/>
    <cellStyle name="Total 13 4 4 2 3 2" xfId="30360" xr:uid="{70763641-6488-4BE3-A3EA-A6CCED9C0AB0}"/>
    <cellStyle name="Total 13 4 4 2 4" xfId="20942" xr:uid="{38CBED2F-9982-48C8-A058-76BADB43340B}"/>
    <cellStyle name="Total 13 4 4 3" xfId="9579" xr:uid="{09431EBA-D047-41ED-B1B7-40102D2DA1F2}"/>
    <cellStyle name="Total 13 4 4 3 2" xfId="24687" xr:uid="{0DBB4A2E-8E38-4CF8-993A-B96C3E042927}"/>
    <cellStyle name="Total 13 4 4 4" xfId="14930" xr:uid="{F0AA713B-96DF-4326-B455-C3D799973796}"/>
    <cellStyle name="Total 13 4 4 4 2" xfId="30038" xr:uid="{0422E549-7B78-4E97-B45D-E09A4A27F820}"/>
    <cellStyle name="Total 13 4 4 5" xfId="18305" xr:uid="{56B3D984-762D-4017-AD44-C84BD40D0AC3}"/>
    <cellStyle name="Total 13 4 5" xfId="3523" xr:uid="{709A7CF0-DA36-40D2-B0C8-4E65690350D7}"/>
    <cellStyle name="Total 13 4 5 2" xfId="6160" xr:uid="{898D03AA-FBA5-47AE-9FD9-54E11C9AF38D}"/>
    <cellStyle name="Total 13 4 5 2 2" xfId="12471" xr:uid="{ED3A0642-0ECE-416F-AAEA-D225998791D9}"/>
    <cellStyle name="Total 13 4 5 2 2 2" xfId="27579" xr:uid="{110CE987-C4BC-46F5-A385-18E7883B77B9}"/>
    <cellStyle name="Total 13 4 5 2 3" xfId="13437" xr:uid="{246AE597-B98F-434E-B5B9-892F9CE0EA5E}"/>
    <cellStyle name="Total 13 4 5 2 3 2" xfId="28545" xr:uid="{E3EF646E-D4D0-4717-A404-022AA1A51D7F}"/>
    <cellStyle name="Total 13 4 5 2 4" xfId="21268" xr:uid="{3E02C8D4-0159-4763-A2D4-8E84946FFB7C}"/>
    <cellStyle name="Total 13 4 5 3" xfId="9905" xr:uid="{BC9FB47F-EBD8-425E-8611-799E499EF154}"/>
    <cellStyle name="Total 13 4 5 3 2" xfId="25013" xr:uid="{0A362B22-2919-49F8-BD7B-16C325E7E1FF}"/>
    <cellStyle name="Total 13 4 5 4" xfId="13498" xr:uid="{A99C100F-7D96-49BB-AD6D-BD3B8878A293}"/>
    <cellStyle name="Total 13 4 5 4 2" xfId="28606" xr:uid="{1E9209EB-2DDF-42B2-8E08-54BF0F5C1318}"/>
    <cellStyle name="Total 13 4 5 5" xfId="18631" xr:uid="{172D4DE6-C76D-432E-81D3-10067D2B9196}"/>
    <cellStyle name="Total 13 4 6" xfId="3829" xr:uid="{8CBA9B76-8DB1-4960-9A0E-E0AFD547EF3C}"/>
    <cellStyle name="Total 13 4 6 2" xfId="6466" xr:uid="{E8635818-64E1-4238-B763-1F517F163881}"/>
    <cellStyle name="Total 13 4 6 2 2" xfId="12777" xr:uid="{BA0EEEE5-4F8D-4114-96FE-54381A7FBFE6}"/>
    <cellStyle name="Total 13 4 6 2 2 2" xfId="27885" xr:uid="{E18DB438-0493-4F76-9324-762AFBCBDF8F}"/>
    <cellStyle name="Total 13 4 6 2 3" xfId="16033" xr:uid="{5820B9CB-334B-4FD5-8D1A-DA4BB9F34A8C}"/>
    <cellStyle name="Total 13 4 6 2 3 2" xfId="31141" xr:uid="{77BB530D-31B5-4477-9552-896F09725CCF}"/>
    <cellStyle name="Total 13 4 6 2 4" xfId="21574" xr:uid="{F0A14A6A-B3C3-4FE1-8239-74EBA3B0197D}"/>
    <cellStyle name="Total 13 4 6 3" xfId="10211" xr:uid="{D7E72BB3-DB9D-4A98-B0C8-4EB079CC8B62}"/>
    <cellStyle name="Total 13 4 6 3 2" xfId="25319" xr:uid="{7084CE7B-FA07-4E77-AF9B-65F97B5AA52A}"/>
    <cellStyle name="Total 13 4 6 4" xfId="7234" xr:uid="{08CFD66C-F49F-42E6-87ED-614B03B752F4}"/>
    <cellStyle name="Total 13 4 6 4 2" xfId="22342" xr:uid="{5DBED6CA-77A6-4C97-9768-B5D23C8DC88A}"/>
    <cellStyle name="Total 13 4 6 5" xfId="18937" xr:uid="{A31DB74E-8BAA-4E6D-A48F-3E2F4D250FF6}"/>
    <cellStyle name="Total 13 4 7" xfId="4211" xr:uid="{0201E5FA-E36C-4DFB-9AB7-FFA73A847B8F}"/>
    <cellStyle name="Total 13 4 7 2" xfId="6848" xr:uid="{EC9D335E-F36F-4BAF-9A28-9C96A565502E}"/>
    <cellStyle name="Total 13 4 7 2 2" xfId="13159" xr:uid="{9DDDECEF-1A6B-47F3-BE82-6635574BAA87}"/>
    <cellStyle name="Total 13 4 7 2 2 2" xfId="28267" xr:uid="{B2B53329-30CB-4995-AA62-4EEF8A93ACE0}"/>
    <cellStyle name="Total 13 4 7 2 3" xfId="16828" xr:uid="{82ED6077-E0BC-4EA4-A62C-897FD109BF66}"/>
    <cellStyle name="Total 13 4 7 2 3 2" xfId="31936" xr:uid="{065E13B4-C792-41CF-BCC0-B0F8D2C1AE86}"/>
    <cellStyle name="Total 13 4 7 2 4" xfId="21956" xr:uid="{8278F64C-E10B-48FE-8B66-566A71407DC8}"/>
    <cellStyle name="Total 13 4 7 3" xfId="10593" xr:uid="{B983F4B0-910D-495C-9E5A-C4C664F5E15C}"/>
    <cellStyle name="Total 13 4 7 3 2" xfId="25701" xr:uid="{FFF5FD61-6403-43D4-A46B-C5F20C6D47B3}"/>
    <cellStyle name="Total 13 4 7 4" xfId="15040" xr:uid="{D8793FD3-7870-4815-87B1-DBB6A14A3527}"/>
    <cellStyle name="Total 13 4 7 4 2" xfId="30148" xr:uid="{22A85270-C44B-4807-89B5-2BD17588CFF5}"/>
    <cellStyle name="Total 13 4 7 5" xfId="19319" xr:uid="{0F5C2107-D96F-464C-8B09-55CACDF9EE2E}"/>
    <cellStyle name="Total 13 4 8" xfId="4776" xr:uid="{394A499B-3714-4A8D-8531-7FFA962BAB43}"/>
    <cellStyle name="Total 13 4 8 2" xfId="11158" xr:uid="{B3698C84-2C0F-488A-B4E9-EAD83218576B}"/>
    <cellStyle name="Total 13 4 8 2 2" xfId="26266" xr:uid="{38F1625C-83FB-4272-8703-F49CB2C05774}"/>
    <cellStyle name="Total 13 4 8 3" xfId="7586" xr:uid="{350DE6B0-ED42-47AE-AA0D-9847B5A71372}"/>
    <cellStyle name="Total 13 4 8 3 2" xfId="22694" xr:uid="{C518B96E-EE6C-49CA-AA06-F84B818517E0}"/>
    <cellStyle name="Total 13 4 8 4" xfId="19884" xr:uid="{6B882D8B-2B66-4BD2-98E8-BB66A157562E}"/>
    <cellStyle name="Total 13 4 9" xfId="8637" xr:uid="{DF613070-7CE6-417F-8B4C-4C205BA66BAE}"/>
    <cellStyle name="Total 13 4 9 2" xfId="23745" xr:uid="{A74AF4CD-04F2-4E98-BC58-B1F9A135B09C}"/>
    <cellStyle name="Total 13 5" xfId="2154" xr:uid="{41FC7F00-1C4A-4116-ABBC-9626FAC02624}"/>
    <cellStyle name="Total 13 5 10" xfId="15952" xr:uid="{F3D8B025-659F-4ABA-98EB-698C1954F8D3}"/>
    <cellStyle name="Total 13 5 10 2" xfId="31060" xr:uid="{CBB899AC-84AF-41B5-8EC9-18CFAFC5A114}"/>
    <cellStyle name="Total 13 5 11" xfId="17379" xr:uid="{F0D6FDCE-A8AD-403A-ACDC-7B07AB7F073A}"/>
    <cellStyle name="Total 13 5 2" xfId="2909" xr:uid="{7E01B687-D8D5-44D4-AF7D-5909952ECC9F}"/>
    <cellStyle name="Total 13 5 2 2" xfId="5546" xr:uid="{FD259D2B-6134-4F44-9252-CDE64497D195}"/>
    <cellStyle name="Total 13 5 2 2 2" xfId="11857" xr:uid="{DA87C541-EB0B-47C0-8B74-6B620BF60953}"/>
    <cellStyle name="Total 13 5 2 2 2 2" xfId="26965" xr:uid="{57071EAF-E55B-4062-8B7D-49581298DE1B}"/>
    <cellStyle name="Total 13 5 2 2 3" xfId="9229" xr:uid="{046B8F5C-0279-46D4-99B3-06CA5C403410}"/>
    <cellStyle name="Total 13 5 2 2 3 2" xfId="24337" xr:uid="{33FB810B-2B8E-4F08-A81A-2468F8F33474}"/>
    <cellStyle name="Total 13 5 2 2 4" xfId="20654" xr:uid="{B2A25E76-0472-4F3B-86A0-0CEE4EB97E4B}"/>
    <cellStyle name="Total 13 5 2 3" xfId="15133" xr:uid="{50B63ED5-3F8F-4B1C-B94A-C6F0FC7105C6}"/>
    <cellStyle name="Total 13 5 2 3 2" xfId="30241" xr:uid="{C918101B-B366-48E7-9131-46FB8065ED43}"/>
    <cellStyle name="Total 13 5 2 4" xfId="18017" xr:uid="{13338EEF-A57F-40DC-8A26-7DE6D6FE2E39}"/>
    <cellStyle name="Total 13 5 3" xfId="3212" xr:uid="{54F2D03F-6B12-4638-8B01-A53B8ACC3BA4}"/>
    <cellStyle name="Total 13 5 3 2" xfId="5849" xr:uid="{D6DBBB95-BB1E-429B-8AC3-D030D820FAF2}"/>
    <cellStyle name="Total 13 5 3 2 2" xfId="12160" xr:uid="{332EDF02-7A79-4F6E-9296-F4C2AC873BF5}"/>
    <cellStyle name="Total 13 5 3 2 2 2" xfId="27268" xr:uid="{D377C24F-A4CD-4F84-AD48-82815E52F2FF}"/>
    <cellStyle name="Total 13 5 3 2 3" xfId="13999" xr:uid="{243D0E4A-A562-43F3-AE18-3A3FBDF7EE8A}"/>
    <cellStyle name="Total 13 5 3 2 3 2" xfId="29107" xr:uid="{B789F56B-88D1-4E37-81BC-06F41831F725}"/>
    <cellStyle name="Total 13 5 3 2 4" xfId="20957" xr:uid="{C2CFB2E9-55B4-4D89-9D8A-43B69C0EE4DF}"/>
    <cellStyle name="Total 13 5 3 3" xfId="9594" xr:uid="{9ADA119B-E2CC-45C0-A817-B874FC83557F}"/>
    <cellStyle name="Total 13 5 3 3 2" xfId="24702" xr:uid="{DE0FACF3-BBFA-464B-B729-7B56AD90CD48}"/>
    <cellStyle name="Total 13 5 3 4" xfId="16128" xr:uid="{13155DD7-A445-4B6F-98AC-922B5BE044EB}"/>
    <cellStyle name="Total 13 5 3 4 2" xfId="31236" xr:uid="{FFC61C74-D22E-451B-BDEE-A80DCF6E5234}"/>
    <cellStyle name="Total 13 5 3 5" xfId="18320" xr:uid="{8A197EEB-D0A3-46B6-B2AB-703258E6D9E9}"/>
    <cellStyle name="Total 13 5 4" xfId="3538" xr:uid="{8335CFDB-6BA1-4CD1-B6FB-68AD26A4A518}"/>
    <cellStyle name="Total 13 5 4 2" xfId="6175" xr:uid="{E5C03418-C058-47F8-BBCC-D73E75FA705C}"/>
    <cellStyle name="Total 13 5 4 2 2" xfId="12486" xr:uid="{4F4719F9-8052-4F19-B28D-21F063D1F935}"/>
    <cellStyle name="Total 13 5 4 2 2 2" xfId="27594" xr:uid="{ACEF3A8E-0DF6-4E03-8607-6278D9D3E20B}"/>
    <cellStyle name="Total 13 5 4 2 3" xfId="15336" xr:uid="{7B32DA0C-FB97-4DD5-8E09-CC6E608333E1}"/>
    <cellStyle name="Total 13 5 4 2 3 2" xfId="30444" xr:uid="{5B1B3F7A-548C-4914-A959-FA679623DAB1}"/>
    <cellStyle name="Total 13 5 4 2 4" xfId="21283" xr:uid="{F5FB8819-E511-4A02-B084-220B4E88402A}"/>
    <cellStyle name="Total 13 5 4 3" xfId="9920" xr:uid="{E26DB96D-86B3-4D66-8853-676CD48F4A92}"/>
    <cellStyle name="Total 13 5 4 3 2" xfId="25028" xr:uid="{A4292E0B-E163-4DC3-BEC1-D0AA5BA58298}"/>
    <cellStyle name="Total 13 5 4 4" xfId="13993" xr:uid="{9C644D84-5891-4E28-BC0F-87186F8BB1D0}"/>
    <cellStyle name="Total 13 5 4 4 2" xfId="29101" xr:uid="{BA897971-5711-40E1-8BFC-BA908EFD2CA7}"/>
    <cellStyle name="Total 13 5 4 5" xfId="18646" xr:uid="{1CC2B658-BF53-4681-91A9-847FE48CF160}"/>
    <cellStyle name="Total 13 5 5" xfId="3844" xr:uid="{6DF10A0C-E297-460A-9943-17E54DC8279B}"/>
    <cellStyle name="Total 13 5 5 2" xfId="6481" xr:uid="{43848A47-4A4B-41F9-94D6-F699B33AA379}"/>
    <cellStyle name="Total 13 5 5 2 2" xfId="12792" xr:uid="{2909E3FE-1E82-488E-ACB5-9C6CEC3EF2AB}"/>
    <cellStyle name="Total 13 5 5 2 2 2" xfId="27900" xr:uid="{D834A59B-69B0-447B-A5FE-F794051632C4}"/>
    <cellStyle name="Total 13 5 5 2 3" xfId="15858" xr:uid="{A93CAC03-E7FF-46EE-8D49-DEFE143FA883}"/>
    <cellStyle name="Total 13 5 5 2 3 2" xfId="30966" xr:uid="{BB35A1D1-9EEA-4642-BB5B-710D12D6EFED}"/>
    <cellStyle name="Total 13 5 5 2 4" xfId="21589" xr:uid="{90F6BC93-E787-4635-B164-0D61F6939701}"/>
    <cellStyle name="Total 13 5 5 3" xfId="10226" xr:uid="{DB11D0DA-C887-401F-B94E-5FD38F228BAB}"/>
    <cellStyle name="Total 13 5 5 3 2" xfId="25334" xr:uid="{A916E103-FA79-4A3E-B032-9068999A1861}"/>
    <cellStyle name="Total 13 5 5 4" xfId="9189" xr:uid="{505B6806-E1A4-4B9B-90E1-818B2CE34D0C}"/>
    <cellStyle name="Total 13 5 5 4 2" xfId="24297" xr:uid="{25DF8B08-6105-4591-800F-CA828B2A8F36}"/>
    <cellStyle name="Total 13 5 5 5" xfId="18952" xr:uid="{365A35D9-C58F-4EAA-9864-07A9E4293092}"/>
    <cellStyle name="Total 13 5 6" xfId="4226" xr:uid="{4F663BF4-844C-454B-8001-B58D215E42E6}"/>
    <cellStyle name="Total 13 5 6 2" xfId="6863" xr:uid="{42D9A95B-5A30-4AB8-A6D1-937E9304D086}"/>
    <cellStyle name="Total 13 5 6 2 2" xfId="13174" xr:uid="{E21D6A74-1CFF-46BA-B645-7643CAB9C9C7}"/>
    <cellStyle name="Total 13 5 6 2 2 2" xfId="28282" xr:uid="{2FC56E7C-BC7F-401E-90FD-071C58F13E10}"/>
    <cellStyle name="Total 13 5 6 2 3" xfId="16843" xr:uid="{77DC7F1D-C9CD-4980-B8C1-763763CA6425}"/>
    <cellStyle name="Total 13 5 6 2 3 2" xfId="31951" xr:uid="{39BDD49F-3071-4127-8713-5F6DE7FF50F8}"/>
    <cellStyle name="Total 13 5 6 2 4" xfId="21971" xr:uid="{3771365E-132C-4D7B-A49F-ADA1C5DF8940}"/>
    <cellStyle name="Total 13 5 6 3" xfId="10608" xr:uid="{5FE92A92-14F8-4D69-ABA0-AFE4FE4F328D}"/>
    <cellStyle name="Total 13 5 6 3 2" xfId="25716" xr:uid="{AB3B51DA-8BA9-4532-872F-332B8BFBA5AB}"/>
    <cellStyle name="Total 13 5 6 4" xfId="7838" xr:uid="{B9A5E6AC-BFCB-4BE6-861D-C0783DE2B6A1}"/>
    <cellStyle name="Total 13 5 6 4 2" xfId="22946" xr:uid="{882499A0-78E5-4295-A229-E1974BBB65AB}"/>
    <cellStyle name="Total 13 5 6 5" xfId="19334" xr:uid="{8F90264E-5FF7-4C0B-8CA3-EBA41C79A88A}"/>
    <cellStyle name="Total 13 5 7" xfId="4791" xr:uid="{A2B2CAD0-96DB-4A87-8F3B-25739315DE4F}"/>
    <cellStyle name="Total 13 5 7 2" xfId="11173" xr:uid="{615C7E39-B8F7-4773-A289-0EB0278A5E16}"/>
    <cellStyle name="Total 13 5 7 2 2" xfId="26281" xr:uid="{19C90292-2747-4EB1-8737-69BE512A252A}"/>
    <cellStyle name="Total 13 5 7 3" xfId="7616" xr:uid="{92E2C52E-90DA-4CE5-B4C5-922CB2F5691C}"/>
    <cellStyle name="Total 13 5 7 3 2" xfId="22724" xr:uid="{D3B6B361-0872-4205-8089-78CD56DC8A29}"/>
    <cellStyle name="Total 13 5 7 4" xfId="19899" xr:uid="{3A3DFA2F-78E1-4DE5-8C8C-4A1DC496B011}"/>
    <cellStyle name="Total 13 5 8" xfId="8652" xr:uid="{C250FF93-8A2C-4061-A9D6-3F06229E4AAF}"/>
    <cellStyle name="Total 13 5 8 2" xfId="23760" xr:uid="{FD30AB7D-9BCB-452C-A22C-35B8D9E6FF0D}"/>
    <cellStyle name="Total 13 5 9" xfId="7215" xr:uid="{9AA15DE6-714A-4C6F-B6B5-4B0413552F3D}"/>
    <cellStyle name="Total 13 5 9 2" xfId="22323" xr:uid="{59396F1E-4F79-4871-81BB-C2F2309789CF}"/>
    <cellStyle name="Total 14" xfId="1778" xr:uid="{00000000-0005-0000-0000-0000F2060000}"/>
    <cellStyle name="Total 14 2" xfId="1949" xr:uid="{F19A910C-A487-4CC2-B73F-35480F32A5EE}"/>
    <cellStyle name="Total 14 2 10" xfId="8450" xr:uid="{23570F16-CEB2-4C1F-B73B-CCF4E1A94EAD}"/>
    <cellStyle name="Total 14 2 10 2" xfId="23558" xr:uid="{6E6AEC84-C96A-4AC5-A3FF-DA1ABF7EA8A3}"/>
    <cellStyle name="Total 14 2 11" xfId="15936" xr:uid="{95F719A4-C57A-49EE-B012-1DBC73E40C8C}"/>
    <cellStyle name="Total 14 2 11 2" xfId="31044" xr:uid="{379D61F0-73B1-4272-9BD6-9EAA5AB50B4D}"/>
    <cellStyle name="Total 14 2 12" xfId="15798" xr:uid="{340248FC-D32B-4439-9D95-B53A7027FF10}"/>
    <cellStyle name="Total 14 2 12 2" xfId="30906" xr:uid="{4B15EC74-212A-4710-A8A4-05622C26ACD3}"/>
    <cellStyle name="Total 14 2 13" xfId="17174" xr:uid="{186EFDB5-C7B7-4C28-8DF5-6D33E7473996}"/>
    <cellStyle name="Total 14 2 2" xfId="2509" xr:uid="{366ACEA9-C761-4C89-B5A8-573916FBD867}"/>
    <cellStyle name="Total 14 2 2 2" xfId="5146" xr:uid="{7AE79A99-716C-4C7D-A456-634E511296AA}"/>
    <cellStyle name="Total 14 2 2 2 2" xfId="11510" xr:uid="{09B14472-EB94-438D-8533-C7B366140301}"/>
    <cellStyle name="Total 14 2 2 2 2 2" xfId="26618" xr:uid="{C900AC16-5A4C-43C3-9746-EC39433A049A}"/>
    <cellStyle name="Total 14 2 2 2 3" xfId="7535" xr:uid="{21441F6B-413A-490A-9E6C-CCCD3B3BDDC2}"/>
    <cellStyle name="Total 14 2 2 2 3 2" xfId="22643" xr:uid="{107BE10F-26AB-4940-9EDB-9D2AAF9A1C9A}"/>
    <cellStyle name="Total 14 2 2 2 4" xfId="20254" xr:uid="{6A4D7A4F-2168-4C9D-A336-B09E207BDF4E}"/>
    <cellStyle name="Total 14 2 2 3" xfId="8976" xr:uid="{B7C6C202-12C8-4D30-9311-F6C35298E968}"/>
    <cellStyle name="Total 14 2 2 3 2" xfId="24084" xr:uid="{90442E83-50F6-4428-8A12-1742120AFB37}"/>
    <cellStyle name="Total 14 2 3" xfId="2725" xr:uid="{797C1F71-9C4D-4E54-8674-06A0767C499B}"/>
    <cellStyle name="Total 14 2 3 2" xfId="5362" xr:uid="{C5044272-1AE6-40F2-BC07-44523626B60D}"/>
    <cellStyle name="Total 14 2 3 2 2" xfId="11711" xr:uid="{7FAFBDE4-AF38-4103-8C13-A037F99AD874}"/>
    <cellStyle name="Total 14 2 3 2 2 2" xfId="26819" xr:uid="{CAB8AAB6-DDBE-479C-BDDD-679DAEAF7D00}"/>
    <cellStyle name="Total 14 2 3 2 3" xfId="9292" xr:uid="{A9070144-D9E9-4B3A-8057-432F3BC56ADF}"/>
    <cellStyle name="Total 14 2 3 2 3 2" xfId="24400" xr:uid="{265B2570-9727-4DEB-821D-60E1C28F4F25}"/>
    <cellStyle name="Total 14 2 3 2 4" xfId="20470" xr:uid="{8DDBF2A0-B4FE-466D-87AE-8440922BB4C5}"/>
    <cellStyle name="Total 14 2 3 3" xfId="16395" xr:uid="{B6FA1FD1-7094-484A-B99E-BE84E09811B7}"/>
    <cellStyle name="Total 14 2 3 3 2" xfId="31503" xr:uid="{85D8FCC8-2657-47E3-AB48-45A0FA1EB627}"/>
    <cellStyle name="Total 14 2 3 4" xfId="17833" xr:uid="{ABA8C0C2-0C22-43F4-A033-CFAFBD7419EC}"/>
    <cellStyle name="Total 14 2 4" xfId="3028" xr:uid="{72F7AC58-E6BE-4CA5-B262-058A5C421CB2}"/>
    <cellStyle name="Total 14 2 4 2" xfId="5665" xr:uid="{F42BB4D2-8298-4C03-9F3B-F8D9B29863F2}"/>
    <cellStyle name="Total 14 2 4 2 2" xfId="11976" xr:uid="{C207E387-DF7C-46CB-B8AB-81708EF99528}"/>
    <cellStyle name="Total 14 2 4 2 2 2" xfId="27084" xr:uid="{4ED0362F-386E-49CD-9A1F-2FA778C28097}"/>
    <cellStyle name="Total 14 2 4 2 3" xfId="7292" xr:uid="{3546AD64-062E-42E5-94B7-49A1BD4FBF1F}"/>
    <cellStyle name="Total 14 2 4 2 3 2" xfId="22400" xr:uid="{AF37B096-307B-402F-8B80-88A6260AA8B0}"/>
    <cellStyle name="Total 14 2 4 2 4" xfId="20773" xr:uid="{E69C041D-DE3E-4A5A-883A-BEA5C58864B8}"/>
    <cellStyle name="Total 14 2 4 3" xfId="9410" xr:uid="{D9FBF8EE-F326-40FF-BBBF-B82396790BA9}"/>
    <cellStyle name="Total 14 2 4 3 2" xfId="24518" xr:uid="{EA7387BF-A54F-41F9-8936-6F8D352E9866}"/>
    <cellStyle name="Total 14 2 4 4" xfId="16245" xr:uid="{D9FF220E-EC9C-49A6-98E6-B43524A7493D}"/>
    <cellStyle name="Total 14 2 4 4 2" xfId="31353" xr:uid="{2F3AD993-7916-4B6E-9217-CB31BC65C005}"/>
    <cellStyle name="Total 14 2 4 5" xfId="18136" xr:uid="{313789FC-B50E-427C-8BEC-A532DD36BEE6}"/>
    <cellStyle name="Total 14 2 5" xfId="3354" xr:uid="{A2E54920-9557-49E0-9B24-0B8148469375}"/>
    <cellStyle name="Total 14 2 5 2" xfId="5991" xr:uid="{31A20775-7B8E-491A-99B2-7904564B2C6C}"/>
    <cellStyle name="Total 14 2 5 2 2" xfId="12302" xr:uid="{CA6DFAAB-FE0C-4B50-9DCA-843CE8344038}"/>
    <cellStyle name="Total 14 2 5 2 2 2" xfId="27410" xr:uid="{00702CB2-9E0F-4514-A526-C408849501AE}"/>
    <cellStyle name="Total 14 2 5 2 3" xfId="7782" xr:uid="{9FCE80C2-E68C-4EBC-ADFE-245BC0E88954}"/>
    <cellStyle name="Total 14 2 5 2 3 2" xfId="22890" xr:uid="{FFDBA83D-7B4A-4A8F-A803-C1DA68B69913}"/>
    <cellStyle name="Total 14 2 5 2 4" xfId="21099" xr:uid="{F7E182D1-6830-4B50-BC7D-881D2B435E40}"/>
    <cellStyle name="Total 14 2 5 3" xfId="9736" xr:uid="{23093276-45B7-4843-8B4A-EBC0A9FB9C17}"/>
    <cellStyle name="Total 14 2 5 3 2" xfId="24844" xr:uid="{88F5DC30-2468-4D75-A333-FF7632ACF95A}"/>
    <cellStyle name="Total 14 2 5 4" xfId="16000" xr:uid="{DCF7290A-4818-4E42-BA73-3B43291FCD15}"/>
    <cellStyle name="Total 14 2 5 4 2" xfId="31108" xr:uid="{9EA3B1F6-CDDF-4C1C-BAD3-96CEA2B042EC}"/>
    <cellStyle name="Total 14 2 5 5" xfId="18462" xr:uid="{7CE2B2D6-5F0E-40EC-B123-27D75B45F1EA}"/>
    <cellStyle name="Total 14 2 6" xfId="3660" xr:uid="{42401F47-3B08-495F-9311-71A35763907C}"/>
    <cellStyle name="Total 14 2 6 2" xfId="6297" xr:uid="{6A165DBE-328D-4C52-A56E-064F6F388028}"/>
    <cellStyle name="Total 14 2 6 2 2" xfId="12608" xr:uid="{C4AFF48B-EC96-47BD-845B-C6B01D544C36}"/>
    <cellStyle name="Total 14 2 6 2 2 2" xfId="27716" xr:uid="{346698EC-82DF-4668-A109-28E0A37ADA12}"/>
    <cellStyle name="Total 14 2 6 2 3" xfId="7879" xr:uid="{EDE13BB7-D8F0-42BA-B053-50DFCF1A7427}"/>
    <cellStyle name="Total 14 2 6 2 3 2" xfId="22987" xr:uid="{851F1F78-2813-4628-A37A-D68B08764AE1}"/>
    <cellStyle name="Total 14 2 6 2 4" xfId="21405" xr:uid="{3EE73B1E-CAD2-4D79-AB9C-E634570DD77F}"/>
    <cellStyle name="Total 14 2 6 3" xfId="10042" xr:uid="{67B8CA55-8D7A-4164-BE39-62D03CBC2E66}"/>
    <cellStyle name="Total 14 2 6 3 2" xfId="25150" xr:uid="{D9927ACE-EE73-47B5-84C7-39926CD77860}"/>
    <cellStyle name="Total 14 2 6 4" xfId="15003" xr:uid="{792A4750-16B2-4897-8859-2912A7A0F07E}"/>
    <cellStyle name="Total 14 2 6 4 2" xfId="30111" xr:uid="{45D93D3A-1E54-4EBE-AC55-CE178F4D3315}"/>
    <cellStyle name="Total 14 2 6 5" xfId="18768" xr:uid="{959E51AB-E931-4243-ACB3-B057491E1865}"/>
    <cellStyle name="Total 14 2 7" xfId="4021" xr:uid="{7EA67663-D7AE-4AE9-84AB-EC38AC3BD4F1}"/>
    <cellStyle name="Total 14 2 7 2" xfId="6658" xr:uid="{4B438B69-2B2B-4556-8A7E-225BD271D251}"/>
    <cellStyle name="Total 14 2 7 2 2" xfId="12969" xr:uid="{9041BBA7-95ED-4032-BBE8-9A95A3E0CDC4}"/>
    <cellStyle name="Total 14 2 7 2 2 2" xfId="28077" xr:uid="{976B9CCF-70C1-49FC-8638-DAE17B0B01D9}"/>
    <cellStyle name="Total 14 2 7 2 3" xfId="16659" xr:uid="{96223ABB-3530-48E8-A110-037F836F4FB7}"/>
    <cellStyle name="Total 14 2 7 2 3 2" xfId="31767" xr:uid="{0D7308CD-120C-4A3A-A289-54E8F7759D3C}"/>
    <cellStyle name="Total 14 2 7 2 4" xfId="21766" xr:uid="{AD84AC7B-C277-4BD6-AA26-6E81D7532AF7}"/>
    <cellStyle name="Total 14 2 7 3" xfId="10403" xr:uid="{E4544075-4DC7-48F8-B1B8-98A0095CA09C}"/>
    <cellStyle name="Total 14 2 7 3 2" xfId="25511" xr:uid="{BD460ED0-AA85-4F01-8CEC-85900F2D1773}"/>
    <cellStyle name="Total 14 2 7 4" xfId="11802" xr:uid="{669A2822-9E61-4A74-A0F8-7CE56545B902}"/>
    <cellStyle name="Total 14 2 7 4 2" xfId="26910" xr:uid="{5617447C-9712-404E-8DC7-3FF694666D4E}"/>
    <cellStyle name="Total 14 2 7 5" xfId="19129" xr:uid="{11C40043-4F18-4125-8FFD-2670469D0A0C}"/>
    <cellStyle name="Total 14 2 8" xfId="4334" xr:uid="{1D64AAF4-700C-4DAF-842E-C86325C3F09C}"/>
    <cellStyle name="Total 14 2 8 2" xfId="6971" xr:uid="{7BFB4D42-DAC8-4909-96C0-43B58E21CFCC}"/>
    <cellStyle name="Total 14 2 8 2 2" xfId="13282" xr:uid="{F024B646-1F35-42FE-8151-EBD03DF08E4B}"/>
    <cellStyle name="Total 14 2 8 2 2 2" xfId="28390" xr:uid="{3C107B21-7AA9-492A-BA7E-E43BAA94D1EB}"/>
    <cellStyle name="Total 14 2 8 2 3" xfId="16946" xr:uid="{6D3048D3-4801-44E1-A815-88C10EEFF424}"/>
    <cellStyle name="Total 14 2 8 2 3 2" xfId="32054" xr:uid="{72C08305-E314-4C03-98CA-500A87CA24F5}"/>
    <cellStyle name="Total 14 2 8 2 4" xfId="22079" xr:uid="{22468A3E-E7BD-4A2C-BA3E-D919E0E6B35E}"/>
    <cellStyle name="Total 14 2 8 3" xfId="10716" xr:uid="{88CA9490-19C1-4354-89C1-98473E7F28F2}"/>
    <cellStyle name="Total 14 2 8 3 2" xfId="25824" xr:uid="{57A80273-21E9-41EC-A4B7-A684AA109CC6}"/>
    <cellStyle name="Total 14 2 8 4" xfId="8241" xr:uid="{0A82F90D-2FAD-44A4-A5CE-AFBA49549267}"/>
    <cellStyle name="Total 14 2 8 4 2" xfId="23349" xr:uid="{1B830FA2-7F9F-47F5-ACEC-AD472012C450}"/>
    <cellStyle name="Total 14 2 8 5" xfId="19442" xr:uid="{3104F287-84A2-459F-B459-66E979F8CBF5}"/>
    <cellStyle name="Total 14 2 9" xfId="4586" xr:uid="{942B964D-546B-49C2-A25F-22C42567044E}"/>
    <cellStyle name="Total 14 2 9 2" xfId="10968" xr:uid="{B41C35DF-0D00-4E58-BEDE-49434B04132A}"/>
    <cellStyle name="Total 14 2 9 2 2" xfId="26076" xr:uid="{2E57529E-4D0A-440E-81CE-987AEF19E168}"/>
    <cellStyle name="Total 14 2 9 3" xfId="15631" xr:uid="{39E74BE7-FD41-45DA-9056-57FC2B4AEF67}"/>
    <cellStyle name="Total 14 2 9 3 2" xfId="30739" xr:uid="{D62FE586-B13B-4032-BCAF-C82BDF97E5D2}"/>
    <cellStyle name="Total 14 2 9 4" xfId="19694" xr:uid="{70B43BCC-D7A1-48B8-A7E6-6023E9F979E8}"/>
    <cellStyle name="Total 14 3" xfId="1978" xr:uid="{EBF3DA12-3F7C-441B-BC3D-FFA3B4083F58}"/>
    <cellStyle name="Total 14 3 10" xfId="8476" xr:uid="{504D2E06-0677-4AEF-971E-B4BC95934ABE}"/>
    <cellStyle name="Total 14 3 10 2" xfId="23584" xr:uid="{C4372189-3758-4D83-A502-E0327700A607}"/>
    <cellStyle name="Total 14 3 11" xfId="15603" xr:uid="{FCA148BE-0FB2-413F-B4FA-107DA334391A}"/>
    <cellStyle name="Total 14 3 11 2" xfId="30711" xr:uid="{3168B806-D018-422E-9DE2-5D5470BF0A1B}"/>
    <cellStyle name="Total 14 3 12" xfId="15261" xr:uid="{1D217338-12E1-44B2-AB66-15E7287DDA3B}"/>
    <cellStyle name="Total 14 3 12 2" xfId="30369" xr:uid="{9BFF1B2D-1A46-499D-ADA5-35D1EBDF3554}"/>
    <cellStyle name="Total 14 3 13" xfId="17203" xr:uid="{10C39731-0AFC-44BD-82A8-E78EA21707B1}"/>
    <cellStyle name="Total 14 3 2" xfId="2538" xr:uid="{3FEBC683-1224-4526-881F-7FC89631EA71}"/>
    <cellStyle name="Total 14 3 2 2" xfId="5175" xr:uid="{D762FF86-81F8-4C50-B58A-531F2ACAC7C5}"/>
    <cellStyle name="Total 14 3 2 2 2" xfId="11539" xr:uid="{1F3E2476-9189-49D2-9C48-21BD8C917C1D}"/>
    <cellStyle name="Total 14 3 2 2 2 2" xfId="26647" xr:uid="{39E71643-17F7-42F8-97B1-5BF8113F4CB4}"/>
    <cellStyle name="Total 14 3 2 2 3" xfId="14960" xr:uid="{76663AE5-DACD-4423-8A4F-279928F7A9FD}"/>
    <cellStyle name="Total 14 3 2 2 3 2" xfId="30068" xr:uid="{C1D2F1DB-60CA-4E92-99E6-75C01EFA6888}"/>
    <cellStyle name="Total 14 3 2 2 4" xfId="20283" xr:uid="{6ACB7B1C-B1DD-4E6E-8A2C-317A81290CD8}"/>
    <cellStyle name="Total 14 3 2 3" xfId="9005" xr:uid="{69288549-6913-4C28-A83A-CED987332BCE}"/>
    <cellStyle name="Total 14 3 2 3 2" xfId="24113" xr:uid="{614BE8CF-840E-4832-89E9-C2B72298B27E}"/>
    <cellStyle name="Total 14 3 3" xfId="2740" xr:uid="{95FEC4C0-1A2E-4BD3-BF04-A9E845CB2939}"/>
    <cellStyle name="Total 14 3 3 2" xfId="5377" xr:uid="{D6DEE13F-5565-481E-8829-522F99A6B538}"/>
    <cellStyle name="Total 14 3 3 2 2" xfId="11726" xr:uid="{8DC5BF8E-766D-4303-9971-5EF3D8F4EC6D}"/>
    <cellStyle name="Total 14 3 3 2 2 2" xfId="26834" xr:uid="{6107035B-44EE-4D19-8AC2-3D7B2A1101CF}"/>
    <cellStyle name="Total 14 3 3 2 3" xfId="7868" xr:uid="{87C64689-992B-4A05-BDA5-12DA4BE3689D}"/>
    <cellStyle name="Total 14 3 3 2 3 2" xfId="22976" xr:uid="{8F68F764-631B-446B-A176-907E2879D4E1}"/>
    <cellStyle name="Total 14 3 3 2 4" xfId="20485" xr:uid="{46D34624-2610-4E01-A348-8CE64E735D68}"/>
    <cellStyle name="Total 14 3 3 3" xfId="13865" xr:uid="{492A887A-B89D-4909-96C4-0A14DFA85737}"/>
    <cellStyle name="Total 14 3 3 3 2" xfId="28973" xr:uid="{22FFBE8A-3A6B-4017-A629-99DB00BAC650}"/>
    <cellStyle name="Total 14 3 3 4" xfId="17848" xr:uid="{FCC55498-7E60-4E69-93A6-07F5B864A67B}"/>
    <cellStyle name="Total 14 3 4" xfId="3043" xr:uid="{FF143FBB-5761-4AEA-B39B-2B7BF673B007}"/>
    <cellStyle name="Total 14 3 4 2" xfId="5680" xr:uid="{74153484-2E26-42B4-B42F-1F16A60A0366}"/>
    <cellStyle name="Total 14 3 4 2 2" xfId="11991" xr:uid="{188F4DCB-D2F7-4D4C-B5AA-C6DBBC468DDA}"/>
    <cellStyle name="Total 14 3 4 2 2 2" xfId="27099" xr:uid="{E49269B4-F8A9-4FA3-878D-3B2EB5A57C28}"/>
    <cellStyle name="Total 14 3 4 2 3" xfId="14329" xr:uid="{F9D82389-8A66-4298-9A28-D45A0C9D0B99}"/>
    <cellStyle name="Total 14 3 4 2 3 2" xfId="29437" xr:uid="{54F9139F-69EC-4B56-AB1D-CC066CBC3D6A}"/>
    <cellStyle name="Total 14 3 4 2 4" xfId="20788" xr:uid="{77D25AC1-40B9-4A6B-A077-B444B2E25AC9}"/>
    <cellStyle name="Total 14 3 4 3" xfId="9425" xr:uid="{E440B1ED-B242-4ABA-82F8-32FBE91A89C9}"/>
    <cellStyle name="Total 14 3 4 3 2" xfId="24533" xr:uid="{275F28F5-63B6-4E60-9E12-373E0AD2E29E}"/>
    <cellStyle name="Total 14 3 4 4" xfId="7877" xr:uid="{C52C1528-AFC2-4F3C-8A00-3AFD2CAAD490}"/>
    <cellStyle name="Total 14 3 4 4 2" xfId="22985" xr:uid="{9C90C56E-4416-46E1-A919-89C245FFD302}"/>
    <cellStyle name="Total 14 3 4 5" xfId="18151" xr:uid="{2F1BAFE3-7E62-49BC-80A8-536DB927800C}"/>
    <cellStyle name="Total 14 3 5" xfId="3369" xr:uid="{0309B913-9A2F-4FED-9EA9-B63057C493B5}"/>
    <cellStyle name="Total 14 3 5 2" xfId="6006" xr:uid="{58C4B7A1-7787-417B-BA02-DBA722FDEB7A}"/>
    <cellStyle name="Total 14 3 5 2 2" xfId="12317" xr:uid="{2943D39E-9A73-4EF5-8019-8E77E07312CE}"/>
    <cellStyle name="Total 14 3 5 2 2 2" xfId="27425" xr:uid="{BA97EF45-A4AD-46F7-B191-43D4B4F52F06}"/>
    <cellStyle name="Total 14 3 5 2 3" xfId="8138" xr:uid="{B706EAA2-B6C4-4E2B-94DE-574A9F6CCBEF}"/>
    <cellStyle name="Total 14 3 5 2 3 2" xfId="23246" xr:uid="{B46FDDBC-B85A-40D6-AE59-F7F05F8AB762}"/>
    <cellStyle name="Total 14 3 5 2 4" xfId="21114" xr:uid="{625734B6-3843-49E8-A82C-3DD161C9A179}"/>
    <cellStyle name="Total 14 3 5 3" xfId="9751" xr:uid="{1EB051B5-24A7-4542-898A-BAC3BE81AF0C}"/>
    <cellStyle name="Total 14 3 5 3 2" xfId="24859" xr:uid="{F274D34F-68A6-4A41-8D86-C9F7F8B0C071}"/>
    <cellStyle name="Total 14 3 5 4" xfId="14270" xr:uid="{281BE468-6463-4B82-82B9-146F68610655}"/>
    <cellStyle name="Total 14 3 5 4 2" xfId="29378" xr:uid="{DD1E186B-3869-42AC-B2F9-49A55610113D}"/>
    <cellStyle name="Total 14 3 5 5" xfId="18477" xr:uid="{D428E71E-82CD-4AD6-9106-026F07C8C664}"/>
    <cellStyle name="Total 14 3 6" xfId="3675" xr:uid="{D5A277C3-2759-4E0D-A794-5F4DAD795C19}"/>
    <cellStyle name="Total 14 3 6 2" xfId="6312" xr:uid="{3290F0BE-A118-4BAC-9803-1DA389206479}"/>
    <cellStyle name="Total 14 3 6 2 2" xfId="12623" xr:uid="{9E2C730C-AE9A-4F7E-9CA3-13C47433933B}"/>
    <cellStyle name="Total 14 3 6 2 2 2" xfId="27731" xr:uid="{A42D1588-3E2A-4613-928C-300935DADAB7}"/>
    <cellStyle name="Total 14 3 6 2 3" xfId="13494" xr:uid="{DACCA285-E7D0-4FE6-9E96-E47AD3F3F4E5}"/>
    <cellStyle name="Total 14 3 6 2 3 2" xfId="28602" xr:uid="{FC9F110F-CA21-4F2C-8193-9A6D972D234E}"/>
    <cellStyle name="Total 14 3 6 2 4" xfId="21420" xr:uid="{30BE968A-6CCD-4BD6-83E4-AE4027BB93D9}"/>
    <cellStyle name="Total 14 3 6 3" xfId="10057" xr:uid="{FC4A25DF-C8A6-4F11-BD2F-F63D8E7430BF}"/>
    <cellStyle name="Total 14 3 6 3 2" xfId="25165" xr:uid="{AC233997-0611-47E8-8E9E-7188EBCB46AA}"/>
    <cellStyle name="Total 14 3 6 4" xfId="15890" xr:uid="{38C4D7EC-D110-4A2C-91E0-6FC56F31B24E}"/>
    <cellStyle name="Total 14 3 6 4 2" xfId="30998" xr:uid="{631119D4-740A-4138-94B9-80EF60601193}"/>
    <cellStyle name="Total 14 3 6 5" xfId="18783" xr:uid="{00A5B1E7-3799-4CDC-8D30-5BD01A8E64F6}"/>
    <cellStyle name="Total 14 3 7" xfId="4050" xr:uid="{9D218B8D-39C9-48D6-BF54-0406BBB7C4E1}"/>
    <cellStyle name="Total 14 3 7 2" xfId="6687" xr:uid="{27452B2F-6D52-4D95-8CC7-50D637E24330}"/>
    <cellStyle name="Total 14 3 7 2 2" xfId="12998" xr:uid="{6269CFF6-0B59-40E7-8F4A-4137935BE32D}"/>
    <cellStyle name="Total 14 3 7 2 2 2" xfId="28106" xr:uid="{5DA83407-6E12-4CE2-9CCD-2201E90B71AF}"/>
    <cellStyle name="Total 14 3 7 2 3" xfId="16674" xr:uid="{5664D5CB-4AA7-423D-86D1-0C1542524DF0}"/>
    <cellStyle name="Total 14 3 7 2 3 2" xfId="31782" xr:uid="{63FFAF73-9198-496A-AD4F-19D40288C7FB}"/>
    <cellStyle name="Total 14 3 7 2 4" xfId="21795" xr:uid="{2FBE7924-A072-4979-A425-2FEE6D59C566}"/>
    <cellStyle name="Total 14 3 7 3" xfId="10432" xr:uid="{17F1D927-1C30-4034-902C-C40ABCC881DA}"/>
    <cellStyle name="Total 14 3 7 3 2" xfId="25540" xr:uid="{28C00683-8994-43E0-AE6D-D74874587F3A}"/>
    <cellStyle name="Total 14 3 7 4" xfId="13722" xr:uid="{F5F57806-9680-4982-A809-882EFDD5738D}"/>
    <cellStyle name="Total 14 3 7 4 2" xfId="28830" xr:uid="{7D949D2F-43CC-49A2-96C0-C92DFC271CA9}"/>
    <cellStyle name="Total 14 3 7 5" xfId="19158" xr:uid="{7875EF98-C9F2-4DCC-913F-58BD23709C9D}"/>
    <cellStyle name="Total 14 3 8" xfId="4349" xr:uid="{0FCDE3E3-8CDF-48AF-B237-4572ADA5FB7C}"/>
    <cellStyle name="Total 14 3 8 2" xfId="6986" xr:uid="{238301B7-197C-49D0-82C5-8EC571FC1EFE}"/>
    <cellStyle name="Total 14 3 8 2 2" xfId="13297" xr:uid="{B20708D3-9047-44FF-9730-F37C8A72D737}"/>
    <cellStyle name="Total 14 3 8 2 2 2" xfId="28405" xr:uid="{ABD250CB-7768-4F11-B0F8-77BAC2C79697}"/>
    <cellStyle name="Total 14 3 8 2 3" xfId="16961" xr:uid="{B96910FB-0D37-4BE9-A102-0200212C5338}"/>
    <cellStyle name="Total 14 3 8 2 3 2" xfId="32069" xr:uid="{6704D087-835D-44F3-B3CC-339445F6DA59}"/>
    <cellStyle name="Total 14 3 8 2 4" xfId="22094" xr:uid="{D7A93FC3-A4FA-412B-B9F6-88555A5954C4}"/>
    <cellStyle name="Total 14 3 8 3" xfId="10731" xr:uid="{EDE90BB2-749F-473B-834E-848DAD9A43E9}"/>
    <cellStyle name="Total 14 3 8 3 2" xfId="25839" xr:uid="{2BAEE52F-71DE-43CA-B845-631D4250E26F}"/>
    <cellStyle name="Total 14 3 8 4" xfId="13841" xr:uid="{643D3BED-32B5-41D3-A30F-5D0B2496C723}"/>
    <cellStyle name="Total 14 3 8 4 2" xfId="28949" xr:uid="{035557BB-536A-48AF-85F2-86F402E69558}"/>
    <cellStyle name="Total 14 3 8 5" xfId="19457" xr:uid="{F73DE74F-7C98-4FA9-A7E2-8132E9AA3F48}"/>
    <cellStyle name="Total 14 3 9" xfId="4615" xr:uid="{38155D85-995C-4E8D-AE14-268F769CA77E}"/>
    <cellStyle name="Total 14 3 9 2" xfId="10997" xr:uid="{626BC0FD-C4E0-4458-AFEF-A41CA551D3CF}"/>
    <cellStyle name="Total 14 3 9 2 2" xfId="26105" xr:uid="{19C51359-4E41-461A-BDA3-B3645B86BBA5}"/>
    <cellStyle name="Total 14 3 9 3" xfId="16228" xr:uid="{611EE7F1-E25A-45E2-9A84-4A623D0E85D9}"/>
    <cellStyle name="Total 14 3 9 3 2" xfId="31336" xr:uid="{7F08E310-42BC-41EA-8D7B-EE14C059960B}"/>
    <cellStyle name="Total 14 3 9 4" xfId="19723" xr:uid="{754D0532-553A-4ED8-9080-C23868017D07}"/>
    <cellStyle name="Total 14 4" xfId="2140" xr:uid="{48519EA9-2600-45A2-94BA-C5282877A933}"/>
    <cellStyle name="Total 14 4 10" xfId="7113" xr:uid="{CFA7ECD5-8EF1-4923-B7C1-B0BAFC99E95C}"/>
    <cellStyle name="Total 14 4 10 2" xfId="22221" xr:uid="{B0FE4EA2-E2E8-4779-9EE6-9D3A71F0DF35}"/>
    <cellStyle name="Total 14 4 11" xfId="14549" xr:uid="{322B6FA3-14C7-4528-A2F1-EFC933147EC8}"/>
    <cellStyle name="Total 14 4 11 2" xfId="29657" xr:uid="{E1BC5CA6-4D15-4663-A59B-67AEC5568374}"/>
    <cellStyle name="Total 14 4 12" xfId="17365" xr:uid="{307C2EB4-ECCB-41C1-B0C8-FF97FF0C5410}"/>
    <cellStyle name="Total 14 4 2" xfId="2630" xr:uid="{FE348F18-1741-4DF1-BF94-8CF9CB32FC87}"/>
    <cellStyle name="Total 14 4 2 2" xfId="5267" xr:uid="{A28D9053-7C50-4CC3-B206-8CDBBDDF93AA}"/>
    <cellStyle name="Total 14 4 2 2 2" xfId="11631" xr:uid="{377FFFAA-68E7-48A9-B2B6-BF5B2BC8EB4A}"/>
    <cellStyle name="Total 14 4 2 2 2 2" xfId="26739" xr:uid="{0166A47E-EA70-49B7-A58B-DD5865C21D89}"/>
    <cellStyle name="Total 14 4 2 2 3" xfId="16442" xr:uid="{EAA4F8BB-49A2-489F-9BC1-BA5DC3D6E034}"/>
    <cellStyle name="Total 14 4 2 2 3 2" xfId="31550" xr:uid="{5BE88F93-3FFF-4CC8-A79D-E3D1B176511A}"/>
    <cellStyle name="Total 14 4 2 2 4" xfId="20375" xr:uid="{B6DD7072-321D-4429-BC5C-7975C5B057F1}"/>
    <cellStyle name="Total 14 4 2 3" xfId="9097" xr:uid="{8E3F53E4-2825-4D4A-845C-A488F4CF0D40}"/>
    <cellStyle name="Total 14 4 2 3 2" xfId="24205" xr:uid="{117D16D7-74DB-4756-A338-83DE56E8B1FD}"/>
    <cellStyle name="Total 14 4 2 4" xfId="7177" xr:uid="{6353B0C0-D4E2-45B0-B588-6369BC9FC699}"/>
    <cellStyle name="Total 14 4 2 4 2" xfId="22285" xr:uid="{523EEA1A-8A68-4D61-BEBF-FA65D8A78D45}"/>
    <cellStyle name="Total 14 4 2 5" xfId="16299" xr:uid="{791CE4B5-7CA3-4734-A742-BF631DC42A35}"/>
    <cellStyle name="Total 14 4 2 5 2" xfId="31407" xr:uid="{7B6E81D2-F30E-44D9-8F9F-FE7BABB42174}"/>
    <cellStyle name="Total 14 4 2 6" xfId="17738" xr:uid="{280F05FC-81F9-4B39-810C-647E510DF396}"/>
    <cellStyle name="Total 14 4 3" xfId="2895" xr:uid="{A71F21E6-9099-469A-9063-B0E5F94769FD}"/>
    <cellStyle name="Total 14 4 3 2" xfId="5532" xr:uid="{92090DA8-7CB2-45A4-9435-469FB0C30B13}"/>
    <cellStyle name="Total 14 4 3 2 2" xfId="11843" xr:uid="{F9D79B89-FBA2-4148-9334-196F45031B54}"/>
    <cellStyle name="Total 14 4 3 2 2 2" xfId="26951" xr:uid="{85DB13E9-5A50-49C4-B8C0-25F98B4BA416}"/>
    <cellStyle name="Total 14 4 3 2 3" xfId="16042" xr:uid="{072CDD3A-7B85-4444-BF92-82628559D72B}"/>
    <cellStyle name="Total 14 4 3 2 3 2" xfId="31150" xr:uid="{CF2796DC-EFF3-46E0-9863-3462F0D67EF3}"/>
    <cellStyle name="Total 14 4 3 2 4" xfId="20640" xr:uid="{25D5CE76-1B85-48C8-919D-F763906E0145}"/>
    <cellStyle name="Total 14 4 3 3" xfId="15183" xr:uid="{EC3ECED3-B12F-4CFA-B60C-C269D2D20A98}"/>
    <cellStyle name="Total 14 4 3 3 2" xfId="30291" xr:uid="{7CFEA186-AA79-48C8-B595-8BA6159FCA1F}"/>
    <cellStyle name="Total 14 4 3 4" xfId="18003" xr:uid="{EDA321EC-062C-492C-896A-61774D89FE5A}"/>
    <cellStyle name="Total 14 4 4" xfId="3198" xr:uid="{F7700CFA-8E85-41B7-A715-F7F0BC1D6A50}"/>
    <cellStyle name="Total 14 4 4 2" xfId="5835" xr:uid="{E6C0E916-C66B-4719-9BF5-74FB30AB5364}"/>
    <cellStyle name="Total 14 4 4 2 2" xfId="12146" xr:uid="{2DBD6AA8-DA2A-4B1E-AFBC-FEEF26E59AD7}"/>
    <cellStyle name="Total 14 4 4 2 2 2" xfId="27254" xr:uid="{031F0F27-0968-45E8-B2A5-F7705D2CC780}"/>
    <cellStyle name="Total 14 4 4 2 3" xfId="15528" xr:uid="{3083955C-2735-426D-BE57-346541F3F93B}"/>
    <cellStyle name="Total 14 4 4 2 3 2" xfId="30636" xr:uid="{82712DCC-F3BD-4909-B39E-2D4A9487B38C}"/>
    <cellStyle name="Total 14 4 4 2 4" xfId="20943" xr:uid="{6A435FD3-1839-48F2-9C8B-B887BD02ADE4}"/>
    <cellStyle name="Total 14 4 4 3" xfId="9580" xr:uid="{1761C752-F8E0-4F49-9FA5-14B986C1074C}"/>
    <cellStyle name="Total 14 4 4 3 2" xfId="24688" xr:uid="{86562247-B9BE-40AE-9128-BED211EF8A2F}"/>
    <cellStyle name="Total 14 4 4 4" xfId="15998" xr:uid="{C1F55DC3-3419-4D7A-A1D6-0406650D290A}"/>
    <cellStyle name="Total 14 4 4 4 2" xfId="31106" xr:uid="{508F8D62-34AD-445D-AFCB-59D8A04D45D1}"/>
    <cellStyle name="Total 14 4 4 5" xfId="18306" xr:uid="{DE54B9F6-3629-4F5C-A452-C2CBA963D96D}"/>
    <cellStyle name="Total 14 4 5" xfId="3524" xr:uid="{FAB4800C-356C-4418-A14C-33E9A94C1B74}"/>
    <cellStyle name="Total 14 4 5 2" xfId="6161" xr:uid="{2AD950F4-CF2E-48C6-8F65-C95216B3D551}"/>
    <cellStyle name="Total 14 4 5 2 2" xfId="12472" xr:uid="{1D517F56-AACA-4836-A132-3B3F9D0EDA73}"/>
    <cellStyle name="Total 14 4 5 2 2 2" xfId="27580" xr:uid="{31EAAFAA-88D0-4BF1-BCDB-5A507A77011E}"/>
    <cellStyle name="Total 14 4 5 2 3" xfId="7212" xr:uid="{40A7F7DA-51B2-4998-9FBB-87EC83B053B0}"/>
    <cellStyle name="Total 14 4 5 2 3 2" xfId="22320" xr:uid="{BF0C6DCF-366C-4BCC-A543-C5EDFEEC64EA}"/>
    <cellStyle name="Total 14 4 5 2 4" xfId="21269" xr:uid="{7D49CBE8-AABC-4FA9-8500-BB83DF3CAC3D}"/>
    <cellStyle name="Total 14 4 5 3" xfId="9906" xr:uid="{3CD2FAD0-11BA-4F42-8FBF-8DFE06F952CF}"/>
    <cellStyle name="Total 14 4 5 3 2" xfId="25014" xr:uid="{DD3FC9F1-8227-4797-AA9B-91684A1FFC5F}"/>
    <cellStyle name="Total 14 4 5 4" xfId="13877" xr:uid="{D411CEC2-C6E0-400C-AC42-02451F1DFA78}"/>
    <cellStyle name="Total 14 4 5 4 2" xfId="28985" xr:uid="{6E2BFF67-E017-4594-BBBC-70D28F2A828A}"/>
    <cellStyle name="Total 14 4 5 5" xfId="18632" xr:uid="{7554D21F-1676-4B50-89D7-A7A51BABBE3A}"/>
    <cellStyle name="Total 14 4 6" xfId="3830" xr:uid="{05507290-8929-42A0-A0DF-73A9DE90232C}"/>
    <cellStyle name="Total 14 4 6 2" xfId="6467" xr:uid="{AE07DA0F-A9F4-414F-90F1-ED3AC11DE829}"/>
    <cellStyle name="Total 14 4 6 2 2" xfId="12778" xr:uid="{B6CE08C1-FCD5-4B70-ABD1-6E65ED789606}"/>
    <cellStyle name="Total 14 4 6 2 2 2" xfId="27886" xr:uid="{348C400C-3F49-4FAA-870C-073137F153EB}"/>
    <cellStyle name="Total 14 4 6 2 3" xfId="13975" xr:uid="{3392005C-A556-4700-AA1F-5CE3C7CFCA95}"/>
    <cellStyle name="Total 14 4 6 2 3 2" xfId="29083" xr:uid="{49B0EFCC-DD19-4604-AB65-D6EC782559EF}"/>
    <cellStyle name="Total 14 4 6 2 4" xfId="21575" xr:uid="{CB2176C4-1018-49EB-8ED0-1468D8EFFFF4}"/>
    <cellStyle name="Total 14 4 6 3" xfId="10212" xr:uid="{7CCBA56B-4AA4-4DE7-A973-D8674D4BDEB1}"/>
    <cellStyle name="Total 14 4 6 3 2" xfId="25320" xr:uid="{7BFDA380-24F4-41C1-AF46-6A639AFF7603}"/>
    <cellStyle name="Total 14 4 6 4" xfId="16346" xr:uid="{257986E0-849E-4E3C-B0E0-46AC4E4A5B28}"/>
    <cellStyle name="Total 14 4 6 4 2" xfId="31454" xr:uid="{7AA78644-8CEC-439D-826B-4C83D3CF100E}"/>
    <cellStyle name="Total 14 4 6 5" xfId="18938" xr:uid="{F415FB93-EBE2-4B63-89FD-8FADF59FFB43}"/>
    <cellStyle name="Total 14 4 7" xfId="4212" xr:uid="{0578ED11-0012-4FF2-94AF-141DE8E07EE8}"/>
    <cellStyle name="Total 14 4 7 2" xfId="6849" xr:uid="{A7524B40-8A21-4BAC-B335-8BAC65E91782}"/>
    <cellStyle name="Total 14 4 7 2 2" xfId="13160" xr:uid="{15675EF2-C58D-4D78-86CD-BE8F07C5646E}"/>
    <cellStyle name="Total 14 4 7 2 2 2" xfId="28268" xr:uid="{9C0A6B91-AC16-44BD-917D-37CD9D17E9F5}"/>
    <cellStyle name="Total 14 4 7 2 3" xfId="16829" xr:uid="{9FA57405-C42D-4192-B1B2-FC758790C7FE}"/>
    <cellStyle name="Total 14 4 7 2 3 2" xfId="31937" xr:uid="{6345EC06-DE4F-4A18-A1AA-C48BB05D577D}"/>
    <cellStyle name="Total 14 4 7 2 4" xfId="21957" xr:uid="{A674670A-5E04-499E-9C7D-6D17700D447F}"/>
    <cellStyle name="Total 14 4 7 3" xfId="10594" xr:uid="{58211A7F-F4E1-46B4-8632-F6316C567B04}"/>
    <cellStyle name="Total 14 4 7 3 2" xfId="25702" xr:uid="{9C705B13-F3FD-4499-A407-E8B2E75E2F7B}"/>
    <cellStyle name="Total 14 4 7 4" xfId="13932" xr:uid="{0BF1BE04-FFB7-4A75-B43D-0DE750456DFE}"/>
    <cellStyle name="Total 14 4 7 4 2" xfId="29040" xr:uid="{3D90C714-0D95-4F31-AE5A-4F5CC8B79001}"/>
    <cellStyle name="Total 14 4 7 5" xfId="19320" xr:uid="{B9747F7C-AE87-41A3-AC3E-47B88A7E8863}"/>
    <cellStyle name="Total 14 4 8" xfId="4777" xr:uid="{05FD9DDE-B898-47A5-B32F-0363B5611AAA}"/>
    <cellStyle name="Total 14 4 8 2" xfId="11159" xr:uid="{426B47DC-D9CE-40E0-B5B5-04A437C2CB5B}"/>
    <cellStyle name="Total 14 4 8 2 2" xfId="26267" xr:uid="{24134175-15FB-4BE9-8B18-60591A0AD207}"/>
    <cellStyle name="Total 14 4 8 3" xfId="15182" xr:uid="{CDC48D6D-798A-4351-A32E-EBCCCC60B252}"/>
    <cellStyle name="Total 14 4 8 3 2" xfId="30290" xr:uid="{FEEE87C0-DA51-4A9B-A093-52B19C74DCEB}"/>
    <cellStyle name="Total 14 4 8 4" xfId="19885" xr:uid="{8FFED48A-4582-43E3-A6C7-67BC95477476}"/>
    <cellStyle name="Total 14 4 9" xfId="8638" xr:uid="{E56FBC03-0E61-4AB8-8E09-C61B85824D1B}"/>
    <cellStyle name="Total 14 4 9 2" xfId="23746" xr:uid="{BC9CD8E0-6065-449E-BAF6-457F10A9F662}"/>
    <cellStyle name="Total 14 5" xfId="2155" xr:uid="{6F61B3EB-BAED-4F55-9959-DCEC8CBBB27B}"/>
    <cellStyle name="Total 14 5 10" xfId="15906" xr:uid="{EB3D2895-5454-448E-A820-C3D9BFF5428B}"/>
    <cellStyle name="Total 14 5 10 2" xfId="31014" xr:uid="{C868B5E7-166D-440F-BED7-1CF6F6A9F4E5}"/>
    <cellStyle name="Total 14 5 11" xfId="17380" xr:uid="{ADFC3E5F-C9CE-425E-882E-86CA4A687DE3}"/>
    <cellStyle name="Total 14 5 2" xfId="2910" xr:uid="{10AB0EE2-EC5E-470E-92C2-CC57117BBE7B}"/>
    <cellStyle name="Total 14 5 2 2" xfId="5547" xr:uid="{4CE10D24-2283-4D69-9919-08E3CFFB6E13}"/>
    <cellStyle name="Total 14 5 2 2 2" xfId="11858" xr:uid="{DA6EA181-601B-4890-A47A-1E9B1376656B}"/>
    <cellStyle name="Total 14 5 2 2 2 2" xfId="26966" xr:uid="{9FCE1F7B-2D31-4B37-AC7E-EAD086D9A27F}"/>
    <cellStyle name="Total 14 5 2 2 3" xfId="14871" xr:uid="{6B000984-E8F1-4C7F-A445-0024C3B4D879}"/>
    <cellStyle name="Total 14 5 2 2 3 2" xfId="29979" xr:uid="{5EB7BCBD-8B04-4C13-8DBA-45665E1AD7B7}"/>
    <cellStyle name="Total 14 5 2 2 4" xfId="20655" xr:uid="{5499D740-85DB-49D1-9341-E14D9997192F}"/>
    <cellStyle name="Total 14 5 2 3" xfId="13400" xr:uid="{9B37F578-3F65-4FC4-AD21-B3D3C90B2676}"/>
    <cellStyle name="Total 14 5 2 3 2" xfId="28508" xr:uid="{B1C135FB-293D-43B9-9CB3-98EE60578BCD}"/>
    <cellStyle name="Total 14 5 2 4" xfId="18018" xr:uid="{EAB98414-15F6-4EFF-9EAA-D51291AC7B46}"/>
    <cellStyle name="Total 14 5 3" xfId="3213" xr:uid="{9287EB8D-BD61-4693-B266-137629361683}"/>
    <cellStyle name="Total 14 5 3 2" xfId="5850" xr:uid="{83572105-70FE-490A-BA05-3BD545C69997}"/>
    <cellStyle name="Total 14 5 3 2 2" xfId="12161" xr:uid="{8E7A2007-1188-43BE-8529-1ED2FF91C622}"/>
    <cellStyle name="Total 14 5 3 2 2 2" xfId="27269" xr:uid="{65D220B3-95A8-4714-9DE4-76286E6A18E9}"/>
    <cellStyle name="Total 14 5 3 2 3" xfId="14045" xr:uid="{A195B6F4-3EDD-46B1-A738-8F0C1BEEBA7A}"/>
    <cellStyle name="Total 14 5 3 2 3 2" xfId="29153" xr:uid="{1FA537C4-89CF-4B3C-905C-FC2796BAA326}"/>
    <cellStyle name="Total 14 5 3 2 4" xfId="20958" xr:uid="{70A63DBE-4013-4890-829D-442B86C542DB}"/>
    <cellStyle name="Total 14 5 3 3" xfId="9595" xr:uid="{9EF33325-FD8C-43D4-9FC2-E830CA119A19}"/>
    <cellStyle name="Total 14 5 3 3 2" xfId="24703" xr:uid="{28E1D5B9-6639-4220-97B4-2DF2B1894F21}"/>
    <cellStyle name="Total 14 5 3 4" xfId="15544" xr:uid="{16D0D0D4-3237-41A7-A1D8-33069D98C726}"/>
    <cellStyle name="Total 14 5 3 4 2" xfId="30652" xr:uid="{32F09614-EA7E-4949-90AF-10AF08FBA58B}"/>
    <cellStyle name="Total 14 5 3 5" xfId="18321" xr:uid="{0C5E037B-97E7-416A-A0EB-96A12B037876}"/>
    <cellStyle name="Total 14 5 4" xfId="3539" xr:uid="{388B9147-9E2E-4BA7-B024-5EAE01D25A39}"/>
    <cellStyle name="Total 14 5 4 2" xfId="6176" xr:uid="{A5C57428-F054-4C98-BBF0-65B19E933635}"/>
    <cellStyle name="Total 14 5 4 2 2" xfId="12487" xr:uid="{664261D6-D4CE-4C39-A0D7-022AE9D94302}"/>
    <cellStyle name="Total 14 5 4 2 2 2" xfId="27595" xr:uid="{261B132F-B16F-4351-AF34-C9F4BE26D6E3}"/>
    <cellStyle name="Total 14 5 4 2 3" xfId="7672" xr:uid="{BD41C563-B014-446C-AFD9-B1781122914A}"/>
    <cellStyle name="Total 14 5 4 2 3 2" xfId="22780" xr:uid="{75C4631B-AC23-490E-99B2-88B41BEA4FA8}"/>
    <cellStyle name="Total 14 5 4 2 4" xfId="21284" xr:uid="{14ED677F-A8B3-42CE-9582-94337522AB18}"/>
    <cellStyle name="Total 14 5 4 3" xfId="9921" xr:uid="{8D772B09-3D18-4E25-AAFD-C184E763FD54}"/>
    <cellStyle name="Total 14 5 4 3 2" xfId="25029" xr:uid="{AD01A271-A55A-4017-95FD-B8B905CDD992}"/>
    <cellStyle name="Total 14 5 4 4" xfId="14779" xr:uid="{F72EE7F0-D0C3-412B-A335-5BE5E58BE4F9}"/>
    <cellStyle name="Total 14 5 4 4 2" xfId="29887" xr:uid="{528C5BAB-234D-4AFC-B872-E6136884920D}"/>
    <cellStyle name="Total 14 5 4 5" xfId="18647" xr:uid="{7BF67DB3-4C54-4384-B646-ED81EAE3779E}"/>
    <cellStyle name="Total 14 5 5" xfId="3845" xr:uid="{A36BC3A3-0E74-449C-BDC5-D35338D09DAA}"/>
    <cellStyle name="Total 14 5 5 2" xfId="6482" xr:uid="{922E0DD3-2ACD-41A1-AA5D-30980A024B69}"/>
    <cellStyle name="Total 14 5 5 2 2" xfId="12793" xr:uid="{F84AB0A9-157B-4C2A-8D92-2B7D143F8965}"/>
    <cellStyle name="Total 14 5 5 2 2 2" xfId="27901" xr:uid="{14BBA767-81A5-41AD-85C8-62BE22078D8C}"/>
    <cellStyle name="Total 14 5 5 2 3" xfId="14752" xr:uid="{4C6DEA3C-365D-48C3-943A-AD0C0A2E9731}"/>
    <cellStyle name="Total 14 5 5 2 3 2" xfId="29860" xr:uid="{ED9C8672-9F9A-435C-9894-3ACE06BAB51D}"/>
    <cellStyle name="Total 14 5 5 2 4" xfId="21590" xr:uid="{EEFB7B53-6A2E-4900-B55B-54F947FF1C15}"/>
    <cellStyle name="Total 14 5 5 3" xfId="10227" xr:uid="{F0B7CDF5-A75B-49E4-9D8C-86F1490C2A20}"/>
    <cellStyle name="Total 14 5 5 3 2" xfId="25335" xr:uid="{F17D5AE3-53AB-4CB3-9DE8-9BA602A12901}"/>
    <cellStyle name="Total 14 5 5 4" xfId="15607" xr:uid="{97C8DB71-086A-4891-A92D-01826FB79DAB}"/>
    <cellStyle name="Total 14 5 5 4 2" xfId="30715" xr:uid="{561C975A-6162-4733-98EF-10623EB89A65}"/>
    <cellStyle name="Total 14 5 5 5" xfId="18953" xr:uid="{8B6CA2C3-7067-42BD-8D37-4DBB33AA108F}"/>
    <cellStyle name="Total 14 5 6" xfId="4227" xr:uid="{9772FCB6-768B-4870-BFFD-AF48165440CA}"/>
    <cellStyle name="Total 14 5 6 2" xfId="6864" xr:uid="{5A66B1CC-0138-4B5B-920B-BD911830CD0F}"/>
    <cellStyle name="Total 14 5 6 2 2" xfId="13175" xr:uid="{35C2C8A3-1D89-4AC4-942B-0DAAABCC4F71}"/>
    <cellStyle name="Total 14 5 6 2 2 2" xfId="28283" xr:uid="{749D16B1-24F5-48B7-84C2-68C0E6DE77FE}"/>
    <cellStyle name="Total 14 5 6 2 3" xfId="16844" xr:uid="{61923845-EC6D-4A72-94F1-557E54D59BE2}"/>
    <cellStyle name="Total 14 5 6 2 3 2" xfId="31952" xr:uid="{B5B92CD9-4D13-4A05-9AFC-843EF070C3DB}"/>
    <cellStyle name="Total 14 5 6 2 4" xfId="21972" xr:uid="{9BAA4B27-99C4-4511-A31E-AD27101009E2}"/>
    <cellStyle name="Total 14 5 6 3" xfId="10609" xr:uid="{DAF8B766-551C-481E-B810-76AFBC84447E}"/>
    <cellStyle name="Total 14 5 6 3 2" xfId="25717" xr:uid="{2D56654C-5CBC-4291-AC8F-D706AE82DCD9}"/>
    <cellStyle name="Total 14 5 6 4" xfId="15089" xr:uid="{4EA0D42E-0702-4AEC-AD88-BDA38095401F}"/>
    <cellStyle name="Total 14 5 6 4 2" xfId="30197" xr:uid="{89718104-B9EB-4805-85A4-88CBFC1B8519}"/>
    <cellStyle name="Total 14 5 6 5" xfId="19335" xr:uid="{72E6FF09-6735-4EBE-8449-290C71337ECB}"/>
    <cellStyle name="Total 14 5 7" xfId="4792" xr:uid="{BEC4BC39-EE03-4B85-AA5E-74B31B510581}"/>
    <cellStyle name="Total 14 5 7 2" xfId="11174" xr:uid="{F90D67B2-8D00-4F81-9A68-4A12A1832BF0}"/>
    <cellStyle name="Total 14 5 7 2 2" xfId="26282" xr:uid="{7F69A7EF-E2AB-48CD-8883-A2583403BBEB}"/>
    <cellStyle name="Total 14 5 7 3" xfId="14195" xr:uid="{A5E2D0A1-1849-4BE1-A5AC-B2B3D910D852}"/>
    <cellStyle name="Total 14 5 7 3 2" xfId="29303" xr:uid="{C966AD9B-2DD6-49C1-9EBB-6852D69D9123}"/>
    <cellStyle name="Total 14 5 7 4" xfId="19900" xr:uid="{9368DAE1-0528-4A6A-982C-1107406A9B13}"/>
    <cellStyle name="Total 14 5 8" xfId="8653" xr:uid="{A808B7C4-3E3C-4C33-B5C2-3E190AD2092B}"/>
    <cellStyle name="Total 14 5 8 2" xfId="23761" xr:uid="{86F54A59-6036-4677-8C16-CDBEBCB89A9E}"/>
    <cellStyle name="Total 14 5 9" xfId="15260" xr:uid="{097223D3-9575-4CAF-ADD8-E3893F46808B}"/>
    <cellStyle name="Total 14 5 9 2" xfId="30368" xr:uid="{C3FC906B-AEC1-4ADF-BD99-0844397610EA}"/>
    <cellStyle name="Total 15" xfId="1779" xr:uid="{00000000-0005-0000-0000-0000F3060000}"/>
    <cellStyle name="Total 15 2" xfId="1950" xr:uid="{9EA8038E-5591-4350-A37E-E26A963A1C29}"/>
    <cellStyle name="Total 15 2 10" xfId="8451" xr:uid="{48F86BEA-7823-42FD-884C-68CE09F676BB}"/>
    <cellStyle name="Total 15 2 10 2" xfId="23559" xr:uid="{454A71C4-9CD7-4C0B-BC01-E2E295F7BAE1}"/>
    <cellStyle name="Total 15 2 11" xfId="7837" xr:uid="{914BED9B-7B10-4275-89BD-1A995807F1C5}"/>
    <cellStyle name="Total 15 2 11 2" xfId="22945" xr:uid="{C5DE65DD-9BE2-4A95-A23F-79B9D55E52B0}"/>
    <cellStyle name="Total 15 2 12" xfId="8707" xr:uid="{197350C7-FC05-4DAD-AEA4-61F93D2695DA}"/>
    <cellStyle name="Total 15 2 12 2" xfId="23815" xr:uid="{8DCEB116-1551-42FE-903B-E3F9FAE38169}"/>
    <cellStyle name="Total 15 2 13" xfId="17175" xr:uid="{07A8165A-079C-4A95-AB38-FC136881DB0E}"/>
    <cellStyle name="Total 15 2 2" xfId="2510" xr:uid="{43354A53-0ECD-4244-B9F8-8E5F5BD4086B}"/>
    <cellStyle name="Total 15 2 2 2" xfId="5147" xr:uid="{47DA8D4B-DA9F-4A40-A950-D8B4FA655493}"/>
    <cellStyle name="Total 15 2 2 2 2" xfId="11511" xr:uid="{DC7D030E-9C42-431E-A102-5A472B5D98CD}"/>
    <cellStyle name="Total 15 2 2 2 2 2" xfId="26619" xr:uid="{F38D0CC8-E10B-4CBC-BC2A-43DEA434E0DC}"/>
    <cellStyle name="Total 15 2 2 2 3" xfId="7330" xr:uid="{A794B409-5B21-437A-BACD-78F2C0B745AA}"/>
    <cellStyle name="Total 15 2 2 2 3 2" xfId="22438" xr:uid="{F5013E56-D45D-4117-A615-903C2F9F8232}"/>
    <cellStyle name="Total 15 2 2 2 4" xfId="20255" xr:uid="{5C553ED0-ABD8-4CBE-A44B-AAE8FB78ACFA}"/>
    <cellStyle name="Total 15 2 2 3" xfId="8977" xr:uid="{B90DBC7B-162A-4ADD-A2DE-63C92373CE64}"/>
    <cellStyle name="Total 15 2 2 3 2" xfId="24085" xr:uid="{FB101B1E-8077-4B5D-AE22-92E9FB189505}"/>
    <cellStyle name="Total 15 2 3" xfId="2726" xr:uid="{DD6C3078-5DD3-4DCC-BD9E-AE279B80A027}"/>
    <cellStyle name="Total 15 2 3 2" xfId="5363" xr:uid="{8B3CA1C2-031A-4943-A1DF-D65161CF754E}"/>
    <cellStyle name="Total 15 2 3 2 2" xfId="11712" xr:uid="{3B21A39A-0B90-4AB6-BA34-082014484B5B}"/>
    <cellStyle name="Total 15 2 3 2 2 2" xfId="26820" xr:uid="{620BBFCC-4400-458A-9894-3AE9121A2BD6}"/>
    <cellStyle name="Total 15 2 3 2 3" xfId="14663" xr:uid="{DAEBE0A9-6C2A-46AC-AE8E-8AF589F95C10}"/>
    <cellStyle name="Total 15 2 3 2 3 2" xfId="29771" xr:uid="{94B0EAEE-19FB-48D3-AC50-8D28C7C1D8FD}"/>
    <cellStyle name="Total 15 2 3 2 4" xfId="20471" xr:uid="{A248B974-3B16-4F30-A006-FE905C1C9607}"/>
    <cellStyle name="Total 15 2 3 3" xfId="7748" xr:uid="{83597F40-3E98-4AE9-ABA7-16132A658737}"/>
    <cellStyle name="Total 15 2 3 3 2" xfId="22856" xr:uid="{C111975B-E4C8-4575-8BDC-7F097F3DC6E0}"/>
    <cellStyle name="Total 15 2 3 4" xfId="17834" xr:uid="{8D6ED623-C078-4F1A-B8D8-BA2C6A45F9A0}"/>
    <cellStyle name="Total 15 2 4" xfId="3029" xr:uid="{3F533346-88AC-4062-A998-88AF68CAD461}"/>
    <cellStyle name="Total 15 2 4 2" xfId="5666" xr:uid="{9D4767AF-5516-4ED0-A869-5C145A816983}"/>
    <cellStyle name="Total 15 2 4 2 2" xfId="11977" xr:uid="{865D67AB-7E53-440B-9FB1-779242E25F23}"/>
    <cellStyle name="Total 15 2 4 2 2 2" xfId="27085" xr:uid="{28217400-A3BA-4084-A546-B72567B2FB49}"/>
    <cellStyle name="Total 15 2 4 2 3" xfId="14301" xr:uid="{5735A5E3-7EA0-432E-ABFA-92C9ACB51446}"/>
    <cellStyle name="Total 15 2 4 2 3 2" xfId="29409" xr:uid="{1B595EDC-9E04-4F2E-9A9F-3F4AF8551CCE}"/>
    <cellStyle name="Total 15 2 4 2 4" xfId="20774" xr:uid="{4FCB2F8B-C6C0-450E-8545-ABF0BCD6682F}"/>
    <cellStyle name="Total 15 2 4 3" xfId="9411" xr:uid="{25511E05-DE49-432A-B7AA-3750BA0597DE}"/>
    <cellStyle name="Total 15 2 4 3 2" xfId="24519" xr:uid="{B76A5B18-EFFA-4730-B3F2-AE0E5C97E8BA}"/>
    <cellStyle name="Total 15 2 4 4" xfId="13599" xr:uid="{CEFFD00B-0A18-430C-9304-87B861E9218B}"/>
    <cellStyle name="Total 15 2 4 4 2" xfId="28707" xr:uid="{88CECF6F-BDC0-4557-AE30-4643FC597BAC}"/>
    <cellStyle name="Total 15 2 4 5" xfId="18137" xr:uid="{14002F66-4873-4083-B85A-8927D8D087AC}"/>
    <cellStyle name="Total 15 2 5" xfId="3355" xr:uid="{6657F611-2331-44B6-A731-A203BD84AF81}"/>
    <cellStyle name="Total 15 2 5 2" xfId="5992" xr:uid="{12C9B7FF-1EEE-4F4E-8920-6751610CFFB5}"/>
    <cellStyle name="Total 15 2 5 2 2" xfId="12303" xr:uid="{66687E04-C1C4-48D0-8181-7E3101E7F3F0}"/>
    <cellStyle name="Total 15 2 5 2 2 2" xfId="27411" xr:uid="{C459F578-8380-4BF2-8D3C-9C24916309AB}"/>
    <cellStyle name="Total 15 2 5 2 3" xfId="14457" xr:uid="{62A085F7-F8DF-4563-9607-068B26A09424}"/>
    <cellStyle name="Total 15 2 5 2 3 2" xfId="29565" xr:uid="{BAEEA582-EAB7-4326-AEEF-C97B3AFB3231}"/>
    <cellStyle name="Total 15 2 5 2 4" xfId="21100" xr:uid="{0D05F4A9-31DA-4504-B118-9D660CCB98D8}"/>
    <cellStyle name="Total 15 2 5 3" xfId="9737" xr:uid="{6A203929-E61C-4980-87A0-70C05508820B}"/>
    <cellStyle name="Total 15 2 5 3 2" xfId="24845" xr:uid="{55D20619-9057-4E49-9CD1-69ED73BA9336}"/>
    <cellStyle name="Total 15 2 5 4" xfId="11226" xr:uid="{7605F493-1846-4C04-8EFF-B8392436C2B8}"/>
    <cellStyle name="Total 15 2 5 4 2" xfId="26334" xr:uid="{3D330CAB-D470-44C4-B4D0-15C0FA2AD542}"/>
    <cellStyle name="Total 15 2 5 5" xfId="18463" xr:uid="{9A05B61F-10CA-4255-9592-DC7815DBCEC6}"/>
    <cellStyle name="Total 15 2 6" xfId="3661" xr:uid="{C1B3C3F5-A82E-4D5A-B994-BCCCF409961F}"/>
    <cellStyle name="Total 15 2 6 2" xfId="6298" xr:uid="{3CAD387F-5DDB-4545-8652-2B3FE3535421}"/>
    <cellStyle name="Total 15 2 6 2 2" xfId="12609" xr:uid="{52F7B67E-F669-452E-85C4-EE9C418DAEA1}"/>
    <cellStyle name="Total 15 2 6 2 2 2" xfId="27717" xr:uid="{7680D5FC-03B9-45F9-939A-E5DC42B682C4}"/>
    <cellStyle name="Total 15 2 6 2 3" xfId="13474" xr:uid="{AD9FC54A-1C5A-4B35-A291-DA47D0F03562}"/>
    <cellStyle name="Total 15 2 6 2 3 2" xfId="28582" xr:uid="{59DE038B-32FE-46E5-BAC3-5AFA4E6E0B89}"/>
    <cellStyle name="Total 15 2 6 2 4" xfId="21406" xr:uid="{22354645-BEFF-400E-B3BD-038F27F5576C}"/>
    <cellStyle name="Total 15 2 6 3" xfId="10043" xr:uid="{A014BE34-6437-4EB6-B059-5CE51662A2B8}"/>
    <cellStyle name="Total 15 2 6 3 2" xfId="25151" xr:uid="{8875B55A-8449-4C3B-BEF2-A5ED00BB4A47}"/>
    <cellStyle name="Total 15 2 6 4" xfId="15007" xr:uid="{2C72D208-467E-4F54-A4E8-D6F0B62D1B13}"/>
    <cellStyle name="Total 15 2 6 4 2" xfId="30115" xr:uid="{0D8D0713-377D-4F72-988D-859AA1A8FBF0}"/>
    <cellStyle name="Total 15 2 6 5" xfId="18769" xr:uid="{007E0FC6-855B-4AC6-9D9C-A1732B0A0B00}"/>
    <cellStyle name="Total 15 2 7" xfId="4022" xr:uid="{6FE8E884-4B97-400C-9EB7-5008A708615E}"/>
    <cellStyle name="Total 15 2 7 2" xfId="6659" xr:uid="{32D185A8-07FF-4845-B6A0-6F9F9D5641E9}"/>
    <cellStyle name="Total 15 2 7 2 2" xfId="12970" xr:uid="{234E3315-8861-4D44-AA9D-5A6DF8D9C70A}"/>
    <cellStyle name="Total 15 2 7 2 2 2" xfId="28078" xr:uid="{99BEA599-9F7E-4E10-95F7-C54CCC233DC8}"/>
    <cellStyle name="Total 15 2 7 2 3" xfId="16660" xr:uid="{586F1EFE-94B6-48AC-A1EA-7716D2043463}"/>
    <cellStyle name="Total 15 2 7 2 3 2" xfId="31768" xr:uid="{A0256D89-4EC0-4CAC-9869-5C84B9D6EFD0}"/>
    <cellStyle name="Total 15 2 7 2 4" xfId="21767" xr:uid="{45817D4A-CB4D-4B5D-8B13-7453E7852913}"/>
    <cellStyle name="Total 15 2 7 3" xfId="10404" xr:uid="{E001D65E-FE97-4B2A-871F-5089018AA879}"/>
    <cellStyle name="Total 15 2 7 3 2" xfId="25512" xr:uid="{28D08D00-DF11-4E92-AA98-64988AEC8078}"/>
    <cellStyle name="Total 15 2 7 4" xfId="8142" xr:uid="{69790C56-C191-480E-A5A2-924034878DCF}"/>
    <cellStyle name="Total 15 2 7 4 2" xfId="23250" xr:uid="{37A6A005-AC3C-46FF-9E19-EF8DFB92A1C3}"/>
    <cellStyle name="Total 15 2 7 5" xfId="19130" xr:uid="{04C4C944-0C53-4891-BD2D-F5520DEE6431}"/>
    <cellStyle name="Total 15 2 8" xfId="4335" xr:uid="{1617B93A-4F1F-427F-A31C-B3800E87271D}"/>
    <cellStyle name="Total 15 2 8 2" xfId="6972" xr:uid="{45A71FD7-1674-4244-9E57-FE14003C5B0A}"/>
    <cellStyle name="Total 15 2 8 2 2" xfId="13283" xr:uid="{029B8926-3D25-45E4-AA6F-26705EFBDEEC}"/>
    <cellStyle name="Total 15 2 8 2 2 2" xfId="28391" xr:uid="{5C6E3F46-3404-4DE8-B87D-BEB8DB3B30A5}"/>
    <cellStyle name="Total 15 2 8 2 3" xfId="16947" xr:uid="{34A00BAA-5E41-453F-8687-96F6F3A89637}"/>
    <cellStyle name="Total 15 2 8 2 3 2" xfId="32055" xr:uid="{93BAF68B-3F1B-4CAF-9DAD-3260D43551F8}"/>
    <cellStyle name="Total 15 2 8 2 4" xfId="22080" xr:uid="{2CB9BC2C-FAD1-4376-A853-058EED395178}"/>
    <cellStyle name="Total 15 2 8 3" xfId="10717" xr:uid="{CCC2402F-7874-4A9E-B59E-254BF2F5646E}"/>
    <cellStyle name="Total 15 2 8 3 2" xfId="25825" xr:uid="{EEC3262F-83C3-42C5-8FD6-6F8BF543EBDA}"/>
    <cellStyle name="Total 15 2 8 4" xfId="13378" xr:uid="{AB3527E1-E8F0-4B8C-8358-6616AEF9DC34}"/>
    <cellStyle name="Total 15 2 8 4 2" xfId="28486" xr:uid="{EA434F69-D3C7-4AA2-AD1D-ADED7BE36E50}"/>
    <cellStyle name="Total 15 2 8 5" xfId="19443" xr:uid="{9044BF16-35B2-4CC7-B52F-AE4E2D6EAB88}"/>
    <cellStyle name="Total 15 2 9" xfId="4587" xr:uid="{A9735E34-65FD-4F05-A98A-89A6119B5C2F}"/>
    <cellStyle name="Total 15 2 9 2" xfId="10969" xr:uid="{EAAF1A01-1CF8-4E1A-BC1D-0160C1662B1F}"/>
    <cellStyle name="Total 15 2 9 2 2" xfId="26077" xr:uid="{0436C27A-AA3D-4846-86DF-DF6B10B68A38}"/>
    <cellStyle name="Total 15 2 9 3" xfId="7873" xr:uid="{6152D2D8-6133-446B-BE3E-578ADF5A141F}"/>
    <cellStyle name="Total 15 2 9 3 2" xfId="22981" xr:uid="{449ECF66-E26B-40F3-BAA5-C891A587E8DD}"/>
    <cellStyle name="Total 15 2 9 4" xfId="19695" xr:uid="{F86D1F5D-ECEA-4C3A-AFC0-2EFE57EA4D73}"/>
    <cellStyle name="Total 15 3" xfId="1979" xr:uid="{D99A92D7-1245-4091-BF4C-5E9D569B19ED}"/>
    <cellStyle name="Total 15 3 10" xfId="8477" xr:uid="{C00755A0-BBB9-4077-B2EA-7427ADF3C4D5}"/>
    <cellStyle name="Total 15 3 10 2" xfId="23585" xr:uid="{19170CE8-A817-4554-999D-72811131067F}"/>
    <cellStyle name="Total 15 3 11" xfId="14616" xr:uid="{04507376-30E2-490D-B259-C3A878118495}"/>
    <cellStyle name="Total 15 3 11 2" xfId="29724" xr:uid="{3DA0A7E2-8DDC-4381-AE07-907283AFCFC1}"/>
    <cellStyle name="Total 15 3 12" xfId="15131" xr:uid="{29358F7E-E168-4472-8692-02F28F2755D4}"/>
    <cellStyle name="Total 15 3 12 2" xfId="30239" xr:uid="{C93ED7EF-CE8E-4635-B8BC-2C368465576E}"/>
    <cellStyle name="Total 15 3 13" xfId="17204" xr:uid="{8413A65A-3616-4817-925A-C10692625109}"/>
    <cellStyle name="Total 15 3 2" xfId="2539" xr:uid="{F0F913A2-5BFF-4896-A175-D52AA1D189FD}"/>
    <cellStyle name="Total 15 3 2 2" xfId="5176" xr:uid="{C23FB3C0-E9E6-4989-AA5C-0D363E1F346B}"/>
    <cellStyle name="Total 15 3 2 2 2" xfId="11540" xr:uid="{753F727C-76AC-4EB1-AC77-E28347A394C3}"/>
    <cellStyle name="Total 15 3 2 2 2 2" xfId="26648" xr:uid="{E740AA52-2877-4C50-891B-A8059770908E}"/>
    <cellStyle name="Total 15 3 2 2 3" xfId="7063" xr:uid="{9BB353C9-D84B-4DF6-A0F1-8F95EC5017DC}"/>
    <cellStyle name="Total 15 3 2 2 3 2" xfId="22171" xr:uid="{DDAB3980-55E6-4F44-81E3-76E74E8CDDCA}"/>
    <cellStyle name="Total 15 3 2 2 4" xfId="20284" xr:uid="{E5523A12-5744-4A33-9123-78AC9941EFE6}"/>
    <cellStyle name="Total 15 3 2 3" xfId="9006" xr:uid="{643E477A-2B30-4FFF-9AED-17AEA95502D5}"/>
    <cellStyle name="Total 15 3 2 3 2" xfId="24114" xr:uid="{16BDD6FA-B6A8-41B3-BA4E-9B69B96AA588}"/>
    <cellStyle name="Total 15 3 3" xfId="2741" xr:uid="{B050286C-FE63-44D5-A29F-38023CECB203}"/>
    <cellStyle name="Total 15 3 3 2" xfId="5378" xr:uid="{EDE9F2B7-DCF1-4B4C-B1CD-3D8DBBB553E4}"/>
    <cellStyle name="Total 15 3 3 2 2" xfId="11727" xr:uid="{61204086-3439-499B-9B29-6C088B5B3CF3}"/>
    <cellStyle name="Total 15 3 3 2 2 2" xfId="26835" xr:uid="{65FC834C-A079-48B4-8D22-94156E99AC08}"/>
    <cellStyle name="Total 15 3 3 2 3" xfId="14331" xr:uid="{AF0B4E7F-B70D-4CC6-B412-F0C9AAF9CE37}"/>
    <cellStyle name="Total 15 3 3 2 3 2" xfId="29439" xr:uid="{5AF1105E-0665-40BB-827E-B4CA1FED91BC}"/>
    <cellStyle name="Total 15 3 3 2 4" xfId="20486" xr:uid="{A0BD88EE-944E-4436-A208-EDF4A7E3955D}"/>
    <cellStyle name="Total 15 3 3 3" xfId="16001" xr:uid="{4A3108B5-879F-4D3A-AA91-8302A1E3EEFE}"/>
    <cellStyle name="Total 15 3 3 3 2" xfId="31109" xr:uid="{7A78D54A-C1CF-40EF-A9A8-E9904031DC1E}"/>
    <cellStyle name="Total 15 3 3 4" xfId="17849" xr:uid="{E5C61435-23A4-46A1-B69E-1753066203EE}"/>
    <cellStyle name="Total 15 3 4" xfId="3044" xr:uid="{A7A2A04E-69A2-4DD8-814D-7EDBA5C87E34}"/>
    <cellStyle name="Total 15 3 4 2" xfId="5681" xr:uid="{E00591B2-B1E7-4152-AC1B-561A60DB620F}"/>
    <cellStyle name="Total 15 3 4 2 2" xfId="11992" xr:uid="{EC1D40E8-FE6A-4C29-94B3-DE8A71FDFBF7}"/>
    <cellStyle name="Total 15 3 4 2 2 2" xfId="27100" xr:uid="{85973743-75EA-45FD-B80E-9A856F451618}"/>
    <cellStyle name="Total 15 3 4 2 3" xfId="14852" xr:uid="{80548677-12AE-46E3-A413-34EA5A2AFA57}"/>
    <cellStyle name="Total 15 3 4 2 3 2" xfId="29960" xr:uid="{35214A6B-B48D-4729-8345-21EB03591357}"/>
    <cellStyle name="Total 15 3 4 2 4" xfId="20789" xr:uid="{F6C5C6C5-47D8-443F-8A65-4832925F14C6}"/>
    <cellStyle name="Total 15 3 4 3" xfId="9426" xr:uid="{23D8055C-BDE6-4314-9F6D-9EE225D915BF}"/>
    <cellStyle name="Total 15 3 4 3 2" xfId="24534" xr:uid="{6465ED7C-245C-4455-83C8-C558DC017A76}"/>
    <cellStyle name="Total 15 3 4 4" xfId="13654" xr:uid="{052D594F-DECD-47A6-928D-60E34995EBEB}"/>
    <cellStyle name="Total 15 3 4 4 2" xfId="28762" xr:uid="{D1E52407-223F-4C1A-9273-2E9434D573EE}"/>
    <cellStyle name="Total 15 3 4 5" xfId="18152" xr:uid="{173765FE-63BE-4B25-8022-9F558993E8B0}"/>
    <cellStyle name="Total 15 3 5" xfId="3370" xr:uid="{2783AE60-6602-47B6-B134-597DC1D7E66F}"/>
    <cellStyle name="Total 15 3 5 2" xfId="6007" xr:uid="{7D8422BD-B1B8-4160-BB16-AE6EB679A41E}"/>
    <cellStyle name="Total 15 3 5 2 2" xfId="12318" xr:uid="{E627130B-57D1-495A-B8BF-6B5AFECC88A9}"/>
    <cellStyle name="Total 15 3 5 2 2 2" xfId="27426" xr:uid="{95CDB792-8848-4809-BA87-C23BA3CEFE04}"/>
    <cellStyle name="Total 15 3 5 2 3" xfId="15807" xr:uid="{6025F7AF-A557-40DC-B518-605DCA7862AE}"/>
    <cellStyle name="Total 15 3 5 2 3 2" xfId="30915" xr:uid="{7694DFAC-BDF5-44E8-BE09-70F7039F73FB}"/>
    <cellStyle name="Total 15 3 5 2 4" xfId="21115" xr:uid="{A6008FBD-3334-4F50-A97A-BEED2A7D52DB}"/>
    <cellStyle name="Total 15 3 5 3" xfId="9752" xr:uid="{8E985A12-D6D2-4E56-B842-4EC8C4EBA4FD}"/>
    <cellStyle name="Total 15 3 5 3 2" xfId="24860" xr:uid="{CF846AA6-D30B-4718-8996-4E3E07623959}"/>
    <cellStyle name="Total 15 3 5 4" xfId="14210" xr:uid="{61B7496C-2A38-470B-85B2-653FF8360157}"/>
    <cellStyle name="Total 15 3 5 4 2" xfId="29318" xr:uid="{AEAD55A1-961C-4A25-B6FB-87E3671A883C}"/>
    <cellStyle name="Total 15 3 5 5" xfId="18478" xr:uid="{EFD4323F-A3C0-4C38-A286-5EF9CA483737}"/>
    <cellStyle name="Total 15 3 6" xfId="3676" xr:uid="{A65E9105-1E4A-4C0F-B5AD-1903557BBB9E}"/>
    <cellStyle name="Total 15 3 6 2" xfId="6313" xr:uid="{3605AB43-0EAF-4E6C-9747-440251251088}"/>
    <cellStyle name="Total 15 3 6 2 2" xfId="12624" xr:uid="{ADD1CC3E-620C-4148-8C56-924516524292}"/>
    <cellStyle name="Total 15 3 6 2 2 2" xfId="27732" xr:uid="{FA3999CB-2335-4665-BB0E-5CA87D196B34}"/>
    <cellStyle name="Total 15 3 6 2 3" xfId="13702" xr:uid="{659DD30D-5562-40C0-8526-AC45133D27B0}"/>
    <cellStyle name="Total 15 3 6 2 3 2" xfId="28810" xr:uid="{32F657AB-052C-4FA2-9203-5052B0A8EBFE}"/>
    <cellStyle name="Total 15 3 6 2 4" xfId="21421" xr:uid="{A82CABBB-0786-4DB4-81B7-680B8A6D6D0A}"/>
    <cellStyle name="Total 15 3 6 3" xfId="10058" xr:uid="{6C1FF198-E5C3-4C08-AECF-727C56A245C2}"/>
    <cellStyle name="Total 15 3 6 3 2" xfId="25166" xr:uid="{6CA8B771-F091-48EA-8AB2-8DD7390520B0}"/>
    <cellStyle name="Total 15 3 6 4" xfId="7802" xr:uid="{F885F4A3-ECAF-4D61-97CE-9C1F351BD440}"/>
    <cellStyle name="Total 15 3 6 4 2" xfId="22910" xr:uid="{52E04CD0-8E6E-40A9-9EFE-48487CF5401C}"/>
    <cellStyle name="Total 15 3 6 5" xfId="18784" xr:uid="{B89566FC-C49B-49E6-8C8A-4B3D728455AB}"/>
    <cellStyle name="Total 15 3 7" xfId="4051" xr:uid="{7A7004DC-85D3-48CE-942C-17141B550184}"/>
    <cellStyle name="Total 15 3 7 2" xfId="6688" xr:uid="{6FEFCDF8-4F24-4A8E-AB8E-1FF9C1648DDE}"/>
    <cellStyle name="Total 15 3 7 2 2" xfId="12999" xr:uid="{12DEB8AC-3312-45C2-A973-3F2CD0B07E3F}"/>
    <cellStyle name="Total 15 3 7 2 2 2" xfId="28107" xr:uid="{4D20176B-FC92-4B89-B4EC-CAA88C864285}"/>
    <cellStyle name="Total 15 3 7 2 3" xfId="16675" xr:uid="{192FB8E8-D447-47EA-8870-08D1E35829B5}"/>
    <cellStyle name="Total 15 3 7 2 3 2" xfId="31783" xr:uid="{88D9600B-C0F9-4E13-9384-18E3257CE790}"/>
    <cellStyle name="Total 15 3 7 2 4" xfId="21796" xr:uid="{C95338F7-AADF-4C34-97BA-93085200D35E}"/>
    <cellStyle name="Total 15 3 7 3" xfId="10433" xr:uid="{ACEA9F49-8BD3-4D24-9372-AA176B90717A}"/>
    <cellStyle name="Total 15 3 7 3 2" xfId="25541" xr:uid="{CA21F98F-CD89-4EB9-82EF-C3FC882AB4AA}"/>
    <cellStyle name="Total 15 3 7 4" xfId="14593" xr:uid="{EC086F50-4050-4991-BA7E-B5AA4C58DA6E}"/>
    <cellStyle name="Total 15 3 7 4 2" xfId="29701" xr:uid="{1AA21AA5-0E9F-4457-BAD0-EA47E93B328E}"/>
    <cellStyle name="Total 15 3 7 5" xfId="19159" xr:uid="{C4F6FB76-9A5F-4C2E-8B77-4BFD32310122}"/>
    <cellStyle name="Total 15 3 8" xfId="4350" xr:uid="{F844A591-B30C-46B1-84F7-74E8F9D161AF}"/>
    <cellStyle name="Total 15 3 8 2" xfId="6987" xr:uid="{C9A30443-4BE1-4D5D-8DD3-F078C7477B03}"/>
    <cellStyle name="Total 15 3 8 2 2" xfId="13298" xr:uid="{2624B690-84BC-4614-9251-C33D643C982E}"/>
    <cellStyle name="Total 15 3 8 2 2 2" xfId="28406" xr:uid="{C3A3A855-469C-40D9-8A31-8F48CDB5C3D9}"/>
    <cellStyle name="Total 15 3 8 2 3" xfId="16962" xr:uid="{A9637FFB-CEB8-44FA-80F4-CA629404478C}"/>
    <cellStyle name="Total 15 3 8 2 3 2" xfId="32070" xr:uid="{1EC0910C-2A74-4DAA-A5FE-D4CBBDFA3D63}"/>
    <cellStyle name="Total 15 3 8 2 4" xfId="22095" xr:uid="{93B4E78B-ECE5-49DF-96DD-ED10FE4A12A2}"/>
    <cellStyle name="Total 15 3 8 3" xfId="10732" xr:uid="{27B7CEEB-814F-4B26-A4D2-1E28B6683C65}"/>
    <cellStyle name="Total 15 3 8 3 2" xfId="25840" xr:uid="{057E0A09-472B-4ABD-84D5-C5F67F1EDDF9}"/>
    <cellStyle name="Total 15 3 8 4" xfId="14849" xr:uid="{64C859F8-CAFB-4A73-93F5-4E4A2237CE5D}"/>
    <cellStyle name="Total 15 3 8 4 2" xfId="29957" xr:uid="{C927608E-C624-45D1-B189-DF8B5742653A}"/>
    <cellStyle name="Total 15 3 8 5" xfId="19458" xr:uid="{BA827B7C-1AEA-4EF7-B58B-0C6B9431F27C}"/>
    <cellStyle name="Total 15 3 9" xfId="4616" xr:uid="{FEE8F046-4F6D-4EF2-AD1C-BD2E76B4C612}"/>
    <cellStyle name="Total 15 3 9 2" xfId="10998" xr:uid="{792C9830-DF03-4E87-A829-6338F6D27647}"/>
    <cellStyle name="Total 15 3 9 2 2" xfId="26106" xr:uid="{A4FA575C-8F5A-4D53-B53B-8B251BC4C708}"/>
    <cellStyle name="Total 15 3 9 3" xfId="15600" xr:uid="{7F7F8534-C0AA-450E-8891-33A22C939C43}"/>
    <cellStyle name="Total 15 3 9 3 2" xfId="30708" xr:uid="{3F4A377F-AC44-4854-ABA6-DD01CF5B1D06}"/>
    <cellStyle name="Total 15 3 9 4" xfId="19724" xr:uid="{250F1562-9A52-4A9D-A514-63C1F1F1DEB9}"/>
    <cellStyle name="Total 15 4" xfId="2141" xr:uid="{908A5EC2-3A7A-4F32-A483-A12973D5D2CB}"/>
    <cellStyle name="Total 15 4 10" xfId="7178" xr:uid="{6608FDA5-ECE5-4EEE-A42C-5E147195128F}"/>
    <cellStyle name="Total 15 4 10 2" xfId="22286" xr:uid="{82B90D04-731E-412D-9F7B-DBE135D7D813}"/>
    <cellStyle name="Total 15 4 11" xfId="7336" xr:uid="{6B03E1A5-CA8A-4698-A4E0-3D80E34D7B18}"/>
    <cellStyle name="Total 15 4 11 2" xfId="22444" xr:uid="{E5F784CA-E863-4496-9CEA-6BF9177C32C2}"/>
    <cellStyle name="Total 15 4 12" xfId="17366" xr:uid="{A50DF636-250A-4B54-9F16-2EF958EFDA72}"/>
    <cellStyle name="Total 15 4 2" xfId="2631" xr:uid="{871878FC-ADF8-469E-993B-679B08AC0CC9}"/>
    <cellStyle name="Total 15 4 2 2" xfId="5268" xr:uid="{8A4EC109-A7D2-4B04-AE16-DE97D27B4F86}"/>
    <cellStyle name="Total 15 4 2 2 2" xfId="11632" xr:uid="{B0B75286-AB9F-44F1-8DBF-929EF84DA484}"/>
    <cellStyle name="Total 15 4 2 2 2 2" xfId="26740" xr:uid="{D7D22171-89AD-4390-96A5-14BB44F5287F}"/>
    <cellStyle name="Total 15 4 2 2 3" xfId="15177" xr:uid="{97887A30-9CEB-48DA-9F3D-FA4234B2F1FE}"/>
    <cellStyle name="Total 15 4 2 2 3 2" xfId="30285" xr:uid="{41BF2BFC-52AF-4DD5-8A0A-D6613E1968B7}"/>
    <cellStyle name="Total 15 4 2 2 4" xfId="20376" xr:uid="{9AF0DB3A-DFEC-40BA-8F1B-0A783835666A}"/>
    <cellStyle name="Total 15 4 2 3" xfId="9098" xr:uid="{22C4AA9E-114E-4ED1-940A-4E11A6EB7F4A}"/>
    <cellStyle name="Total 15 4 2 3 2" xfId="24206" xr:uid="{12CD21E2-0A20-4E5D-8B03-1966F630626F}"/>
    <cellStyle name="Total 15 4 2 4" xfId="8704" xr:uid="{3B47A210-0BFC-4C43-911E-9CE6B7A59EEC}"/>
    <cellStyle name="Total 15 4 2 4 2" xfId="23812" xr:uid="{183FF873-CA09-4482-90D7-22DF270977F5}"/>
    <cellStyle name="Total 15 4 2 5" xfId="14927" xr:uid="{E926A907-7A53-4CC7-8325-359579A9D946}"/>
    <cellStyle name="Total 15 4 2 5 2" xfId="30035" xr:uid="{6DEF4205-1F9B-46B7-861D-7F0BDB89C4B7}"/>
    <cellStyle name="Total 15 4 2 6" xfId="17739" xr:uid="{2568FF16-59D8-4003-81C6-F60D0FEBC575}"/>
    <cellStyle name="Total 15 4 3" xfId="2896" xr:uid="{AFEB1B0C-3C07-4DBE-A637-051F965679C6}"/>
    <cellStyle name="Total 15 4 3 2" xfId="5533" xr:uid="{39485D89-BEE6-424D-A54D-6278E5DE4ABC}"/>
    <cellStyle name="Total 15 4 3 2 2" xfId="11844" xr:uid="{A1AAD03D-31DF-424E-AB56-335B319A1A67}"/>
    <cellStyle name="Total 15 4 3 2 2 2" xfId="26952" xr:uid="{A213473D-1F96-47D8-9360-A4F3C6AB674B}"/>
    <cellStyle name="Total 15 4 3 2 3" xfId="7181" xr:uid="{3EDFEE37-5CB4-41C7-8222-5F642A387423}"/>
    <cellStyle name="Total 15 4 3 2 3 2" xfId="22289" xr:uid="{103CF726-CCAE-4C07-953A-DE49901B5F9A}"/>
    <cellStyle name="Total 15 4 3 2 4" xfId="20641" xr:uid="{A8AD860F-BF2B-45A5-BDC4-44BFB4BADD4C}"/>
    <cellStyle name="Total 15 4 3 3" xfId="8159" xr:uid="{1B7B2F99-DAF5-4085-A479-D74ADB9E7CAC}"/>
    <cellStyle name="Total 15 4 3 3 2" xfId="23267" xr:uid="{4DB9EF64-1751-43AA-BC23-E6256769C5C8}"/>
    <cellStyle name="Total 15 4 3 4" xfId="18004" xr:uid="{4EEF4171-1F5A-4BD7-BE25-4E3ED5F5E43B}"/>
    <cellStyle name="Total 15 4 4" xfId="3199" xr:uid="{EC9F205C-F3A0-4A1E-B281-E5E012583FBA}"/>
    <cellStyle name="Total 15 4 4 2" xfId="5836" xr:uid="{5E59ADB8-1A12-4EE0-A0E4-111767CBA5BC}"/>
    <cellStyle name="Total 15 4 4 2 2" xfId="12147" xr:uid="{3D0C3300-09E0-47AF-A356-EA29BD8F7AA7}"/>
    <cellStyle name="Total 15 4 4 2 2 2" xfId="27255" xr:uid="{130D9919-A33F-4137-8AC5-3A40781DC2D9}"/>
    <cellStyle name="Total 15 4 4 2 3" xfId="13409" xr:uid="{8F2B6897-A2D1-45AB-AC70-A273D7DEA0D2}"/>
    <cellStyle name="Total 15 4 4 2 3 2" xfId="28517" xr:uid="{5D7D0D45-A08D-47D0-82B1-8D61D217B9C0}"/>
    <cellStyle name="Total 15 4 4 2 4" xfId="20944" xr:uid="{3870EF62-7A39-4A8D-B316-2944583408D3}"/>
    <cellStyle name="Total 15 4 4 3" xfId="9581" xr:uid="{A63E5257-AE5F-4A34-97D2-A41C5BBE5624}"/>
    <cellStyle name="Total 15 4 4 3 2" xfId="24689" xr:uid="{4B55A1B5-5527-471C-91EF-BF5A36952001}"/>
    <cellStyle name="Total 15 4 4 4" xfId="14482" xr:uid="{1FF8784A-C49D-4499-A437-CFEF5EFADE3C}"/>
    <cellStyle name="Total 15 4 4 4 2" xfId="29590" xr:uid="{A1270117-6730-4A97-B981-0B03A1FFA9A9}"/>
    <cellStyle name="Total 15 4 4 5" xfId="18307" xr:uid="{5228C7AA-F2DE-4B33-B782-3A38866FCBE6}"/>
    <cellStyle name="Total 15 4 5" xfId="3525" xr:uid="{E9BBE5B1-1397-4037-8664-CA292D1EDC6C}"/>
    <cellStyle name="Total 15 4 5 2" xfId="6162" xr:uid="{1B1AED98-24B9-4E09-8704-7B053285B2A3}"/>
    <cellStyle name="Total 15 4 5 2 2" xfId="12473" xr:uid="{D5D79747-3389-4547-9900-9746DC5F716D}"/>
    <cellStyle name="Total 15 4 5 2 2 2" xfId="27581" xr:uid="{C1A0E2FB-A9CC-47FF-8AFB-BC70FC6C0A97}"/>
    <cellStyle name="Total 15 4 5 2 3" xfId="15635" xr:uid="{3DBFF8EC-5A31-4D65-9A28-60DCCCD8731A}"/>
    <cellStyle name="Total 15 4 5 2 3 2" xfId="30743" xr:uid="{3AC4B2DF-FA28-4C43-979B-D67C106E95B8}"/>
    <cellStyle name="Total 15 4 5 2 4" xfId="21270" xr:uid="{1D395D0C-A0D9-480A-9A68-356C0F95893C}"/>
    <cellStyle name="Total 15 4 5 3" xfId="9907" xr:uid="{E2E3A3D3-B44B-4C76-AC0D-558184482960}"/>
    <cellStyle name="Total 15 4 5 3 2" xfId="25015" xr:uid="{19FBADD8-ABD1-4D0F-B4DA-7D987A290DB3}"/>
    <cellStyle name="Total 15 4 5 4" xfId="7290" xr:uid="{26384AA5-7D0E-413A-9E93-348CCA33B1F8}"/>
    <cellStyle name="Total 15 4 5 4 2" xfId="22398" xr:uid="{1CAC509B-1444-4301-AFA1-818903D8605B}"/>
    <cellStyle name="Total 15 4 5 5" xfId="18633" xr:uid="{299F8F09-148E-4BC6-A8DA-FF3FA4B42E30}"/>
    <cellStyle name="Total 15 4 6" xfId="3831" xr:uid="{43E6390F-F51B-404D-9E4B-CE385C830840}"/>
    <cellStyle name="Total 15 4 6 2" xfId="6468" xr:uid="{093F5F44-CA69-49FC-8C08-AF45F093A84D}"/>
    <cellStyle name="Total 15 4 6 2 2" xfId="12779" xr:uid="{E4BD46DB-CE50-4E65-90DE-82E5F8690027}"/>
    <cellStyle name="Total 15 4 6 2 2 2" xfId="27887" xr:uid="{BAD184B3-A100-4A4F-B49D-B9DA1CDC53F8}"/>
    <cellStyle name="Total 15 4 6 2 3" xfId="16272" xr:uid="{3FD34567-FC05-4B3A-934F-E4617B41573A}"/>
    <cellStyle name="Total 15 4 6 2 3 2" xfId="31380" xr:uid="{5667C4E6-FCF7-4462-AFF4-68ABE0A71A97}"/>
    <cellStyle name="Total 15 4 6 2 4" xfId="21576" xr:uid="{B89A10B9-7A36-4F37-8117-56D4A111D9A8}"/>
    <cellStyle name="Total 15 4 6 3" xfId="10213" xr:uid="{E84B76FB-AFE0-4B1C-81F4-90A29BCB269D}"/>
    <cellStyle name="Total 15 4 6 3 2" xfId="25321" xr:uid="{4E1D27FC-8331-4785-A6DC-21DCB157894C}"/>
    <cellStyle name="Total 15 4 6 4" xfId="8470" xr:uid="{92623341-073E-480A-BE98-24B0D936CAB6}"/>
    <cellStyle name="Total 15 4 6 4 2" xfId="23578" xr:uid="{00B3BFC8-DF7E-4E88-AAC7-48876806EA94}"/>
    <cellStyle name="Total 15 4 6 5" xfId="18939" xr:uid="{747E2EDF-50DE-4BDB-92DC-CD719302FCFE}"/>
    <cellStyle name="Total 15 4 7" xfId="4213" xr:uid="{0C883852-FF3C-4227-BE73-104A7EF7AAE5}"/>
    <cellStyle name="Total 15 4 7 2" xfId="6850" xr:uid="{E4226ED7-BD19-4A6F-ABE8-0ED87029FEC2}"/>
    <cellStyle name="Total 15 4 7 2 2" xfId="13161" xr:uid="{98708A63-667F-4AFC-9242-96C70F00CCCB}"/>
    <cellStyle name="Total 15 4 7 2 2 2" xfId="28269" xr:uid="{870233F2-CC00-42BA-976A-27F05E69A558}"/>
    <cellStyle name="Total 15 4 7 2 3" xfId="16830" xr:uid="{5BE799AA-69CF-4B3F-9A01-9DF1E9CAEB9E}"/>
    <cellStyle name="Total 15 4 7 2 3 2" xfId="31938" xr:uid="{A209137A-EC1B-4437-A469-4C5E50958537}"/>
    <cellStyle name="Total 15 4 7 2 4" xfId="21958" xr:uid="{B7F973ED-A546-4BC0-A730-D3E859405947}"/>
    <cellStyle name="Total 15 4 7 3" xfId="10595" xr:uid="{59232911-87C9-4130-BA8B-26BDD9CBCCFB}"/>
    <cellStyle name="Total 15 4 7 3 2" xfId="25703" xr:uid="{1B1ED9E4-CA68-4FD9-A2D9-68A37F2414B9}"/>
    <cellStyle name="Total 15 4 7 4" xfId="7102" xr:uid="{C7C3BB96-55AD-4419-BA1E-43F9487282D7}"/>
    <cellStyle name="Total 15 4 7 4 2" xfId="22210" xr:uid="{4D78094A-1AF5-4833-9B89-A5B0D7AD9515}"/>
    <cellStyle name="Total 15 4 7 5" xfId="19321" xr:uid="{C9982958-015C-4BCA-9AC9-3FB9201C881A}"/>
    <cellStyle name="Total 15 4 8" xfId="4778" xr:uid="{FD9F9F72-F882-4590-AF09-580CAC71DEF4}"/>
    <cellStyle name="Total 15 4 8 2" xfId="11160" xr:uid="{1E571C64-6C16-4DA6-9531-4B636B92C4FA}"/>
    <cellStyle name="Total 15 4 8 2 2" xfId="26268" xr:uid="{30D6395A-FF05-4260-94DE-5CEC1BB19ACE}"/>
    <cellStyle name="Total 15 4 8 3" xfId="14298" xr:uid="{11EC62B3-8C40-4EDB-9286-0D59333BA7C4}"/>
    <cellStyle name="Total 15 4 8 3 2" xfId="29406" xr:uid="{302FB3A8-0801-4B80-B35F-6DA3671601AF}"/>
    <cellStyle name="Total 15 4 8 4" xfId="19886" xr:uid="{90BAD08F-37F0-4B4C-831F-561E888B2B6A}"/>
    <cellStyle name="Total 15 4 9" xfId="8639" xr:uid="{D5951184-7499-46A7-93D8-C1D16D3041EE}"/>
    <cellStyle name="Total 15 4 9 2" xfId="23747" xr:uid="{6B718891-2668-4475-A186-EA3ACB689D62}"/>
    <cellStyle name="Total 15 5" xfId="2156" xr:uid="{F1F7924A-E70D-41DE-B91F-A2C03DF148A3}"/>
    <cellStyle name="Total 15 5 10" xfId="14080" xr:uid="{8194D449-B161-4DEC-A280-EEA8AD9DF03B}"/>
    <cellStyle name="Total 15 5 10 2" xfId="29188" xr:uid="{475A2288-D8C1-4C40-84D4-0814B6187E34}"/>
    <cellStyle name="Total 15 5 11" xfId="17381" xr:uid="{FD130CFF-92B0-48A3-857B-648D3704057D}"/>
    <cellStyle name="Total 15 5 2" xfId="2911" xr:uid="{9D0D3ACA-EB0F-40E8-9E6F-E8D3D494713D}"/>
    <cellStyle name="Total 15 5 2 2" xfId="5548" xr:uid="{4C0EC7F2-91B0-48F6-95A4-59D87EB9AC97}"/>
    <cellStyle name="Total 15 5 2 2 2" xfId="11859" xr:uid="{224EE013-724A-43E7-A516-8A9062167C93}"/>
    <cellStyle name="Total 15 5 2 2 2 2" xfId="26967" xr:uid="{94E440ED-744B-4B18-BFF1-EFC3AFEEA3CE}"/>
    <cellStyle name="Total 15 5 2 2 3" xfId="9194" xr:uid="{5112B96A-731A-4D00-90C4-A3C33D4569E7}"/>
    <cellStyle name="Total 15 5 2 2 3 2" xfId="24302" xr:uid="{C04AA04E-201C-43DD-B8DC-FD7BDA72728D}"/>
    <cellStyle name="Total 15 5 2 2 4" xfId="20656" xr:uid="{197EEECB-CC38-4B19-AFDB-0172CF1B6A54}"/>
    <cellStyle name="Total 15 5 2 3" xfId="16200" xr:uid="{5665E4E7-98AB-4DB3-B704-CD7987F89BE2}"/>
    <cellStyle name="Total 15 5 2 3 2" xfId="31308" xr:uid="{B00F9A00-33F4-4DEB-9D08-1384C5AC84F9}"/>
    <cellStyle name="Total 15 5 2 4" xfId="18019" xr:uid="{B3DB10B2-9497-459D-9261-6C6CDA76C53E}"/>
    <cellStyle name="Total 15 5 3" xfId="3214" xr:uid="{305BA70E-5850-4B81-BB50-257FDE3E7D3E}"/>
    <cellStyle name="Total 15 5 3 2" xfId="5851" xr:uid="{83A3FF26-F4F0-4BDE-A5B5-849D892372A8}"/>
    <cellStyle name="Total 15 5 3 2 2" xfId="12162" xr:uid="{721DA003-F06A-4F09-AE7B-301F07F081BC}"/>
    <cellStyle name="Total 15 5 3 2 2 2" xfId="27270" xr:uid="{E69D85BF-C02F-4D27-9407-E2A78B80D48F}"/>
    <cellStyle name="Total 15 5 3 2 3" xfId="13819" xr:uid="{C59CC2A0-69B7-424D-9A19-5D4C83CF4C0C}"/>
    <cellStyle name="Total 15 5 3 2 3 2" xfId="28927" xr:uid="{EA62D357-8900-4ED3-8D32-C3FDE7BDE992}"/>
    <cellStyle name="Total 15 5 3 2 4" xfId="20959" xr:uid="{7E6CEF00-38D0-4D7A-858C-F202B9D8E5E8}"/>
    <cellStyle name="Total 15 5 3 3" xfId="9596" xr:uid="{65361EA3-DD4C-41C6-874C-832C16ED16A8}"/>
    <cellStyle name="Total 15 5 3 3 2" xfId="24704" xr:uid="{47A75E3C-50A1-483B-A16D-C2648409103E}"/>
    <cellStyle name="Total 15 5 3 4" xfId="15168" xr:uid="{8C7B65C8-2BF2-43B2-B293-66D052E6EA26}"/>
    <cellStyle name="Total 15 5 3 4 2" xfId="30276" xr:uid="{E3F1D194-1429-4F1A-BE57-6A39DD77B711}"/>
    <cellStyle name="Total 15 5 3 5" xfId="18322" xr:uid="{BBA8A6EB-C7C5-4C28-AEBD-B3C9EF204475}"/>
    <cellStyle name="Total 15 5 4" xfId="3540" xr:uid="{FC218A9D-6FC8-461C-93FF-F573C3E011BD}"/>
    <cellStyle name="Total 15 5 4 2" xfId="6177" xr:uid="{AF73C6B5-9870-4CE8-98F4-67BADA55DEA6}"/>
    <cellStyle name="Total 15 5 4 2 2" xfId="12488" xr:uid="{BABB03F8-0846-457C-8611-9C6C16186B3F}"/>
    <cellStyle name="Total 15 5 4 2 2 2" xfId="27596" xr:uid="{33CE5651-3648-48C0-876A-A59D0BDDFBC5}"/>
    <cellStyle name="Total 15 5 4 2 3" xfId="9168" xr:uid="{2DC4A07F-352B-4031-866A-15CF1C481BD5}"/>
    <cellStyle name="Total 15 5 4 2 3 2" xfId="24276" xr:uid="{4AD96A61-0686-4017-80AD-8211CFD5E668}"/>
    <cellStyle name="Total 15 5 4 2 4" xfId="21285" xr:uid="{E09EC6C0-FB47-4916-9BAF-F0330C03B6E9}"/>
    <cellStyle name="Total 15 5 4 3" xfId="9922" xr:uid="{58217395-44F1-4ADA-BB55-BA8F86377006}"/>
    <cellStyle name="Total 15 5 4 3 2" xfId="25030" xr:uid="{F55CE156-E1B0-4F83-AFC4-3BC7DDF5B58D}"/>
    <cellStyle name="Total 15 5 4 4" xfId="15473" xr:uid="{D360E5FD-8931-47D9-8FEA-01D0AD717209}"/>
    <cellStyle name="Total 15 5 4 4 2" xfId="30581" xr:uid="{3786A0DF-8EA9-48F1-8FEA-EDB97F9419F2}"/>
    <cellStyle name="Total 15 5 4 5" xfId="18648" xr:uid="{E87190AB-636A-49FA-9E7D-056C7C09ACAE}"/>
    <cellStyle name="Total 15 5 5" xfId="3846" xr:uid="{9BC26B5E-3619-4C68-81D2-95104CC599CA}"/>
    <cellStyle name="Total 15 5 5 2" xfId="6483" xr:uid="{845CC283-43BA-4D54-BF8E-06F5DB357519}"/>
    <cellStyle name="Total 15 5 5 2 2" xfId="12794" xr:uid="{9880D9C4-7756-4C39-BA43-1013DFCD2B69}"/>
    <cellStyle name="Total 15 5 5 2 2 2" xfId="27902" xr:uid="{DD996455-9881-4060-A374-C998DAA95BFF}"/>
    <cellStyle name="Total 15 5 5 2 3" xfId="7342" xr:uid="{65134524-C7CF-42D1-8531-0119FEA747D6}"/>
    <cellStyle name="Total 15 5 5 2 3 2" xfId="22450" xr:uid="{F9DB78B5-8593-431F-BB20-971296E8C06B}"/>
    <cellStyle name="Total 15 5 5 2 4" xfId="21591" xr:uid="{CC05B0AF-20CA-404B-87A8-5C172C0E73EC}"/>
    <cellStyle name="Total 15 5 5 3" xfId="10228" xr:uid="{337C1946-5E77-479A-B564-2A85B84692AE}"/>
    <cellStyle name="Total 15 5 5 3 2" xfId="25336" xr:uid="{73283E92-3229-46D0-BB3B-7276AF223A1E}"/>
    <cellStyle name="Total 15 5 5 4" xfId="14777" xr:uid="{D5E23824-2316-477F-BDF6-C15B99E09F4B}"/>
    <cellStyle name="Total 15 5 5 4 2" xfId="29885" xr:uid="{BD323A40-BA58-4FEC-BEC6-2B1155CA2488}"/>
    <cellStyle name="Total 15 5 5 5" xfId="18954" xr:uid="{A10E6E2D-DDA3-46EF-8B1A-31889F42E6DB}"/>
    <cellStyle name="Total 15 5 6" xfId="4228" xr:uid="{6B154855-C715-4B44-8499-CA50876D420A}"/>
    <cellStyle name="Total 15 5 6 2" xfId="6865" xr:uid="{6C0C6E1E-B8C5-437D-A971-6F35081534C5}"/>
    <cellStyle name="Total 15 5 6 2 2" xfId="13176" xr:uid="{D08B3D70-9804-4306-8D56-BD605CF68820}"/>
    <cellStyle name="Total 15 5 6 2 2 2" xfId="28284" xr:uid="{FA3D775C-B249-4C1B-8BF0-C033EDE7B8E2}"/>
    <cellStyle name="Total 15 5 6 2 3" xfId="16845" xr:uid="{5CD5EEFF-7C7E-4F38-959C-6D0A7239DF75}"/>
    <cellStyle name="Total 15 5 6 2 3 2" xfId="31953" xr:uid="{20198352-4DC3-4820-92E2-1FBF5BD2BD21}"/>
    <cellStyle name="Total 15 5 6 2 4" xfId="21973" xr:uid="{DFA992C2-4629-40DB-8823-6F3B6E1C9A94}"/>
    <cellStyle name="Total 15 5 6 3" xfId="10610" xr:uid="{E07701DB-63F5-4A70-9DF0-59B93500DFD2}"/>
    <cellStyle name="Total 15 5 6 3 2" xfId="25718" xr:uid="{E844A1BA-A163-4C00-B154-B6C77214CA32}"/>
    <cellStyle name="Total 15 5 6 4" xfId="14034" xr:uid="{BACDB76C-1DD1-422E-B608-C700CD5F48E9}"/>
    <cellStyle name="Total 15 5 6 4 2" xfId="29142" xr:uid="{94947F6F-E111-4E55-BD05-4CFCFA8458ED}"/>
    <cellStyle name="Total 15 5 6 5" xfId="19336" xr:uid="{E0F3327B-1646-4758-89D6-EDB6EBC364F8}"/>
    <cellStyle name="Total 15 5 7" xfId="4793" xr:uid="{95A985EA-96F6-442E-B63A-92EC9A9E707D}"/>
    <cellStyle name="Total 15 5 7 2" xfId="11175" xr:uid="{AA2ED3B5-1B04-4F73-9A98-F5AC0431523B}"/>
    <cellStyle name="Total 15 5 7 2 2" xfId="26283" xr:uid="{61BDBC7F-4347-4EC0-BC24-D4E6E4FCA970}"/>
    <cellStyle name="Total 15 5 7 3" xfId="13590" xr:uid="{B293AC82-4793-449C-BCF7-E90F38E14B25}"/>
    <cellStyle name="Total 15 5 7 3 2" xfId="28698" xr:uid="{A4F8C6A4-0D6F-467E-A64F-058AEADB2235}"/>
    <cellStyle name="Total 15 5 7 4" xfId="19901" xr:uid="{CFCC890D-B907-4814-B790-BD2D116517D6}"/>
    <cellStyle name="Total 15 5 8" xfId="8654" xr:uid="{3677DBCA-5F9E-4E98-9E8E-CE3D900B8231}"/>
    <cellStyle name="Total 15 5 8 2" xfId="23762" xr:uid="{18566ED0-1D3E-4A6A-B68A-70B743C708FD}"/>
    <cellStyle name="Total 15 5 9" xfId="16045" xr:uid="{52E69204-E76D-4CAE-887F-A158756F1822}"/>
    <cellStyle name="Total 15 5 9 2" xfId="31153" xr:uid="{DB9D2ED5-CE35-414C-B1FD-FE9DBC0C99C8}"/>
    <cellStyle name="Total 16" xfId="1780" xr:uid="{00000000-0005-0000-0000-0000F4060000}"/>
    <cellStyle name="Total 16 2" xfId="1951" xr:uid="{FF91D4DB-FACD-476A-A74A-E13AB1135552}"/>
    <cellStyle name="Total 16 2 10" xfId="8452" xr:uid="{8AD322B7-21FD-4A2D-8C18-5A4349DBAB0A}"/>
    <cellStyle name="Total 16 2 10 2" xfId="23560" xr:uid="{092A9066-EDE1-4A6F-A843-32E6F33559F4}"/>
    <cellStyle name="Total 16 2 11" xfId="15843" xr:uid="{2D1A7F26-C100-4D2C-B4BC-7DE889E2A8ED}"/>
    <cellStyle name="Total 16 2 11 2" xfId="30951" xr:uid="{7CC5CE66-0A06-4E0A-8569-18FCB14BA22C}"/>
    <cellStyle name="Total 16 2 12" xfId="16456" xr:uid="{B31240A1-8574-4A8A-930E-4E65B2748106}"/>
    <cellStyle name="Total 16 2 12 2" xfId="31564" xr:uid="{C7D1481F-719B-4772-9A94-2A32DF1D5569}"/>
    <cellStyle name="Total 16 2 13" xfId="17176" xr:uid="{C67FCB20-5688-4B11-9DD4-D9C4A13EC882}"/>
    <cellStyle name="Total 16 2 2" xfId="2511" xr:uid="{786F1CD8-3331-4209-A275-D3C8A6DC0F6C}"/>
    <cellStyle name="Total 16 2 2 2" xfId="5148" xr:uid="{CDE4D7CD-E392-4B74-AED7-901981DAC426}"/>
    <cellStyle name="Total 16 2 2 2 2" xfId="11512" xr:uid="{09DB79AB-2568-4E75-904E-36495EAC25EE}"/>
    <cellStyle name="Total 16 2 2 2 2 2" xfId="26620" xr:uid="{28BBA56E-8DD6-4738-8182-CC2C679CCAAE}"/>
    <cellStyle name="Total 16 2 2 2 3" xfId="15104" xr:uid="{C6F49CF3-74EB-4B3A-BD29-D563EB6F87A1}"/>
    <cellStyle name="Total 16 2 2 2 3 2" xfId="30212" xr:uid="{1525F441-B512-410D-96F5-AC2F6F0F03F9}"/>
    <cellStyle name="Total 16 2 2 2 4" xfId="20256" xr:uid="{C827F93D-1270-4448-8432-03EC89B3E171}"/>
    <cellStyle name="Total 16 2 2 3" xfId="8978" xr:uid="{D0665377-B84C-4467-8C5D-E1617A0CFB26}"/>
    <cellStyle name="Total 16 2 2 3 2" xfId="24086" xr:uid="{B92AD835-0334-4832-B77E-130B3BB742D5}"/>
    <cellStyle name="Total 16 2 3" xfId="2727" xr:uid="{1C4BA9B7-0791-4994-8464-382D09923D41}"/>
    <cellStyle name="Total 16 2 3 2" xfId="5364" xr:uid="{E138D074-28C7-4B56-9066-567D27476BD0}"/>
    <cellStyle name="Total 16 2 3 2 2" xfId="11713" xr:uid="{860A0F49-F899-4C91-B08F-009288A3C228}"/>
    <cellStyle name="Total 16 2 3 2 2 2" xfId="26821" xr:uid="{6AF89686-D99F-450B-869E-2D9579FAE88D}"/>
    <cellStyle name="Total 16 2 3 2 3" xfId="13892" xr:uid="{2DF04F85-E614-4F6C-87A0-B5662B00477D}"/>
    <cellStyle name="Total 16 2 3 2 3 2" xfId="29000" xr:uid="{84B9FE36-A641-4034-8AE4-8775283DB1DA}"/>
    <cellStyle name="Total 16 2 3 2 4" xfId="20472" xr:uid="{F5DD501B-BA14-462C-8809-9795321F8264}"/>
    <cellStyle name="Total 16 2 3 3" xfId="14071" xr:uid="{90296527-9166-4641-BA78-32B29DB50381}"/>
    <cellStyle name="Total 16 2 3 3 2" xfId="29179" xr:uid="{50195B99-135A-47E7-B807-737C84423A53}"/>
    <cellStyle name="Total 16 2 3 4" xfId="17835" xr:uid="{9C999AEF-6A34-489D-BF91-86E0B839A577}"/>
    <cellStyle name="Total 16 2 4" xfId="3030" xr:uid="{B34A838A-7A5C-443C-B670-D5B833FFB171}"/>
    <cellStyle name="Total 16 2 4 2" xfId="5667" xr:uid="{98F88147-05C5-477F-9A0F-2723778386B7}"/>
    <cellStyle name="Total 16 2 4 2 2" xfId="11978" xr:uid="{F31FD634-D221-4794-AFC4-FB531781249F}"/>
    <cellStyle name="Total 16 2 4 2 2 2" xfId="27086" xr:uid="{7D30B15C-490A-49E9-BF19-88953E8A7E5A}"/>
    <cellStyle name="Total 16 2 4 2 3" xfId="9150" xr:uid="{FD57CEEB-BF05-42B8-9DFB-A4AE37B006E3}"/>
    <cellStyle name="Total 16 2 4 2 3 2" xfId="24258" xr:uid="{AFB5AE1F-F855-424A-BBC8-B1E23CC5E4C3}"/>
    <cellStyle name="Total 16 2 4 2 4" xfId="20775" xr:uid="{97BF6B16-2897-43D1-B48E-120A116B2B7A}"/>
    <cellStyle name="Total 16 2 4 3" xfId="9412" xr:uid="{68F7F8BC-C84A-4907-9624-D410BE9C9993}"/>
    <cellStyle name="Total 16 2 4 3 2" xfId="24520" xr:uid="{692FC74A-20C2-45D9-8BAA-3F255B6070BC}"/>
    <cellStyle name="Total 16 2 4 4" xfId="14355" xr:uid="{2FF9F89B-6703-4010-82D2-8A3446B6A451}"/>
    <cellStyle name="Total 16 2 4 4 2" xfId="29463" xr:uid="{32F18DF1-47C8-4688-BF7E-00CF52E5922D}"/>
    <cellStyle name="Total 16 2 4 5" xfId="18138" xr:uid="{87F82D6D-3BCC-405A-8A63-858178C0265A}"/>
    <cellStyle name="Total 16 2 5" xfId="3356" xr:uid="{8B145EC4-AF80-4B39-9A5B-D99A805FB61D}"/>
    <cellStyle name="Total 16 2 5 2" xfId="5993" xr:uid="{027DDECE-3497-4D50-90E5-B621923B3291}"/>
    <cellStyle name="Total 16 2 5 2 2" xfId="12304" xr:uid="{6373B8BE-8FD4-4C8B-9899-8C1F79E17E34}"/>
    <cellStyle name="Total 16 2 5 2 2 2" xfId="27412" xr:uid="{ED8A6B17-7320-4A1F-BF09-1E5E3788FB87}"/>
    <cellStyle name="Total 16 2 5 2 3" xfId="7461" xr:uid="{C723DAB0-1146-44BC-A770-DD0512E2C1B7}"/>
    <cellStyle name="Total 16 2 5 2 3 2" xfId="22569" xr:uid="{8AFE5DDA-43A7-40F9-8809-92D4B5FD7ED6}"/>
    <cellStyle name="Total 16 2 5 2 4" xfId="21101" xr:uid="{B1068957-AEC0-4FFB-A8B0-9546977A07B7}"/>
    <cellStyle name="Total 16 2 5 3" xfId="9738" xr:uid="{C70C278C-7AAA-4CA7-AB79-6EB10B6729F3}"/>
    <cellStyle name="Total 16 2 5 3 2" xfId="24846" xr:uid="{B444BFF3-2BF8-4DC2-AD6E-0D33A76E6AD6}"/>
    <cellStyle name="Total 16 2 5 4" xfId="15649" xr:uid="{5B111E9F-5BF1-41F4-A144-848089007459}"/>
    <cellStyle name="Total 16 2 5 4 2" xfId="30757" xr:uid="{D4E911D4-C689-4D4A-92C5-65574265FECC}"/>
    <cellStyle name="Total 16 2 5 5" xfId="18464" xr:uid="{D61DD020-9DD1-4466-A6B5-F3EAF435C34F}"/>
    <cellStyle name="Total 16 2 6" xfId="3662" xr:uid="{7918B7C9-2366-4B6E-9DE7-A59FFBA13A22}"/>
    <cellStyle name="Total 16 2 6 2" xfId="6299" xr:uid="{F878A6C2-94D6-4680-A4C3-52A0F85778E8}"/>
    <cellStyle name="Total 16 2 6 2 2" xfId="12610" xr:uid="{A656C1E0-7F35-4E70-91BA-BD8424C03FC7}"/>
    <cellStyle name="Total 16 2 6 2 2 2" xfId="27718" xr:uid="{DC41E2C1-6779-4934-97E7-A2041876EF11}"/>
    <cellStyle name="Total 16 2 6 2 3" xfId="11800" xr:uid="{B3F8A1A3-C5CB-42DB-AF22-C8EE4F38B022}"/>
    <cellStyle name="Total 16 2 6 2 3 2" xfId="26908" xr:uid="{A271A903-1847-4C5C-ADA2-C19296FD55A2}"/>
    <cellStyle name="Total 16 2 6 2 4" xfId="21407" xr:uid="{6FCA1124-18E7-4498-B0F5-34C67635D983}"/>
    <cellStyle name="Total 16 2 6 3" xfId="10044" xr:uid="{ACC8B2F8-D471-4996-990D-9703AD4C69BD}"/>
    <cellStyle name="Total 16 2 6 3 2" xfId="25152" xr:uid="{8696DC3D-EE09-4114-ACD9-F189145309BB}"/>
    <cellStyle name="Total 16 2 6 4" xfId="15066" xr:uid="{B2517757-4F8F-44F4-8BAE-966159AC92A2}"/>
    <cellStyle name="Total 16 2 6 4 2" xfId="30174" xr:uid="{6D3B8A9C-33FD-4396-8A88-EC8ADC57DB8B}"/>
    <cellStyle name="Total 16 2 6 5" xfId="18770" xr:uid="{A8A68864-38F1-45A5-82FE-C184BB39B455}"/>
    <cellStyle name="Total 16 2 7" xfId="4023" xr:uid="{0831EB7B-1C4C-4D8B-8134-C13D0FC83BC6}"/>
    <cellStyle name="Total 16 2 7 2" xfId="6660" xr:uid="{9ABE4F52-0D99-4363-925F-56C66B6BD912}"/>
    <cellStyle name="Total 16 2 7 2 2" xfId="12971" xr:uid="{F2950E3E-B810-4E61-9AD8-DD95768D4F0D}"/>
    <cellStyle name="Total 16 2 7 2 2 2" xfId="28079" xr:uid="{C78A0FFF-BFF8-48F7-A25F-B9A8936D453D}"/>
    <cellStyle name="Total 16 2 7 2 3" xfId="16661" xr:uid="{A7AA54B7-14AE-4BEE-BC3E-0946070D917C}"/>
    <cellStyle name="Total 16 2 7 2 3 2" xfId="31769" xr:uid="{9560ED33-6AA0-43B4-BBFC-52CB8410C7F2}"/>
    <cellStyle name="Total 16 2 7 2 4" xfId="21768" xr:uid="{0B9A0337-AD7C-44CF-8E67-6325A365AE33}"/>
    <cellStyle name="Total 16 2 7 3" xfId="10405" xr:uid="{EF913740-7E53-4A10-8233-1584527D2CEC}"/>
    <cellStyle name="Total 16 2 7 3 2" xfId="25513" xr:uid="{12208E2E-0F82-446C-AD8F-F2338DAF2A5B}"/>
    <cellStyle name="Total 16 2 7 4" xfId="16058" xr:uid="{2C9C1E6A-E496-449F-A094-4CB1CA66E182}"/>
    <cellStyle name="Total 16 2 7 4 2" xfId="31166" xr:uid="{9ED9A200-FCEE-4228-A035-550C002BA921}"/>
    <cellStyle name="Total 16 2 7 5" xfId="19131" xr:uid="{99D804C7-3C3F-4116-9ADC-873FEBCCFE18}"/>
    <cellStyle name="Total 16 2 8" xfId="4336" xr:uid="{856126FF-A4C5-495B-A8D6-F29E212E95E1}"/>
    <cellStyle name="Total 16 2 8 2" xfId="6973" xr:uid="{0930D12C-6F9D-4F71-9D77-F148CBE713A2}"/>
    <cellStyle name="Total 16 2 8 2 2" xfId="13284" xr:uid="{D913B0F7-4716-4C74-9B83-4ABDAB0E11DC}"/>
    <cellStyle name="Total 16 2 8 2 2 2" xfId="28392" xr:uid="{463AA3C0-B496-4519-A6CE-5B764E79F113}"/>
    <cellStyle name="Total 16 2 8 2 3" xfId="16948" xr:uid="{370E8678-BA45-46F5-8055-F778BEFB1948}"/>
    <cellStyle name="Total 16 2 8 2 3 2" xfId="32056" xr:uid="{D9BF9EC5-ECC3-4AA5-AF0C-5727F9510FC7}"/>
    <cellStyle name="Total 16 2 8 2 4" xfId="22081" xr:uid="{E910C19E-838F-4BB4-94BD-0DCB7743017C}"/>
    <cellStyle name="Total 16 2 8 3" xfId="10718" xr:uid="{B7E72E45-69DF-4A29-8EE4-E4136EB53EA7}"/>
    <cellStyle name="Total 16 2 8 3 2" xfId="25826" xr:uid="{D87FAD9C-4A9B-4892-9D60-3327063F31EF}"/>
    <cellStyle name="Total 16 2 8 4" xfId="15628" xr:uid="{8FCE3BF7-DE22-4022-9ADB-08F884310B35}"/>
    <cellStyle name="Total 16 2 8 4 2" xfId="30736" xr:uid="{777EADE9-8040-42A7-8505-4DEB0897EE9B}"/>
    <cellStyle name="Total 16 2 8 5" xfId="19444" xr:uid="{D67B9D76-3362-4531-87BE-CE86039270E1}"/>
    <cellStyle name="Total 16 2 9" xfId="4588" xr:uid="{E1B4741E-705E-420F-949A-26346E067938}"/>
    <cellStyle name="Total 16 2 9 2" xfId="10970" xr:uid="{E8D4B557-3A92-4374-943E-9B3BE4919811}"/>
    <cellStyle name="Total 16 2 9 2 2" xfId="26078" xr:uid="{799FA75F-3583-4989-AB68-695F2A5B3597}"/>
    <cellStyle name="Total 16 2 9 3" xfId="7818" xr:uid="{AC1F007E-C903-47C7-9CFB-FDE95B40EFAF}"/>
    <cellStyle name="Total 16 2 9 3 2" xfId="22926" xr:uid="{357B13D0-0B74-4CB6-BF0B-C13C44928389}"/>
    <cellStyle name="Total 16 2 9 4" xfId="19696" xr:uid="{574028D5-2EAE-488E-AF45-783AD1DC4734}"/>
    <cellStyle name="Total 16 3" xfId="1980" xr:uid="{2973CF77-21EF-497C-8DF5-51960F3BF26F}"/>
    <cellStyle name="Total 16 3 10" xfId="8478" xr:uid="{989C5579-23F3-419D-B057-5DC7A1A1901A}"/>
    <cellStyle name="Total 16 3 10 2" xfId="23586" xr:uid="{EF11F21E-91C2-4C4B-A200-97DEE4B78C9C}"/>
    <cellStyle name="Total 16 3 11" xfId="14167" xr:uid="{B9139607-9535-4140-A3E3-592CA39929EF}"/>
    <cellStyle name="Total 16 3 11 2" xfId="29275" xr:uid="{9CD2A500-1646-4C87-9DA0-FA5185C75E54}"/>
    <cellStyle name="Total 16 3 12" xfId="16536" xr:uid="{58677B97-6818-461B-8A72-6328F730A449}"/>
    <cellStyle name="Total 16 3 12 2" xfId="31644" xr:uid="{3413E8EF-8B86-4417-B721-BAE5524AA084}"/>
    <cellStyle name="Total 16 3 13" xfId="17205" xr:uid="{CECA3E78-95C2-4FE8-983B-E5738E026795}"/>
    <cellStyle name="Total 16 3 2" xfId="2540" xr:uid="{E40B5E99-8E02-45BC-B354-FDE240B32DDF}"/>
    <cellStyle name="Total 16 3 2 2" xfId="5177" xr:uid="{BD2FE899-B328-4807-8EA9-D4EA5628FC2D}"/>
    <cellStyle name="Total 16 3 2 2 2" xfId="11541" xr:uid="{C22D26A5-639F-4B03-AA4D-C9B086D6642D}"/>
    <cellStyle name="Total 16 3 2 2 2 2" xfId="26649" xr:uid="{C0B7ED59-1CF7-4784-829C-5DDC8C9FEBE8}"/>
    <cellStyle name="Total 16 3 2 2 3" xfId="15185" xr:uid="{222EFCFF-7855-4F83-9EA4-EFD87522553F}"/>
    <cellStyle name="Total 16 3 2 2 3 2" xfId="30293" xr:uid="{E032E329-592D-4702-AF96-E47A6A7497C1}"/>
    <cellStyle name="Total 16 3 2 2 4" xfId="20285" xr:uid="{1B231DDF-6939-4877-99A8-EE9C27495D89}"/>
    <cellStyle name="Total 16 3 2 3" xfId="9007" xr:uid="{064895C7-41B3-41FF-AFBC-75FFB8001BD1}"/>
    <cellStyle name="Total 16 3 2 3 2" xfId="24115" xr:uid="{67476D2D-7103-41D6-B3D4-64AAC7277965}"/>
    <cellStyle name="Total 16 3 3" xfId="2742" xr:uid="{7A41A7D4-5718-4C51-9A75-8FEDD383F97D}"/>
    <cellStyle name="Total 16 3 3 2" xfId="5379" xr:uid="{F4F8166D-9E81-4505-B221-1EE338D602EF}"/>
    <cellStyle name="Total 16 3 3 2 2" xfId="11728" xr:uid="{2D5D92F8-01FC-42EA-8902-FEA9D5D9C595}"/>
    <cellStyle name="Total 16 3 3 2 2 2" xfId="26836" xr:uid="{98EF0713-2810-4C56-8412-79522B32CCF2}"/>
    <cellStyle name="Total 16 3 3 2 3" xfId="13541" xr:uid="{4E986E47-649D-40E1-BEE4-D7453FC7726B}"/>
    <cellStyle name="Total 16 3 3 2 3 2" xfId="28649" xr:uid="{C02B6E05-07A4-47E2-A217-FA52CE31B4DB}"/>
    <cellStyle name="Total 16 3 3 2 4" xfId="20487" xr:uid="{17D4D679-95A4-49C3-B794-8B94E8730331}"/>
    <cellStyle name="Total 16 3 3 3" xfId="7085" xr:uid="{B911CAF8-9720-4F76-945C-767C6E0776BD}"/>
    <cellStyle name="Total 16 3 3 3 2" xfId="22193" xr:uid="{3BBBEE59-455A-4B9E-B575-AACD9B1964E3}"/>
    <cellStyle name="Total 16 3 3 4" xfId="17850" xr:uid="{820603D8-673C-415A-993F-2DF1B928897F}"/>
    <cellStyle name="Total 16 3 4" xfId="3045" xr:uid="{F1F023AD-D828-482B-BB13-1293C404F0E4}"/>
    <cellStyle name="Total 16 3 4 2" xfId="5682" xr:uid="{6A5F8B4F-22A0-4EE3-84EF-B337E13BBDD9}"/>
    <cellStyle name="Total 16 3 4 2 2" xfId="11993" xr:uid="{3B87A92A-42A4-4E90-B2CF-4C67C26B4805}"/>
    <cellStyle name="Total 16 3 4 2 2 2" xfId="27101" xr:uid="{07194271-D232-4178-82F5-D605D307A875}"/>
    <cellStyle name="Total 16 3 4 2 3" xfId="8072" xr:uid="{143FDA99-347F-4446-A105-11B3BCA1CB10}"/>
    <cellStyle name="Total 16 3 4 2 3 2" xfId="23180" xr:uid="{707391B3-ECDA-4BAD-9B8A-5DA8DECA5AD1}"/>
    <cellStyle name="Total 16 3 4 2 4" xfId="20790" xr:uid="{8AF16AF5-ADA8-4A89-96FF-79960058C322}"/>
    <cellStyle name="Total 16 3 4 3" xfId="9427" xr:uid="{FEDA0EB6-0C08-4AD2-A298-6FB5BA87B357}"/>
    <cellStyle name="Total 16 3 4 3 2" xfId="24535" xr:uid="{8131E9A1-D42F-43F9-8179-CDF7C797BE77}"/>
    <cellStyle name="Total 16 3 4 4" xfId="13936" xr:uid="{50FBF6D1-9F1C-405D-9A22-710623181291}"/>
    <cellStyle name="Total 16 3 4 4 2" xfId="29044" xr:uid="{75C23FE2-FCA8-4EFF-9710-3F6F2C34ACD0}"/>
    <cellStyle name="Total 16 3 4 5" xfId="18153" xr:uid="{AF31952D-7635-4841-A87D-7E0B8874BB6C}"/>
    <cellStyle name="Total 16 3 5" xfId="3371" xr:uid="{6DED63D7-4F83-477A-B66A-093504BFF3F8}"/>
    <cellStyle name="Total 16 3 5 2" xfId="6008" xr:uid="{4FCEDE7E-BE8C-400A-B259-ED6E713D5FC1}"/>
    <cellStyle name="Total 16 3 5 2 2" xfId="12319" xr:uid="{924A0A19-D4EA-4543-8222-4389334B44AB}"/>
    <cellStyle name="Total 16 3 5 2 2 2" xfId="27427" xr:uid="{A35F84C5-1E7A-4854-B59D-D1FC495C6555}"/>
    <cellStyle name="Total 16 3 5 2 3" xfId="14589" xr:uid="{DF7EC63B-8703-4725-B172-1B60D5B64F35}"/>
    <cellStyle name="Total 16 3 5 2 3 2" xfId="29697" xr:uid="{DADD0670-A5EA-4652-A339-B8F4924A3CF0}"/>
    <cellStyle name="Total 16 3 5 2 4" xfId="21116" xr:uid="{E233F9C5-AB5D-4AD6-99ED-798C527516CF}"/>
    <cellStyle name="Total 16 3 5 3" xfId="9753" xr:uid="{2EAF3546-F5A9-400C-8C35-99DFC3FD7C43}"/>
    <cellStyle name="Total 16 3 5 3 2" xfId="24861" xr:uid="{D14C2AA1-E0B8-410A-BD9D-22CFEED8601A}"/>
    <cellStyle name="Total 16 3 5 4" xfId="7801" xr:uid="{FEE01261-6D33-4CBA-9164-8854EE0A6FBE}"/>
    <cellStyle name="Total 16 3 5 4 2" xfId="22909" xr:uid="{2FFFEF55-A671-49FA-918B-43AF2ED7C316}"/>
    <cellStyle name="Total 16 3 5 5" xfId="18479" xr:uid="{B64D9E22-9747-453E-8EEB-D042FD01D16B}"/>
    <cellStyle name="Total 16 3 6" xfId="3677" xr:uid="{EAC35EF9-330B-4480-8F6C-B5059E268B49}"/>
    <cellStyle name="Total 16 3 6 2" xfId="6314" xr:uid="{35B90B84-2ED7-4A01-86FB-EDD0EA1A63D1}"/>
    <cellStyle name="Total 16 3 6 2 2" xfId="12625" xr:uid="{C17C0DD6-70E7-4226-B248-F5F40DF1322D}"/>
    <cellStyle name="Total 16 3 6 2 2 2" xfId="27733" xr:uid="{FC302A48-BCC6-426C-AE4C-22FE12C82C4D}"/>
    <cellStyle name="Total 16 3 6 2 3" xfId="15013" xr:uid="{5538DDC0-B486-45D1-84FD-E790B05B9D96}"/>
    <cellStyle name="Total 16 3 6 2 3 2" xfId="30121" xr:uid="{F4CBCFFF-D0F9-4631-8F03-19A070E46E7B}"/>
    <cellStyle name="Total 16 3 6 2 4" xfId="21422" xr:uid="{9632E510-2A96-415B-8744-602D8A67D2FD}"/>
    <cellStyle name="Total 16 3 6 3" xfId="10059" xr:uid="{CAAA7A7F-8DF7-4D5C-ADEB-3F50036DD06C}"/>
    <cellStyle name="Total 16 3 6 3 2" xfId="25167" xr:uid="{6572C360-3860-483A-B248-BC0CC4FE673C}"/>
    <cellStyle name="Total 16 3 6 4" xfId="14923" xr:uid="{097D02D5-FA0A-4DD2-9FB2-2E17BA11C53A}"/>
    <cellStyle name="Total 16 3 6 4 2" xfId="30031" xr:uid="{9C59BF93-58F5-4734-ACCF-6BF7FBBE9674}"/>
    <cellStyle name="Total 16 3 6 5" xfId="18785" xr:uid="{13E57321-A484-43CC-B04F-AC9391C67321}"/>
    <cellStyle name="Total 16 3 7" xfId="4052" xr:uid="{64FA9F25-9DBE-4C65-94FD-57D4FB05F280}"/>
    <cellStyle name="Total 16 3 7 2" xfId="6689" xr:uid="{68154B2A-FE4B-44A4-8349-3DB961FD412A}"/>
    <cellStyle name="Total 16 3 7 2 2" xfId="13000" xr:uid="{D2B4B80D-11DD-41E7-904B-AE835F1950F3}"/>
    <cellStyle name="Total 16 3 7 2 2 2" xfId="28108" xr:uid="{DBB5A005-00CA-42E4-BDF8-B494261AB5C2}"/>
    <cellStyle name="Total 16 3 7 2 3" xfId="16676" xr:uid="{6565C8D5-B8D3-45D4-AAD8-3613633A5E8C}"/>
    <cellStyle name="Total 16 3 7 2 3 2" xfId="31784" xr:uid="{3FD2759F-5E13-402A-BC48-F1A6564AC679}"/>
    <cellStyle name="Total 16 3 7 2 4" xfId="21797" xr:uid="{305E3715-931E-405B-981C-7C7086867369}"/>
    <cellStyle name="Total 16 3 7 3" xfId="10434" xr:uid="{8383205A-6084-45E7-9F8F-B08ECF74B326}"/>
    <cellStyle name="Total 16 3 7 3 2" xfId="25542" xr:uid="{617A0011-61F4-4FD4-A2CC-AF7689B93215}"/>
    <cellStyle name="Total 16 3 7 4" xfId="16081" xr:uid="{6A498627-28FE-4845-9619-3A5FBF49DFAE}"/>
    <cellStyle name="Total 16 3 7 4 2" xfId="31189" xr:uid="{BDC33366-0003-47CB-8301-E9ED57DDFD45}"/>
    <cellStyle name="Total 16 3 7 5" xfId="19160" xr:uid="{7D07EF16-39A4-4E23-830B-1D72D476332E}"/>
    <cellStyle name="Total 16 3 8" xfId="4351" xr:uid="{039347D2-C7DC-44D9-A0A8-2A11A3BC3B78}"/>
    <cellStyle name="Total 16 3 8 2" xfId="6988" xr:uid="{1EFD8C37-6321-4454-9FC3-5BE6707CB143}"/>
    <cellStyle name="Total 16 3 8 2 2" xfId="13299" xr:uid="{AF19C9CE-BB3C-4336-93C0-47F307C1EFF6}"/>
    <cellStyle name="Total 16 3 8 2 2 2" xfId="28407" xr:uid="{47612A0F-B691-4079-A0ED-1318107A4B95}"/>
    <cellStyle name="Total 16 3 8 2 3" xfId="16963" xr:uid="{003C6004-54C8-45A9-9AF6-5B80CAF8A952}"/>
    <cellStyle name="Total 16 3 8 2 3 2" xfId="32071" xr:uid="{1C0183D8-84A4-4EF4-99B8-E2CF787A4C62}"/>
    <cellStyle name="Total 16 3 8 2 4" xfId="22096" xr:uid="{44561774-2BA6-47D2-8B02-2A64B37E60E4}"/>
    <cellStyle name="Total 16 3 8 3" xfId="10733" xr:uid="{1720DE84-7925-4359-A681-1910457F7CF4}"/>
    <cellStyle name="Total 16 3 8 3 2" xfId="25841" xr:uid="{5E0EFD2D-768C-4CA4-A04C-2CD8F87E9E13}"/>
    <cellStyle name="Total 16 3 8 4" xfId="14730" xr:uid="{F22BB092-A34A-4950-8449-C11889C7F8E5}"/>
    <cellStyle name="Total 16 3 8 4 2" xfId="29838" xr:uid="{D1A03EA6-4CD3-46E5-9C0C-719C4878AA30}"/>
    <cellStyle name="Total 16 3 8 5" xfId="19459" xr:uid="{F4A33F69-C936-4835-97A0-0C7B5210FF02}"/>
    <cellStyle name="Total 16 3 9" xfId="4617" xr:uid="{5A4C30F3-A0AF-4354-B92A-214E983C890F}"/>
    <cellStyle name="Total 16 3 9 2" xfId="10999" xr:uid="{6D13455F-839E-4ED9-82E9-78E713A0EF13}"/>
    <cellStyle name="Total 16 3 9 2 2" xfId="26107" xr:uid="{E5FEDA12-94A1-4737-AF80-54324995DC0A}"/>
    <cellStyle name="Total 16 3 9 3" xfId="7229" xr:uid="{82A2181E-AB66-41CF-BD54-D4BA9D4B2E10}"/>
    <cellStyle name="Total 16 3 9 3 2" xfId="22337" xr:uid="{91D3A737-B652-46A5-B293-DF1E29AD4175}"/>
    <cellStyle name="Total 16 3 9 4" xfId="19725" xr:uid="{B7F290ED-7690-452B-9C53-CB08B7E0143F}"/>
    <cellStyle name="Total 16 4" xfId="2142" xr:uid="{5AD203DB-46E4-4513-9B54-A35B5D10C242}"/>
    <cellStyle name="Total 16 4 10" xfId="8081" xr:uid="{CC2A14D7-CDEB-4F46-8DD8-D08A1CA8C3CE}"/>
    <cellStyle name="Total 16 4 10 2" xfId="23189" xr:uid="{65CAD27D-9CB6-4ECE-95EA-97D07DD25B5B}"/>
    <cellStyle name="Total 16 4 11" xfId="16068" xr:uid="{B8A8C9EA-358E-4915-A720-607377A9F1C5}"/>
    <cellStyle name="Total 16 4 11 2" xfId="31176" xr:uid="{05BD226D-263B-481F-AC52-CAD9E21BA815}"/>
    <cellStyle name="Total 16 4 12" xfId="17367" xr:uid="{162F3209-AF17-4C77-8CD5-0B315C126457}"/>
    <cellStyle name="Total 16 4 2" xfId="2632" xr:uid="{6A88B206-C1E5-470D-9385-96CFD7724785}"/>
    <cellStyle name="Total 16 4 2 2" xfId="5269" xr:uid="{D164A5FA-3055-4D39-9F44-15D7505BC5F9}"/>
    <cellStyle name="Total 16 4 2 2 2" xfId="11633" xr:uid="{2C8CFD87-209D-4635-A7B8-CEC9A7133A76}"/>
    <cellStyle name="Total 16 4 2 2 2 2" xfId="26741" xr:uid="{4D4F392D-CE9A-470B-BE1A-BF68BBDA76C3}"/>
    <cellStyle name="Total 16 4 2 2 3" xfId="9143" xr:uid="{2C3974EA-95DC-4E53-806F-479B0EC17A4E}"/>
    <cellStyle name="Total 16 4 2 2 3 2" xfId="24251" xr:uid="{1C4C2B0D-1644-4CC4-94FF-3A4958708F53}"/>
    <cellStyle name="Total 16 4 2 2 4" xfId="20377" xr:uid="{58096E37-950F-48C5-A501-F1C4A0A1020E}"/>
    <cellStyle name="Total 16 4 2 3" xfId="9099" xr:uid="{C00EAF4E-943F-4AA2-902B-438507BCB499}"/>
    <cellStyle name="Total 16 4 2 3 2" xfId="24207" xr:uid="{1406EF2A-E347-4A0C-ADC7-B6FEFCEA27EE}"/>
    <cellStyle name="Total 16 4 2 4" xfId="13920" xr:uid="{CF3002DE-CAC8-4014-BE4E-AD7361EA7282}"/>
    <cellStyle name="Total 16 4 2 4 2" xfId="29028" xr:uid="{7535FCA3-E3AB-468D-AAAE-26244BBBFC5F}"/>
    <cellStyle name="Total 16 4 2 5" xfId="13570" xr:uid="{EE19A3A1-8DD3-42D4-B276-38EFEF64FB86}"/>
    <cellStyle name="Total 16 4 2 5 2" xfId="28678" xr:uid="{E20F68D3-965F-460A-AEF9-7C540BC47F05}"/>
    <cellStyle name="Total 16 4 2 6" xfId="17740" xr:uid="{4D81E8E2-1F39-40C2-B693-61A6528BD25A}"/>
    <cellStyle name="Total 16 4 3" xfId="2897" xr:uid="{3533723F-45DC-4BF5-BADC-E4EA1BA3563D}"/>
    <cellStyle name="Total 16 4 3 2" xfId="5534" xr:uid="{A2CB4301-D35E-4FE9-BE72-3C85E2D4C95C}"/>
    <cellStyle name="Total 16 4 3 2 2" xfId="11845" xr:uid="{A7E65B65-6D2B-4BF6-B5BE-D33CE78C40F3}"/>
    <cellStyle name="Total 16 4 3 2 2 2" xfId="26953" xr:uid="{FAA6BD27-58C7-4E51-9622-8F445C513595}"/>
    <cellStyle name="Total 16 4 3 2 3" xfId="16274" xr:uid="{30E609C5-72C6-4E01-91F4-3C01EADEAE6B}"/>
    <cellStyle name="Total 16 4 3 2 3 2" xfId="31382" xr:uid="{7A1036C3-DCA3-45D9-877B-8974E0B61932}"/>
    <cellStyle name="Total 16 4 3 2 4" xfId="20642" xr:uid="{83715A01-8530-4C35-9D4A-98058C4DC494}"/>
    <cellStyle name="Total 16 4 3 3" xfId="14213" xr:uid="{654BE57D-D82C-4238-827B-947FE9CFF0A8}"/>
    <cellStyle name="Total 16 4 3 3 2" xfId="29321" xr:uid="{EA24C997-3945-4FE8-A17A-72B53AC5CE0A}"/>
    <cellStyle name="Total 16 4 3 4" xfId="18005" xr:uid="{7CB90AC7-0E72-4C6F-BD8E-579186A67165}"/>
    <cellStyle name="Total 16 4 4" xfId="3200" xr:uid="{D6AD04B7-A0D4-4E70-919E-B68504746CA6}"/>
    <cellStyle name="Total 16 4 4 2" xfId="5837" xr:uid="{D999CF42-7005-4E14-B2F1-17287C961C8A}"/>
    <cellStyle name="Total 16 4 4 2 2" xfId="12148" xr:uid="{ED7297DA-CAAD-46FF-B328-1CFFE852D735}"/>
    <cellStyle name="Total 16 4 4 2 2 2" xfId="27256" xr:uid="{910C1153-BE6A-4167-97F3-D5DDD495F450}"/>
    <cellStyle name="Total 16 4 4 2 3" xfId="16048" xr:uid="{A861F828-7A5B-4461-8629-6860C29E3E48}"/>
    <cellStyle name="Total 16 4 4 2 3 2" xfId="31156" xr:uid="{6BCF8090-BE64-4F43-BFBB-74A5FAEEBCED}"/>
    <cellStyle name="Total 16 4 4 2 4" xfId="20945" xr:uid="{8EE93DBD-731B-4464-8710-A1479D86226C}"/>
    <cellStyle name="Total 16 4 4 3" xfId="9582" xr:uid="{DBB61E10-33BF-4E0C-9741-E772064A1946}"/>
    <cellStyle name="Total 16 4 4 3 2" xfId="24690" xr:uid="{2F2E2B9C-F3C7-4F75-B013-B86487E0F7D5}"/>
    <cellStyle name="Total 16 4 4 4" xfId="7494" xr:uid="{2DC0E1C8-7AC2-4182-A644-30BB723BC0D9}"/>
    <cellStyle name="Total 16 4 4 4 2" xfId="22602" xr:uid="{470CAB19-10CE-4147-B2BE-5313DD991545}"/>
    <cellStyle name="Total 16 4 4 5" xfId="18308" xr:uid="{84A1051F-5780-4EE0-90AD-4BD47A77C520}"/>
    <cellStyle name="Total 16 4 5" xfId="3526" xr:uid="{5DB5562E-CAC0-434E-A7FD-8E093CB6E610}"/>
    <cellStyle name="Total 16 4 5 2" xfId="6163" xr:uid="{5D0DAF50-5E1A-421A-94F4-A9C41B75F8C5}"/>
    <cellStyle name="Total 16 4 5 2 2" xfId="12474" xr:uid="{6866CDB7-9248-4207-9B0F-67F2EB23EA1F}"/>
    <cellStyle name="Total 16 4 5 2 2 2" xfId="27582" xr:uid="{42159415-4D54-4431-B533-8B24B872A522}"/>
    <cellStyle name="Total 16 4 5 2 3" xfId="16300" xr:uid="{4B669EB9-0B2C-4679-964E-E421D05630C9}"/>
    <cellStyle name="Total 16 4 5 2 3 2" xfId="31408" xr:uid="{1B99545A-77E1-4482-BB48-50A46150B18F}"/>
    <cellStyle name="Total 16 4 5 2 4" xfId="21271" xr:uid="{F8687DF4-4727-47F2-8D30-9AC53855EDCD}"/>
    <cellStyle name="Total 16 4 5 3" xfId="9908" xr:uid="{023EA313-74D6-4A55-BF29-8E5AB1E157C2}"/>
    <cellStyle name="Total 16 4 5 3 2" xfId="25016" xr:uid="{70C6C207-2984-43CB-A3E5-E4DF2FCD70A7}"/>
    <cellStyle name="Total 16 4 5 4" xfId="8249" xr:uid="{29F2DBEF-DE0E-4096-86E2-51257BFA3DE2}"/>
    <cellStyle name="Total 16 4 5 4 2" xfId="23357" xr:uid="{1C49F716-739C-4B67-95B1-038DB76934F3}"/>
    <cellStyle name="Total 16 4 5 5" xfId="18634" xr:uid="{AA862D6F-D579-48A0-96E6-3C08776892BF}"/>
    <cellStyle name="Total 16 4 6" xfId="3832" xr:uid="{BFA1FC9E-13B9-4443-887A-AAE25912D631}"/>
    <cellStyle name="Total 16 4 6 2" xfId="6469" xr:uid="{FF7F312D-3DDC-4E97-A624-24202F77D18A}"/>
    <cellStyle name="Total 16 4 6 2 2" xfId="12780" xr:uid="{517E64B1-8F6F-497F-AD82-3D25D48F6D10}"/>
    <cellStyle name="Total 16 4 6 2 2 2" xfId="27888" xr:uid="{57B70CCB-6DB0-46C2-9FFD-BBE8FAC48185}"/>
    <cellStyle name="Total 16 4 6 2 3" xfId="8042" xr:uid="{E2E8A61F-4A65-44E0-A967-AA8C9B5A0021}"/>
    <cellStyle name="Total 16 4 6 2 3 2" xfId="23150" xr:uid="{C400EDDE-21C1-43EB-A04A-D58DEC8E6493}"/>
    <cellStyle name="Total 16 4 6 2 4" xfId="21577" xr:uid="{8B7187F8-8A21-40E3-B2BD-3822392492CF}"/>
    <cellStyle name="Total 16 4 6 3" xfId="10214" xr:uid="{1B55A3EE-6B66-478F-BE6D-663CA6B4807C}"/>
    <cellStyle name="Total 16 4 6 3 2" xfId="25322" xr:uid="{0FA05DC9-68B0-4B03-A2A9-BF7B687F04B0}"/>
    <cellStyle name="Total 16 4 6 4" xfId="15436" xr:uid="{7E882A78-B2E1-492D-87E9-19253D19A6DB}"/>
    <cellStyle name="Total 16 4 6 4 2" xfId="30544" xr:uid="{20AFFD9C-FE88-42AB-B430-E8534D06625D}"/>
    <cellStyle name="Total 16 4 6 5" xfId="18940" xr:uid="{90437588-3487-4857-8407-AC91071B7C8C}"/>
    <cellStyle name="Total 16 4 7" xfId="4214" xr:uid="{15FA1C73-513A-43CE-AF10-2CF94AB5C3A7}"/>
    <cellStyle name="Total 16 4 7 2" xfId="6851" xr:uid="{89AC4E15-4C91-4A9F-8CFB-6C7CAB29790D}"/>
    <cellStyle name="Total 16 4 7 2 2" xfId="13162" xr:uid="{C5F258B0-F390-49A7-ADC6-E4757EB6DB9E}"/>
    <cellStyle name="Total 16 4 7 2 2 2" xfId="28270" xr:uid="{159F1A58-4873-44D9-8F8A-1BADC5FA7CC6}"/>
    <cellStyle name="Total 16 4 7 2 3" xfId="16831" xr:uid="{BA4B53F1-C56C-46E9-AFF1-8BB91736DF00}"/>
    <cellStyle name="Total 16 4 7 2 3 2" xfId="31939" xr:uid="{6FE7F6C4-3186-4A3F-8E67-714BE5A87A61}"/>
    <cellStyle name="Total 16 4 7 2 4" xfId="21959" xr:uid="{17CCC1EB-2EAF-4484-AABC-1E202FE53AE2}"/>
    <cellStyle name="Total 16 4 7 3" xfId="10596" xr:uid="{D597B1D4-777B-4C7C-98C2-8C3DDAA5C5D4}"/>
    <cellStyle name="Total 16 4 7 3 2" xfId="25704" xr:uid="{AF0898CD-F5BB-4C01-AA80-BAA00BC0BA07}"/>
    <cellStyle name="Total 16 4 7 4" xfId="13676" xr:uid="{F7049931-D55C-4196-8B86-3014C395FFCD}"/>
    <cellStyle name="Total 16 4 7 4 2" xfId="28784" xr:uid="{376F9350-62B6-41C4-923B-1B223964126A}"/>
    <cellStyle name="Total 16 4 7 5" xfId="19322" xr:uid="{BB91ECD1-8D7A-4266-83CF-CB75622F8499}"/>
    <cellStyle name="Total 16 4 8" xfId="4779" xr:uid="{CCB53CE5-3A14-4AA2-9A22-A8F07BD2CA77}"/>
    <cellStyle name="Total 16 4 8 2" xfId="11161" xr:uid="{1302E4E1-02BE-491D-BE56-7D1BCA80E8AE}"/>
    <cellStyle name="Total 16 4 8 2 2" xfId="26269" xr:uid="{E682ADE8-2C83-4FA7-8FC2-37D0F830B673}"/>
    <cellStyle name="Total 16 4 8 3" xfId="15564" xr:uid="{EB40FD7D-AEF8-4D7E-8D45-5984C08A6602}"/>
    <cellStyle name="Total 16 4 8 3 2" xfId="30672" xr:uid="{FDF3F6E2-E4A8-452E-95F2-6F3899FB0F7D}"/>
    <cellStyle name="Total 16 4 8 4" xfId="19887" xr:uid="{33EA90C5-1FCD-49B5-BFC0-3A046C70008F}"/>
    <cellStyle name="Total 16 4 9" xfId="8640" xr:uid="{52E245A3-FAB8-4C24-8C81-AC95FD730DDB}"/>
    <cellStyle name="Total 16 4 9 2" xfId="23748" xr:uid="{B4C9A959-071F-44AE-87DC-52C8B4E9D83D}"/>
    <cellStyle name="Total 16 5" xfId="2157" xr:uid="{BFA48604-E37B-4E34-9A43-15F0B7467DE4}"/>
    <cellStyle name="Total 16 5 10" xfId="16429" xr:uid="{832C274C-B6AD-4BC2-8EE2-0ADAC22C2184}"/>
    <cellStyle name="Total 16 5 10 2" xfId="31537" xr:uid="{45F97407-0133-4602-8041-5BBB37EAE4D5}"/>
    <cellStyle name="Total 16 5 11" xfId="17382" xr:uid="{F488F08A-0D31-42A2-9A59-E5527D866049}"/>
    <cellStyle name="Total 16 5 2" xfId="2912" xr:uid="{73A36D03-172E-45C9-BABA-1FE21DE56206}"/>
    <cellStyle name="Total 16 5 2 2" xfId="5549" xr:uid="{41C262B4-87AF-49F5-8FFC-A92FDE72D1D4}"/>
    <cellStyle name="Total 16 5 2 2 2" xfId="11860" xr:uid="{128C45F2-64BD-469C-8478-76B93ADFA40B}"/>
    <cellStyle name="Total 16 5 2 2 2 2" xfId="26968" xr:uid="{075B990D-6D18-4898-94A8-1B7F381469AE}"/>
    <cellStyle name="Total 16 5 2 2 3" xfId="8069" xr:uid="{EBCD9F61-40CE-4047-8D62-C9EDFD38292E}"/>
    <cellStyle name="Total 16 5 2 2 3 2" xfId="23177" xr:uid="{D548133E-D3A7-42A0-9D08-8A17DEB49237}"/>
    <cellStyle name="Total 16 5 2 2 4" xfId="20657" xr:uid="{AF87BEB4-F58C-4849-9279-7176C1E04887}"/>
    <cellStyle name="Total 16 5 2 3" xfId="11239" xr:uid="{BFCF970A-8B34-401C-A92F-661C6486976C}"/>
    <cellStyle name="Total 16 5 2 3 2" xfId="26347" xr:uid="{86617548-44C0-443D-82E3-68EDDCE9866A}"/>
    <cellStyle name="Total 16 5 2 4" xfId="18020" xr:uid="{5AA68095-D7DD-4710-ADDD-93A6544FC114}"/>
    <cellStyle name="Total 16 5 3" xfId="3215" xr:uid="{1B178C9C-52E3-4DCA-9DEF-AA5A111AA36E}"/>
    <cellStyle name="Total 16 5 3 2" xfId="5852" xr:uid="{A5435292-9A6A-4141-9DF9-4160D3FB613F}"/>
    <cellStyle name="Total 16 5 3 2 2" xfId="12163" xr:uid="{7D3D4BA7-9321-4DBF-A9D1-85BD5702AEE9}"/>
    <cellStyle name="Total 16 5 3 2 2 2" xfId="27271" xr:uid="{FB938BBE-1B26-41D1-9832-736F606D0BA0}"/>
    <cellStyle name="Total 16 5 3 2 3" xfId="15871" xr:uid="{F6AB5303-283C-49DB-93CA-4683036CF844}"/>
    <cellStyle name="Total 16 5 3 2 3 2" xfId="30979" xr:uid="{7C9565A9-EA57-4CB1-8FFB-94BDEE67D1E9}"/>
    <cellStyle name="Total 16 5 3 2 4" xfId="20960" xr:uid="{6B3008FC-BD1C-4614-8FBB-471E9057D8DD}"/>
    <cellStyle name="Total 16 5 3 3" xfId="9597" xr:uid="{36580FEF-1784-4A74-9F90-7CD585425711}"/>
    <cellStyle name="Total 16 5 3 3 2" xfId="24705" xr:uid="{EF855A36-96FD-4DDC-97D0-522CFC044819}"/>
    <cellStyle name="Total 16 5 3 4" xfId="14016" xr:uid="{E4F2E1B2-75B8-4D2E-98A2-3E78F3AB5FD4}"/>
    <cellStyle name="Total 16 5 3 4 2" xfId="29124" xr:uid="{F13C8B55-DCA5-4DD7-94B1-17AE577DE5A3}"/>
    <cellStyle name="Total 16 5 3 5" xfId="18323" xr:uid="{7E69787D-3A35-443E-AFD7-891F80D938DE}"/>
    <cellStyle name="Total 16 5 4" xfId="3541" xr:uid="{E1B8D1D1-D5CA-4326-8594-C93E529830F0}"/>
    <cellStyle name="Total 16 5 4 2" xfId="6178" xr:uid="{1F73AAEE-24BC-4861-BACE-3821AA50055C}"/>
    <cellStyle name="Total 16 5 4 2 2" xfId="12489" xr:uid="{B5FF8E34-8AB7-4655-902C-9AE781551BB4}"/>
    <cellStyle name="Total 16 5 4 2 2 2" xfId="27597" xr:uid="{AB22D20E-0AC5-4F4A-8A3F-8855E3F5462E}"/>
    <cellStyle name="Total 16 5 4 2 3" xfId="13946" xr:uid="{28068D56-82D2-4FA7-931E-D134FEEBF902}"/>
    <cellStyle name="Total 16 5 4 2 3 2" xfId="29054" xr:uid="{604D6D8F-38EC-47F0-BDC1-02B0B5EC9DE9}"/>
    <cellStyle name="Total 16 5 4 2 4" xfId="21286" xr:uid="{E4973A3F-0490-41E9-8F5C-A4DED90D14D2}"/>
    <cellStyle name="Total 16 5 4 3" xfId="9923" xr:uid="{9572BE15-8078-4AB0-B590-06F8C78B07BF}"/>
    <cellStyle name="Total 16 5 4 3 2" xfId="25031" xr:uid="{DE391331-7CCE-458B-A3AA-A252F8D805E2}"/>
    <cellStyle name="Total 16 5 4 4" xfId="15116" xr:uid="{156E7884-406A-4ABC-BFA8-95FEA5846BE9}"/>
    <cellStyle name="Total 16 5 4 4 2" xfId="30224" xr:uid="{F07B6B4A-DD2A-4A6F-8C1A-B2CDCDDFFD1B}"/>
    <cellStyle name="Total 16 5 4 5" xfId="18649" xr:uid="{91E2B577-4D92-4E89-83F9-4107E6FB14C3}"/>
    <cellStyle name="Total 16 5 5" xfId="3847" xr:uid="{6F54734F-09D6-46C0-A01E-7FF8A0BCDFFC}"/>
    <cellStyle name="Total 16 5 5 2" xfId="6484" xr:uid="{53E7D1EB-C6E2-4EAD-A0FD-C9C45C6B913E}"/>
    <cellStyle name="Total 16 5 5 2 2" xfId="12795" xr:uid="{646BFC33-091D-4D94-846C-14C4F473D6F3}"/>
    <cellStyle name="Total 16 5 5 2 2 2" xfId="27903" xr:uid="{39E103C0-0EFC-4404-BC70-4113694E5A07}"/>
    <cellStyle name="Total 16 5 5 2 3" xfId="16155" xr:uid="{A610367D-581A-43D8-86C5-ED4D79860124}"/>
    <cellStyle name="Total 16 5 5 2 3 2" xfId="31263" xr:uid="{7A8B2184-ECF8-44C2-9032-559B4DE1601A}"/>
    <cellStyle name="Total 16 5 5 2 4" xfId="21592" xr:uid="{3BE91B25-9CAC-4C49-BDDE-5E96C7F0294D}"/>
    <cellStyle name="Total 16 5 5 3" xfId="10229" xr:uid="{8B1B6A77-4C0C-4325-BEA8-69D9290EDED1}"/>
    <cellStyle name="Total 16 5 5 3 2" xfId="25337" xr:uid="{C3C14E50-2883-4A6B-B678-ED58E1C50FBD}"/>
    <cellStyle name="Total 16 5 5 4" xfId="7421" xr:uid="{A111EF11-D956-4FA9-9850-5D62A7DC1853}"/>
    <cellStyle name="Total 16 5 5 4 2" xfId="22529" xr:uid="{784E5ABC-28BF-4D7F-BE20-F8B46815F02C}"/>
    <cellStyle name="Total 16 5 5 5" xfId="18955" xr:uid="{307D2A91-E85A-4F99-A8CE-FAA3ABD540BE}"/>
    <cellStyle name="Total 16 5 6" xfId="4229" xr:uid="{7A258C84-2E81-4F71-BB5E-E9604F6DB115}"/>
    <cellStyle name="Total 16 5 6 2" xfId="6866" xr:uid="{9DB775C7-2C68-4A37-AC6A-9FABE1F05E11}"/>
    <cellStyle name="Total 16 5 6 2 2" xfId="13177" xr:uid="{F5ADBF2C-9F0D-4393-8A82-C6C9484348AA}"/>
    <cellStyle name="Total 16 5 6 2 2 2" xfId="28285" xr:uid="{D6FB7709-6BB5-4733-A426-BAEE2457839D}"/>
    <cellStyle name="Total 16 5 6 2 3" xfId="16846" xr:uid="{5F526A86-A4FB-453D-8D90-38DEE5C5B998}"/>
    <cellStyle name="Total 16 5 6 2 3 2" xfId="31954" xr:uid="{A466A470-1661-4624-875D-CA69FA5F1157}"/>
    <cellStyle name="Total 16 5 6 2 4" xfId="21974" xr:uid="{2F96F3FE-E19F-4FA7-B28A-D45BDE9ED6AC}"/>
    <cellStyle name="Total 16 5 6 3" xfId="10611" xr:uid="{7EF50422-9A32-43CB-97F9-132EDCFA7F73}"/>
    <cellStyle name="Total 16 5 6 3 2" xfId="25719" xr:uid="{94041C36-6FC6-4E44-B151-892FDE430519}"/>
    <cellStyle name="Total 16 5 6 4" xfId="13473" xr:uid="{BA120C5D-EDA4-4859-AE85-4841A8CAFFD1}"/>
    <cellStyle name="Total 16 5 6 4 2" xfId="28581" xr:uid="{5878F394-B68E-4AF6-8F6A-D4B3B76E6E6B}"/>
    <cellStyle name="Total 16 5 6 5" xfId="19337" xr:uid="{3AF34EFE-2C4A-4F01-B34B-B082808492BF}"/>
    <cellStyle name="Total 16 5 7" xfId="4794" xr:uid="{81C8A86D-8E12-4192-81EE-2CCE74A93CB0}"/>
    <cellStyle name="Total 16 5 7 2" xfId="11176" xr:uid="{F7399849-1353-4D30-BEF7-CCE062BA8557}"/>
    <cellStyle name="Total 16 5 7 2 2" xfId="26284" xr:uid="{6FD23E11-EAC4-4F8A-9328-76A68BF48284}"/>
    <cellStyle name="Total 16 5 7 3" xfId="14417" xr:uid="{F98E6CA5-54F7-4AB8-98D4-9A2FB5552AAC}"/>
    <cellStyle name="Total 16 5 7 3 2" xfId="29525" xr:uid="{7B94E882-75EB-40DB-A7C3-623EA8E544C4}"/>
    <cellStyle name="Total 16 5 7 4" xfId="19902" xr:uid="{8311C2ED-BAC2-411B-8D3A-F46A5C697F7F}"/>
    <cellStyle name="Total 16 5 8" xfId="8655" xr:uid="{72420FBA-92BD-49ED-9E18-9A51C8DDC87A}"/>
    <cellStyle name="Total 16 5 8 2" xfId="23763" xr:uid="{EC5AF396-1B8A-48EC-888F-5686239EC11C}"/>
    <cellStyle name="Total 16 5 9" xfId="13598" xr:uid="{CDB89D81-DA14-4D6B-8612-8D658DC9FC02}"/>
    <cellStyle name="Total 16 5 9 2" xfId="28706" xr:uid="{7BD66394-C0C3-4836-B977-4BF0C9A75AEE}"/>
    <cellStyle name="Total 2" xfId="1781" xr:uid="{00000000-0005-0000-0000-0000F5060000}"/>
    <cellStyle name="Total 2 2" xfId="1952" xr:uid="{FD38AE1F-3BF8-455E-8ADE-C4E129018136}"/>
    <cellStyle name="Total 2 2 10" xfId="8453" xr:uid="{98E0FAA2-CAE1-4500-8A15-7EDD4CA87457}"/>
    <cellStyle name="Total 2 2 10 2" xfId="23561" xr:uid="{0DB156D3-9B21-421F-BA3E-5F55D203F10D}"/>
    <cellStyle name="Total 2 2 11" xfId="7774" xr:uid="{78F2F3C5-C800-482C-96F9-9EAB1CB1428F}"/>
    <cellStyle name="Total 2 2 11 2" xfId="22882" xr:uid="{276216F7-E5DE-4047-B929-7F2CAA1FA3E9}"/>
    <cellStyle name="Total 2 2 12" xfId="14588" xr:uid="{CB3393F2-1E00-4F4A-A7CC-79CB8A858C86}"/>
    <cellStyle name="Total 2 2 12 2" xfId="29696" xr:uid="{93AE6C55-DEF6-4950-9993-69BF9774CFD2}"/>
    <cellStyle name="Total 2 2 13" xfId="17177" xr:uid="{1692103D-1F80-4936-A503-ECAD1EA06980}"/>
    <cellStyle name="Total 2 2 2" xfId="2512" xr:uid="{D3568A1A-1EBA-4FD8-8C7F-725CD96A109C}"/>
    <cellStyle name="Total 2 2 2 2" xfId="5149" xr:uid="{2A1005CD-34EB-4BB7-B924-61C4166890E3}"/>
    <cellStyle name="Total 2 2 2 2 2" xfId="11513" xr:uid="{620F0E0F-9AEB-4736-B141-F57EBA11A11E}"/>
    <cellStyle name="Total 2 2 2 2 2 2" xfId="26621" xr:uid="{D2630F8C-C8B3-4458-9D02-06AC51561BE0}"/>
    <cellStyle name="Total 2 2 2 2 3" xfId="11252" xr:uid="{D54213FC-775A-4514-996A-0E59CC7113DB}"/>
    <cellStyle name="Total 2 2 2 2 3 2" xfId="26360" xr:uid="{68C2CD4D-2D08-437F-9813-3A4039B60D4D}"/>
    <cellStyle name="Total 2 2 2 2 4" xfId="20257" xr:uid="{BBEDEE34-42E0-4FF2-BB94-88529F39EB88}"/>
    <cellStyle name="Total 2 2 2 3" xfId="8979" xr:uid="{239DD75A-BCD8-43E2-9159-A6C8C8DCE4EA}"/>
    <cellStyle name="Total 2 2 2 3 2" xfId="24087" xr:uid="{6B3FB0D0-FF8F-4D1D-B497-104CDE4A251B}"/>
    <cellStyle name="Total 2 2 3" xfId="2728" xr:uid="{A3B7A2FF-98F1-4979-8038-E26A3C49EE91}"/>
    <cellStyle name="Total 2 2 3 2" xfId="5365" xr:uid="{525A4582-CBD7-4ABA-9C71-87070EF5788E}"/>
    <cellStyle name="Total 2 2 3 2 2" xfId="11714" xr:uid="{F7BA29AD-EB29-4DE3-90A2-D215738AFEEF}"/>
    <cellStyle name="Total 2 2 3 2 2 2" xfId="26822" xr:uid="{E853DDDB-2AAA-4EA6-BCE4-36F8A46C2260}"/>
    <cellStyle name="Total 2 2 3 2 3" xfId="15633" xr:uid="{668930C0-5D18-4096-A02F-9B79AFE68ADD}"/>
    <cellStyle name="Total 2 2 3 2 3 2" xfId="30741" xr:uid="{218D07FC-83A5-43DE-82C7-55DA9EFFBCA1}"/>
    <cellStyle name="Total 2 2 3 2 4" xfId="20473" xr:uid="{E85E6691-5010-4677-9A82-D4472826614B}"/>
    <cellStyle name="Total 2 2 3 3" xfId="15918" xr:uid="{CC0D593F-459A-44EF-A451-C26DA9075CBB}"/>
    <cellStyle name="Total 2 2 3 3 2" xfId="31026" xr:uid="{0E7D5AFD-BC94-4955-A087-89545D50D270}"/>
    <cellStyle name="Total 2 2 3 4" xfId="17836" xr:uid="{0D5788CB-5B86-4C01-9ED0-2891B3AB7DCB}"/>
    <cellStyle name="Total 2 2 4" xfId="3031" xr:uid="{FE5A15DD-2A5E-4345-8D35-7BA24BCE0ED3}"/>
    <cellStyle name="Total 2 2 4 2" xfId="5668" xr:uid="{C9E9D0F7-8145-43B4-A538-36B7D3058AE2}"/>
    <cellStyle name="Total 2 2 4 2 2" xfId="11979" xr:uid="{D30D5DE3-6140-4463-AA1E-796EAFAE36C8}"/>
    <cellStyle name="Total 2 2 4 2 2 2" xfId="27087" xr:uid="{FD626F30-A68D-4745-A7D6-38D81AEDB763}"/>
    <cellStyle name="Total 2 2 4 2 3" xfId="7044" xr:uid="{A442838A-7A71-4604-BE78-26758B5D2576}"/>
    <cellStyle name="Total 2 2 4 2 3 2" xfId="22152" xr:uid="{60B28BF9-865E-4379-8F59-003204308962}"/>
    <cellStyle name="Total 2 2 4 2 4" xfId="20776" xr:uid="{C76AFA8D-1FE7-4609-BFA7-934014FCB2F2}"/>
    <cellStyle name="Total 2 2 4 3" xfId="9413" xr:uid="{E32E36C6-6AEA-4A45-9312-BCEA469D6191}"/>
    <cellStyle name="Total 2 2 4 3 2" xfId="24521" xr:uid="{E419537B-CB61-4A81-BE51-B698917B9265}"/>
    <cellStyle name="Total 2 2 4 4" xfId="13712" xr:uid="{73ABE391-EC5B-4577-B22A-EF289650F6F6}"/>
    <cellStyle name="Total 2 2 4 4 2" xfId="28820" xr:uid="{C2313E68-E1CA-43A2-B763-631B7824FD7A}"/>
    <cellStyle name="Total 2 2 4 5" xfId="18139" xr:uid="{2C991A71-6F94-4FD7-99A9-639526877FE4}"/>
    <cellStyle name="Total 2 2 5" xfId="3357" xr:uid="{6C957474-0AA2-4116-8282-CA0ECB377827}"/>
    <cellStyle name="Total 2 2 5 2" xfId="5994" xr:uid="{7793F9CC-979C-4253-9049-19B7BD55F219}"/>
    <cellStyle name="Total 2 2 5 2 2" xfId="12305" xr:uid="{788D5D43-7206-4908-9EAB-51EC85BD8248}"/>
    <cellStyle name="Total 2 2 5 2 2 2" xfId="27413" xr:uid="{E4DBABDE-B33A-4270-9392-20FD769CEB6B}"/>
    <cellStyle name="Total 2 2 5 2 3" xfId="14342" xr:uid="{98862003-A689-45D5-995E-2EB6A4D57008}"/>
    <cellStyle name="Total 2 2 5 2 3 2" xfId="29450" xr:uid="{E20FEDD5-B2C4-4223-915B-3695257279C7}"/>
    <cellStyle name="Total 2 2 5 2 4" xfId="21102" xr:uid="{8D5429C9-A834-4256-B8DF-2DE862F1D06A}"/>
    <cellStyle name="Total 2 2 5 3" xfId="9739" xr:uid="{46DCF857-3AAB-4DA6-9217-F78C3A025AB3}"/>
    <cellStyle name="Total 2 2 5 3 2" xfId="24847" xr:uid="{AD2C6DAE-92B6-4C25-9FF8-ABF546A490F0}"/>
    <cellStyle name="Total 2 2 5 4" xfId="13797" xr:uid="{2F62D89E-33DB-4494-B9E8-C83AF93D26D1}"/>
    <cellStyle name="Total 2 2 5 4 2" xfId="28905" xr:uid="{60CCB44E-8D50-424C-B375-343DA3E5649D}"/>
    <cellStyle name="Total 2 2 5 5" xfId="18465" xr:uid="{B4BF93FF-86A2-416C-968F-F7BC76E98319}"/>
    <cellStyle name="Total 2 2 6" xfId="3663" xr:uid="{76FE61F0-3A73-43FC-AC53-B2BDA905AE01}"/>
    <cellStyle name="Total 2 2 6 2" xfId="6300" xr:uid="{0D874786-D8B8-4BD3-8076-A4BD0F1ED859}"/>
    <cellStyle name="Total 2 2 6 2 2" xfId="12611" xr:uid="{21C27DD3-8DD7-4741-AA62-E0A69FC2C4F7}"/>
    <cellStyle name="Total 2 2 6 2 2 2" xfId="27719" xr:uid="{9A932342-333E-4783-A876-79C134FF4F32}"/>
    <cellStyle name="Total 2 2 6 2 3" xfId="13834" xr:uid="{072DF9B0-1F43-4D24-BAE0-7BF1A5368FE2}"/>
    <cellStyle name="Total 2 2 6 2 3 2" xfId="28942" xr:uid="{FA36E71C-5907-443B-8F67-55F3B0AF5FC5}"/>
    <cellStyle name="Total 2 2 6 2 4" xfId="21408" xr:uid="{67318C40-AD8B-43DB-AEF0-117624275CEC}"/>
    <cellStyle name="Total 2 2 6 3" xfId="10045" xr:uid="{02B5B2E3-52D2-4003-82B5-36EE9B71FC15}"/>
    <cellStyle name="Total 2 2 6 3 2" xfId="25153" xr:uid="{53290289-2E70-46AB-B8E6-BF51AF8F612A}"/>
    <cellStyle name="Total 2 2 6 4" xfId="14052" xr:uid="{E183DE40-D07F-4EFB-B6DA-F76C2A3F6551}"/>
    <cellStyle name="Total 2 2 6 4 2" xfId="29160" xr:uid="{972FBC58-C920-483D-BB6E-D69E5DA6D4F6}"/>
    <cellStyle name="Total 2 2 6 5" xfId="18771" xr:uid="{DA1B4E20-AA1E-4B81-AE3E-BC39DDA04184}"/>
    <cellStyle name="Total 2 2 7" xfId="4024" xr:uid="{64E5F87E-390E-4801-9F6B-6546CDC6FC57}"/>
    <cellStyle name="Total 2 2 7 2" xfId="6661" xr:uid="{4DC1FBF6-8156-435B-B31F-983C390E2094}"/>
    <cellStyle name="Total 2 2 7 2 2" xfId="12972" xr:uid="{62794A16-9016-4B3D-BB88-5C7717CC706C}"/>
    <cellStyle name="Total 2 2 7 2 2 2" xfId="28080" xr:uid="{FD0E7643-A640-4FD8-A428-9B395A366443}"/>
    <cellStyle name="Total 2 2 7 2 3" xfId="16662" xr:uid="{CA39EA31-A990-497C-9C9F-D3AB7F86294D}"/>
    <cellStyle name="Total 2 2 7 2 3 2" xfId="31770" xr:uid="{ADE593FC-39E0-4E44-B8B1-C34714BAA859}"/>
    <cellStyle name="Total 2 2 7 2 4" xfId="21769" xr:uid="{3F8EBCBD-9B86-44CA-BC76-0218817512A4}"/>
    <cellStyle name="Total 2 2 7 3" xfId="10406" xr:uid="{471E0A75-A5FB-4179-A055-D3FB742C76BB}"/>
    <cellStyle name="Total 2 2 7 3 2" xfId="25514" xr:uid="{F61003E5-2F5D-495C-A2AE-8C524573A665}"/>
    <cellStyle name="Total 2 2 7 4" xfId="14347" xr:uid="{AFC892F3-CC9B-4F64-8033-36435A32C0FE}"/>
    <cellStyle name="Total 2 2 7 4 2" xfId="29455" xr:uid="{9662207E-7FED-47B6-98F6-1AAA24E10ABE}"/>
    <cellStyle name="Total 2 2 7 5" xfId="19132" xr:uid="{B682B4C7-1C4E-4166-820C-102CF7CB9439}"/>
    <cellStyle name="Total 2 2 8" xfId="4337" xr:uid="{AB4A7B9D-7A1F-43D7-B1E0-7305FDC6D67A}"/>
    <cellStyle name="Total 2 2 8 2" xfId="6974" xr:uid="{D2DCA395-A1A2-4CE2-859F-14B737F42917}"/>
    <cellStyle name="Total 2 2 8 2 2" xfId="13285" xr:uid="{61486A70-7A7D-4C36-BC08-EA152DE94BBD}"/>
    <cellStyle name="Total 2 2 8 2 2 2" xfId="28393" xr:uid="{0CCC598A-FDA9-4E6A-ADED-6C0B9EEB0031}"/>
    <cellStyle name="Total 2 2 8 2 3" xfId="16949" xr:uid="{FD635C20-BF77-4399-9CA2-40FC36101B32}"/>
    <cellStyle name="Total 2 2 8 2 3 2" xfId="32057" xr:uid="{DCC0753C-2313-41A1-95D5-70E24AF61031}"/>
    <cellStyle name="Total 2 2 8 2 4" xfId="22082" xr:uid="{35387692-5AD6-4C47-BDAD-6A3F442E7882}"/>
    <cellStyle name="Total 2 2 8 3" xfId="10719" xr:uid="{BD0D1175-DC43-4810-8173-06F82732D666}"/>
    <cellStyle name="Total 2 2 8 3 2" xfId="25827" xr:uid="{7B34759F-0820-49A1-A2A8-ABDC985359B4}"/>
    <cellStyle name="Total 2 2 8 4" xfId="11764" xr:uid="{B7AE00C4-0641-4560-8F80-8633867056AC}"/>
    <cellStyle name="Total 2 2 8 4 2" xfId="26872" xr:uid="{102A9AFF-A8A8-4D1F-875E-615BDDBAA700}"/>
    <cellStyle name="Total 2 2 8 5" xfId="19445" xr:uid="{62C5B7AF-1D52-48A6-A399-8954AB4A96CF}"/>
    <cellStyle name="Total 2 2 9" xfId="4589" xr:uid="{06C79EE8-3803-4CC2-AD54-12C4273C1637}"/>
    <cellStyle name="Total 2 2 9 2" xfId="10971" xr:uid="{E2964747-BFDD-4DCE-B4FE-145740725C46}"/>
    <cellStyle name="Total 2 2 9 2 2" xfId="26079" xr:uid="{208B27DC-BB25-4E33-A5B6-188B07629CBC}"/>
    <cellStyle name="Total 2 2 9 3" xfId="15725" xr:uid="{FE1780C7-86F6-4880-8729-1180DCAC2FAC}"/>
    <cellStyle name="Total 2 2 9 3 2" xfId="30833" xr:uid="{25D003C3-C7EF-4DCE-88CC-D2D76C7157E2}"/>
    <cellStyle name="Total 2 2 9 4" xfId="19697" xr:uid="{597BB009-5FEC-47D2-A1CB-7FA090CE3995}"/>
    <cellStyle name="Total 2 3" xfId="1981" xr:uid="{ECD31562-371D-4C73-8A40-080F328F1E40}"/>
    <cellStyle name="Total 2 3 10" xfId="8479" xr:uid="{ADF14BA1-EBD4-4372-AFDA-AE4B9EDC240B}"/>
    <cellStyle name="Total 2 3 10 2" xfId="23587" xr:uid="{618EE445-964D-4C20-AF1B-DA8FCE828258}"/>
    <cellStyle name="Total 2 3 11" xfId="15371" xr:uid="{24F890D8-6F68-4427-8EDF-B99CEEFB5BB9}"/>
    <cellStyle name="Total 2 3 11 2" xfId="30479" xr:uid="{14A87CF2-6D77-418A-AC6F-557E93903299}"/>
    <cellStyle name="Total 2 3 12" xfId="14970" xr:uid="{63E3DEE0-918D-4354-A24D-64742E2519CD}"/>
    <cellStyle name="Total 2 3 12 2" xfId="30078" xr:uid="{F469F022-2264-4675-8628-C09A0A3366EB}"/>
    <cellStyle name="Total 2 3 13" xfId="17206" xr:uid="{02F9FE58-C0C9-4586-A8EB-17348578369F}"/>
    <cellStyle name="Total 2 3 2" xfId="2541" xr:uid="{2DA50FA4-22CE-46D6-BF52-5A5A28ED37C6}"/>
    <cellStyle name="Total 2 3 2 2" xfId="5178" xr:uid="{44977C2E-FDED-49FF-A26E-BC13A8C16547}"/>
    <cellStyle name="Total 2 3 2 2 2" xfId="11542" xr:uid="{0F5E99E0-4C0E-4292-8610-E784FA7EFEDF}"/>
    <cellStyle name="Total 2 3 2 2 2 2" xfId="26650" xr:uid="{435E62C8-605F-4B7E-B662-931A3160C231}"/>
    <cellStyle name="Total 2 3 2 2 3" xfId="16552" xr:uid="{679C35A6-FF1C-4326-AEE2-7D18A392B32C}"/>
    <cellStyle name="Total 2 3 2 2 3 2" xfId="31660" xr:uid="{8A745E93-2D26-4BC7-9F8C-6EF38D30DFAA}"/>
    <cellStyle name="Total 2 3 2 2 4" xfId="20286" xr:uid="{8C35750D-2722-4A82-BD15-7ADA1747AC6E}"/>
    <cellStyle name="Total 2 3 2 3" xfId="9008" xr:uid="{457AD821-99B4-45E3-B4C9-6DF49449447B}"/>
    <cellStyle name="Total 2 3 2 3 2" xfId="24116" xr:uid="{0DAE7E71-4A41-41DF-A108-DD2357D150AF}"/>
    <cellStyle name="Total 2 3 3" xfId="2743" xr:uid="{15859EFF-E9D3-4C2E-9177-8D158FFF466A}"/>
    <cellStyle name="Total 2 3 3 2" xfId="5380" xr:uid="{5F078D5B-B855-415C-9794-9CA1BFA35FD4}"/>
    <cellStyle name="Total 2 3 3 2 2" xfId="11729" xr:uid="{9C54BF56-8C0E-4F36-9A81-0512235A4864}"/>
    <cellStyle name="Total 2 3 3 2 2 2" xfId="26837" xr:uid="{EF950A1B-2048-446A-8BFA-11B2DDAA64E3}"/>
    <cellStyle name="Total 2 3 3 2 3" xfId="14655" xr:uid="{AFFE5905-20B8-4E86-AD41-9A10C9FF2243}"/>
    <cellStyle name="Total 2 3 3 2 3 2" xfId="29763" xr:uid="{14476FF0-0C64-4584-8359-121047956F61}"/>
    <cellStyle name="Total 2 3 3 2 4" xfId="20488" xr:uid="{9EFF396D-53C0-4090-93E3-651C18F8F9FC}"/>
    <cellStyle name="Total 2 3 3 3" xfId="16542" xr:uid="{7049C3EC-0B0D-43D6-9A2E-899469DCD480}"/>
    <cellStyle name="Total 2 3 3 3 2" xfId="31650" xr:uid="{F02192CE-54E3-4E41-8CAD-EB51484E6431}"/>
    <cellStyle name="Total 2 3 3 4" xfId="17851" xr:uid="{C62B09AC-32E9-46B5-94E4-ACF316460A49}"/>
    <cellStyle name="Total 2 3 4" xfId="3046" xr:uid="{DE2C8506-DC98-4244-B7A6-0263AFAD4F08}"/>
    <cellStyle name="Total 2 3 4 2" xfId="5683" xr:uid="{EC3E1417-C48C-46F9-993D-17E446258F98}"/>
    <cellStyle name="Total 2 3 4 2 2" xfId="11994" xr:uid="{4EF2106B-4412-4A95-923F-7972A8485ADD}"/>
    <cellStyle name="Total 2 3 4 2 2 2" xfId="27102" xr:uid="{E14EC292-FD2C-4D95-9E10-3F641C6B2CEF}"/>
    <cellStyle name="Total 2 3 4 2 3" xfId="14361" xr:uid="{640B3FFA-4052-49C3-BFC9-ECB56A6A634D}"/>
    <cellStyle name="Total 2 3 4 2 3 2" xfId="29469" xr:uid="{D5DC6FC3-94E6-4949-BBCA-6077AACC6E4C}"/>
    <cellStyle name="Total 2 3 4 2 4" xfId="20791" xr:uid="{9FA6ACC8-0604-41FE-9F14-F9C2B2BFE0C3}"/>
    <cellStyle name="Total 2 3 4 3" xfId="9428" xr:uid="{912BB351-F707-4398-8909-496AF8517498}"/>
    <cellStyle name="Total 2 3 4 3 2" xfId="24536" xr:uid="{76347FBE-B9C0-4905-82D7-041AFD4263AC}"/>
    <cellStyle name="Total 2 3 4 4" xfId="7355" xr:uid="{2045A8E6-63CB-44EA-AB7D-81A33D39D30C}"/>
    <cellStyle name="Total 2 3 4 4 2" xfId="22463" xr:uid="{9B6F9601-6B72-42C6-8FE0-428054B68A0F}"/>
    <cellStyle name="Total 2 3 4 5" xfId="18154" xr:uid="{F68D0CFB-2B0C-4B67-AF78-081E83B27111}"/>
    <cellStyle name="Total 2 3 5" xfId="3372" xr:uid="{AB7D784E-91FA-460F-99E1-F30F06260257}"/>
    <cellStyle name="Total 2 3 5 2" xfId="6009" xr:uid="{99DB4C81-E26E-4860-98A2-EDAD30E347B3}"/>
    <cellStyle name="Total 2 3 5 2 2" xfId="12320" xr:uid="{CEB0A89D-D52B-499B-8635-BE13C27048B1}"/>
    <cellStyle name="Total 2 3 5 2 2 2" xfId="27428" xr:uid="{457B2D50-E6B4-4F0F-929F-1FFC6490CEB8}"/>
    <cellStyle name="Total 2 3 5 2 3" xfId="7306" xr:uid="{062C6969-2AE0-43DE-84EE-447A2C4F797D}"/>
    <cellStyle name="Total 2 3 5 2 3 2" xfId="22414" xr:uid="{3AD0F678-C2FC-4220-BF3D-A0004C53EF71}"/>
    <cellStyle name="Total 2 3 5 2 4" xfId="21117" xr:uid="{EE7DF308-2E56-43F0-B1DA-0A8F7BF80B90}"/>
    <cellStyle name="Total 2 3 5 3" xfId="9754" xr:uid="{C2991A10-58D2-4094-BAAF-B39B5BB3C0E4}"/>
    <cellStyle name="Total 2 3 5 3 2" xfId="24862" xr:uid="{EBDE971D-B6EB-4089-8C97-2399B1E946A4}"/>
    <cellStyle name="Total 2 3 5 4" xfId="13735" xr:uid="{A42DE6C3-EB41-461E-A552-FA7EF799C782}"/>
    <cellStyle name="Total 2 3 5 4 2" xfId="28843" xr:uid="{EF83D8E5-8CE3-4579-99E1-879BFC244916}"/>
    <cellStyle name="Total 2 3 5 5" xfId="18480" xr:uid="{94A562E6-26B7-4060-9AF7-9C83FB8572D6}"/>
    <cellStyle name="Total 2 3 6" xfId="3678" xr:uid="{6FA1E53F-FBAF-4522-9A8A-B89CE543C599}"/>
    <cellStyle name="Total 2 3 6 2" xfId="6315" xr:uid="{FB3CD7FD-BEDA-427D-AFA4-AEED1BF29AB9}"/>
    <cellStyle name="Total 2 3 6 2 2" xfId="12626" xr:uid="{94032A2F-8F2A-4494-837E-349958F58C9E}"/>
    <cellStyle name="Total 2 3 6 2 2 2" xfId="27734" xr:uid="{F1075DCA-13D6-4168-8863-E59EDC11B7FF}"/>
    <cellStyle name="Total 2 3 6 2 3" xfId="7227" xr:uid="{86B4D2FF-C232-425F-8CC8-5E3E1649785D}"/>
    <cellStyle name="Total 2 3 6 2 3 2" xfId="22335" xr:uid="{4D512723-C523-48C4-A92D-D03A8C659A4E}"/>
    <cellStyle name="Total 2 3 6 2 4" xfId="21423" xr:uid="{DA42AB66-C48D-42AB-A297-92C9CAEB1DA3}"/>
    <cellStyle name="Total 2 3 6 3" xfId="10060" xr:uid="{227FD4E2-687F-4F4B-88B5-2FEE24DC9D0A}"/>
    <cellStyle name="Total 2 3 6 3 2" xfId="25168" xr:uid="{18FA6158-ACF7-4BED-AB07-2121B39AAB6A}"/>
    <cellStyle name="Total 2 3 6 4" xfId="13907" xr:uid="{C5BDCF36-0856-4E63-AA2F-BF1ECC05B4A9}"/>
    <cellStyle name="Total 2 3 6 4 2" xfId="29015" xr:uid="{EE9CE909-9665-4E60-A8BC-0A80FDB1DB36}"/>
    <cellStyle name="Total 2 3 6 5" xfId="18786" xr:uid="{D90A8320-E189-4B25-A29A-9B0094C48618}"/>
    <cellStyle name="Total 2 3 7" xfId="4053" xr:uid="{3842652E-9DBA-4266-A7A8-3D7B721133C6}"/>
    <cellStyle name="Total 2 3 7 2" xfId="6690" xr:uid="{DE484D8D-F6DD-41AC-892F-2CDA85DC521C}"/>
    <cellStyle name="Total 2 3 7 2 2" xfId="13001" xr:uid="{760CE3A3-A4A1-482D-85D4-9127E1A7F610}"/>
    <cellStyle name="Total 2 3 7 2 2 2" xfId="28109" xr:uid="{EF763264-8507-48CA-AC40-49D1BAEC5A5C}"/>
    <cellStyle name="Total 2 3 7 2 3" xfId="16677" xr:uid="{3812A08D-7C3F-4E14-9115-73C0D0892907}"/>
    <cellStyle name="Total 2 3 7 2 3 2" xfId="31785" xr:uid="{DD0AF442-F5C7-4651-98F4-EF2464C9700B}"/>
    <cellStyle name="Total 2 3 7 2 4" xfId="21798" xr:uid="{ABD94F85-0382-4ACF-A72A-A030FDB4AEEA}"/>
    <cellStyle name="Total 2 3 7 3" xfId="10435" xr:uid="{0190799C-F883-4335-8EAE-50547C17A6FB}"/>
    <cellStyle name="Total 2 3 7 3 2" xfId="25543" xr:uid="{9EEF165A-91D8-40DC-A52E-D043045CD2BA}"/>
    <cellStyle name="Total 2 3 7 4" xfId="15921" xr:uid="{5A8B9CB1-7D37-4DC1-A2E3-0025C62CF880}"/>
    <cellStyle name="Total 2 3 7 4 2" xfId="31029" xr:uid="{50C3861A-11B9-4EB5-AE46-04B6CBFD875F}"/>
    <cellStyle name="Total 2 3 7 5" xfId="19161" xr:uid="{CD4FCDF6-E59C-4762-AF81-7439D99D9ECA}"/>
    <cellStyle name="Total 2 3 8" xfId="4352" xr:uid="{85455F9E-6288-41CB-8239-7BFC294B011C}"/>
    <cellStyle name="Total 2 3 8 2" xfId="6989" xr:uid="{82AD6CE2-D5B1-49C6-8DDC-EACA2B49982E}"/>
    <cellStyle name="Total 2 3 8 2 2" xfId="13300" xr:uid="{DA930D8A-5604-432F-AB1F-0359E4812225}"/>
    <cellStyle name="Total 2 3 8 2 2 2" xfId="28408" xr:uid="{4AECD55C-999B-4855-A505-DE0BA8472B04}"/>
    <cellStyle name="Total 2 3 8 2 3" xfId="16964" xr:uid="{86404EF4-1EE3-4F69-9B7D-9E9E024356BD}"/>
    <cellStyle name="Total 2 3 8 2 3 2" xfId="32072" xr:uid="{06C90889-8FB6-4117-AD91-7948DC75308B}"/>
    <cellStyle name="Total 2 3 8 2 4" xfId="22097" xr:uid="{31FB5E5A-E290-4F44-AF81-298EBB97601D}"/>
    <cellStyle name="Total 2 3 8 3" xfId="10734" xr:uid="{582B4CDB-CDDC-4D9F-A2DB-E687EEE7CFB1}"/>
    <cellStyle name="Total 2 3 8 3 2" xfId="25842" xr:uid="{9DB41B1A-453F-4432-89DF-ADB7AFEFE146}"/>
    <cellStyle name="Total 2 3 8 4" xfId="7230" xr:uid="{9D2A2BAD-BDCD-4AF0-AD04-D4F4953A6B90}"/>
    <cellStyle name="Total 2 3 8 4 2" xfId="22338" xr:uid="{4D9F4973-A56E-4239-864A-A30D74FE575E}"/>
    <cellStyle name="Total 2 3 8 5" xfId="19460" xr:uid="{35EC408A-B18A-40F9-99B4-25AA822A9353}"/>
    <cellStyle name="Total 2 3 9" xfId="4618" xr:uid="{F0CBC758-EDB9-41ED-88BF-1EBCA1DC40E9}"/>
    <cellStyle name="Total 2 3 9 2" xfId="11000" xr:uid="{3238B652-1FD6-4F9C-ABD0-59E1C58BC209}"/>
    <cellStyle name="Total 2 3 9 2 2" xfId="26108" xr:uid="{78602357-E9E9-41E6-A41F-22CA5D16882A}"/>
    <cellStyle name="Total 2 3 9 3" xfId="15239" xr:uid="{DE116E7F-1C13-483B-9B25-44E71ECFD995}"/>
    <cellStyle name="Total 2 3 9 3 2" xfId="30347" xr:uid="{CF5EA4EA-D0FC-45DA-8619-C199D723DBC6}"/>
    <cellStyle name="Total 2 3 9 4" xfId="19726" xr:uid="{CA86D07B-BDCC-41C4-9452-D6DFECAEFA3E}"/>
    <cellStyle name="Total 2 4" xfId="2143" xr:uid="{35CF833F-0ED5-4754-90D7-CA0921C86742}"/>
    <cellStyle name="Total 2 4 10" xfId="13457" xr:uid="{2795C83B-D995-4D65-8312-EA2F2E4FCF8B}"/>
    <cellStyle name="Total 2 4 10 2" xfId="28565" xr:uid="{0868198A-80DF-4796-AD85-A2D536AE5D7B}"/>
    <cellStyle name="Total 2 4 11" xfId="16143" xr:uid="{327110EA-FD84-46CC-A0A8-5D1928029389}"/>
    <cellStyle name="Total 2 4 11 2" xfId="31251" xr:uid="{06775C04-65DF-49D5-8F14-3E69F60356D3}"/>
    <cellStyle name="Total 2 4 12" xfId="17368" xr:uid="{678BC846-D0DA-4558-9D8E-583C255F761F}"/>
    <cellStyle name="Total 2 4 2" xfId="2633" xr:uid="{E1CCBD52-4E8C-470A-92C7-CC47FB874FC4}"/>
    <cellStyle name="Total 2 4 2 2" xfId="5270" xr:uid="{4796DE7F-B087-4428-8EC2-3CAE1A3F74C4}"/>
    <cellStyle name="Total 2 4 2 2 2" xfId="11634" xr:uid="{D0A6BDF1-50B8-4E84-B623-28DF69336A9F}"/>
    <cellStyle name="Total 2 4 2 2 2 2" xfId="26742" xr:uid="{4F0316F6-631A-45BF-B3F1-5A683574E2E3}"/>
    <cellStyle name="Total 2 4 2 2 3" xfId="8178" xr:uid="{6E818138-3F30-4B8D-BE71-2D522398DCA6}"/>
    <cellStyle name="Total 2 4 2 2 3 2" xfId="23286" xr:uid="{0310C402-63E0-4255-8267-AE04E8C64048}"/>
    <cellStyle name="Total 2 4 2 2 4" xfId="20378" xr:uid="{B06474C9-FC2E-460F-8447-4D37ABE567E4}"/>
    <cellStyle name="Total 2 4 2 3" xfId="9100" xr:uid="{A9C0385E-78F8-4337-BADB-BBD2B0E7A34C}"/>
    <cellStyle name="Total 2 4 2 3 2" xfId="24208" xr:uid="{E9A5957E-BCDD-4F0A-AEF6-885A7475B236}"/>
    <cellStyle name="Total 2 4 2 4" xfId="7379" xr:uid="{3F818B4A-E0AD-4B74-B8E3-E1BB8F6260DA}"/>
    <cellStyle name="Total 2 4 2 4 2" xfId="22487" xr:uid="{5B884043-4D3D-46DE-A37F-41DDA9067C0B}"/>
    <cellStyle name="Total 2 4 2 5" xfId="16503" xr:uid="{B36E82A4-583F-4B44-A7BA-F97C7D35B979}"/>
    <cellStyle name="Total 2 4 2 5 2" xfId="31611" xr:uid="{DDB0DA9F-3C18-447A-8DDF-A9CAFC53F311}"/>
    <cellStyle name="Total 2 4 2 6" xfId="17741" xr:uid="{70D67CBE-E927-412F-A818-5B3B19BD0201}"/>
    <cellStyle name="Total 2 4 3" xfId="2898" xr:uid="{399F4BB7-FE5A-4CF2-8E9E-6C1D704545A0}"/>
    <cellStyle name="Total 2 4 3 2" xfId="5535" xr:uid="{77F0E3C2-EC66-44FC-B22B-C808589FD15D}"/>
    <cellStyle name="Total 2 4 3 2 2" xfId="11846" xr:uid="{0512F1F1-000A-4569-B4EE-8950B2640F07}"/>
    <cellStyle name="Total 2 4 3 2 2 2" xfId="26954" xr:uid="{3F40C438-C9AE-4750-A981-7636768FD019}"/>
    <cellStyle name="Total 2 4 3 2 3" xfId="9299" xr:uid="{4172D346-8EEF-497F-A9FE-C60BB2B6908C}"/>
    <cellStyle name="Total 2 4 3 2 3 2" xfId="24407" xr:uid="{4E3F924C-F617-4429-A2DA-A50E0381ED80}"/>
    <cellStyle name="Total 2 4 3 2 4" xfId="20643" xr:uid="{FE76C3BA-353A-4C84-B98A-756426A85C10}"/>
    <cellStyle name="Total 2 4 3 3" xfId="7471" xr:uid="{9459991F-3B24-4BD4-B2E4-DFD0F2C755A7}"/>
    <cellStyle name="Total 2 4 3 3 2" xfId="22579" xr:uid="{799FAB30-F1D5-43A4-93FD-6EB11B360DDC}"/>
    <cellStyle name="Total 2 4 3 4" xfId="18006" xr:uid="{7347D5FA-99FF-4D3D-AFD6-0B783609F8E1}"/>
    <cellStyle name="Total 2 4 4" xfId="3201" xr:uid="{8F6FE617-55D6-4DD7-8786-18FC90154007}"/>
    <cellStyle name="Total 2 4 4 2" xfId="5838" xr:uid="{D413ECD7-A511-4273-A562-5D7E97C8B716}"/>
    <cellStyle name="Total 2 4 4 2 2" xfId="12149" xr:uid="{1C74264A-9431-4BB8-AC30-56874F3F8ABE}"/>
    <cellStyle name="Total 2 4 4 2 2 2" xfId="27257" xr:uid="{7948B0D8-4612-4B74-A12F-86DA3689DF11}"/>
    <cellStyle name="Total 2 4 4 2 3" xfId="8213" xr:uid="{F5513748-335D-4370-A429-9CF129DA954F}"/>
    <cellStyle name="Total 2 4 4 2 3 2" xfId="23321" xr:uid="{B3ABBF69-7013-4C29-B0D1-2E358811F910}"/>
    <cellStyle name="Total 2 4 4 2 4" xfId="20946" xr:uid="{9573FD54-1AAE-48FF-A712-FF7D30AFF1DC}"/>
    <cellStyle name="Total 2 4 4 3" xfId="9583" xr:uid="{375D29FB-588F-4DC3-8561-895292ECDEA5}"/>
    <cellStyle name="Total 2 4 4 3 2" xfId="24691" xr:uid="{AA02DF19-8800-471E-AAEA-545809A0E089}"/>
    <cellStyle name="Total 2 4 4 4" xfId="15069" xr:uid="{D5117FB8-92C7-4EAE-A769-8D5BB19F2A35}"/>
    <cellStyle name="Total 2 4 4 4 2" xfId="30177" xr:uid="{F6E324A9-CA80-42C6-86BA-975D042F1A44}"/>
    <cellStyle name="Total 2 4 4 5" xfId="18309" xr:uid="{310BC21E-09A8-4404-A0E4-A343A46DF6CB}"/>
    <cellStyle name="Total 2 4 5" xfId="3527" xr:uid="{0B5BE18C-6F6B-4FFC-8FFA-E49C42D4D5CC}"/>
    <cellStyle name="Total 2 4 5 2" xfId="6164" xr:uid="{C52A9CEA-F0C6-4EC8-9F50-8486A8E5CEAD}"/>
    <cellStyle name="Total 2 4 5 2 2" xfId="12475" xr:uid="{92E818FA-108B-4082-82ED-A93E29899918}"/>
    <cellStyle name="Total 2 4 5 2 2 2" xfId="27583" xr:uid="{F1F733D3-B544-4723-B57A-B0804C958CE1}"/>
    <cellStyle name="Total 2 4 5 2 3" xfId="14725" xr:uid="{52C23B0E-0216-44EE-BB58-32E91A3E66E1}"/>
    <cellStyle name="Total 2 4 5 2 3 2" xfId="29833" xr:uid="{C9EA1E46-29D5-4622-94FB-8D9869A8873C}"/>
    <cellStyle name="Total 2 4 5 2 4" xfId="21272" xr:uid="{C115BB4C-3F2A-42E0-8455-31F6A764DCA3}"/>
    <cellStyle name="Total 2 4 5 3" xfId="9909" xr:uid="{821F8DBB-4244-430E-90DA-226D0E3863C3}"/>
    <cellStyle name="Total 2 4 5 3 2" xfId="25017" xr:uid="{A5EA4BAE-53EB-49C7-906B-737BA372CBD8}"/>
    <cellStyle name="Total 2 4 5 4" xfId="7184" xr:uid="{1F386D1C-ADFE-4083-BA4C-8C9E08E52909}"/>
    <cellStyle name="Total 2 4 5 4 2" xfId="22292" xr:uid="{94743D93-D8A4-452D-B048-B55B7F0308B4}"/>
    <cellStyle name="Total 2 4 5 5" xfId="18635" xr:uid="{98B8E504-5D5B-4D58-953D-7FA835D55DDF}"/>
    <cellStyle name="Total 2 4 6" xfId="3833" xr:uid="{9407DBA0-A509-400C-B72D-AE50D3533331}"/>
    <cellStyle name="Total 2 4 6 2" xfId="6470" xr:uid="{3CA3242F-EC43-4641-8E4D-C21AC49587A9}"/>
    <cellStyle name="Total 2 4 6 2 2" xfId="12781" xr:uid="{5A5048BB-34C8-436F-B3ED-3672FF14C783}"/>
    <cellStyle name="Total 2 4 6 2 2 2" xfId="27889" xr:uid="{BBAE48F9-4425-4093-A176-9369F76E8144}"/>
    <cellStyle name="Total 2 4 6 2 3" xfId="14163" xr:uid="{856C3216-CC16-4DF5-A06C-546EFA476898}"/>
    <cellStyle name="Total 2 4 6 2 3 2" xfId="29271" xr:uid="{C63F9C5F-78C4-4984-A6E5-45AF1C12C73A}"/>
    <cellStyle name="Total 2 4 6 2 4" xfId="21578" xr:uid="{DEDD1C07-D083-4F3B-86AB-AA4DFCA3333C}"/>
    <cellStyle name="Total 2 4 6 3" xfId="10215" xr:uid="{75EB290B-FBAB-41C7-BE6C-119C38E3A7BD}"/>
    <cellStyle name="Total 2 4 6 3 2" xfId="25323" xr:uid="{659859E7-DB2E-4278-A8AA-1DCFA1449D3B}"/>
    <cellStyle name="Total 2 4 6 4" xfId="9203" xr:uid="{689F6B09-F390-416E-A667-47F9EFC78D6D}"/>
    <cellStyle name="Total 2 4 6 4 2" xfId="24311" xr:uid="{4C861F9F-7F6C-4B1A-9B11-698685E1708F}"/>
    <cellStyle name="Total 2 4 6 5" xfId="18941" xr:uid="{9218CB31-D8C7-4053-B47D-A438750992AF}"/>
    <cellStyle name="Total 2 4 7" xfId="4215" xr:uid="{3BC561F7-8FD2-44B5-9FA9-E18D0D6B889E}"/>
    <cellStyle name="Total 2 4 7 2" xfId="6852" xr:uid="{575A34C1-4418-4CDB-A1B4-A92D8705EBF1}"/>
    <cellStyle name="Total 2 4 7 2 2" xfId="13163" xr:uid="{94F5B87C-F7FF-43A3-84A9-76E82F977097}"/>
    <cellStyle name="Total 2 4 7 2 2 2" xfId="28271" xr:uid="{917E12BA-E05E-4A5F-AED7-F79F4B63A1EB}"/>
    <cellStyle name="Total 2 4 7 2 3" xfId="16832" xr:uid="{514CDE5B-0B25-40DD-9416-A5452F257EDE}"/>
    <cellStyle name="Total 2 4 7 2 3 2" xfId="31940" xr:uid="{597564D7-8FD1-4AFC-9A64-674920FBE2EA}"/>
    <cellStyle name="Total 2 4 7 2 4" xfId="21960" xr:uid="{D978E8EA-5651-4FEE-8414-D79A71388CC9}"/>
    <cellStyle name="Total 2 4 7 3" xfId="10597" xr:uid="{8D5BDF12-B15C-47F0-A475-8DB925FFE821}"/>
    <cellStyle name="Total 2 4 7 3 2" xfId="25705" xr:uid="{A66D5490-025B-4BE1-A022-087C23AA6D6A}"/>
    <cellStyle name="Total 2 4 7 4" xfId="8263" xr:uid="{0A652C97-35CB-4172-9D1B-E3E2C8867DFB}"/>
    <cellStyle name="Total 2 4 7 4 2" xfId="23371" xr:uid="{D5420BBB-3119-47CD-823E-B3E2939930F7}"/>
    <cellStyle name="Total 2 4 7 5" xfId="19323" xr:uid="{7856ECC5-DE10-4819-8AE2-F1C358367FD5}"/>
    <cellStyle name="Total 2 4 8" xfId="4780" xr:uid="{BD5A1938-8263-4D4A-98FE-37600244EFF6}"/>
    <cellStyle name="Total 2 4 8 2" xfId="11162" xr:uid="{4E4E441E-064F-4542-BE0D-2A36D51B2537}"/>
    <cellStyle name="Total 2 4 8 2 2" xfId="26270" xr:uid="{FF1E2824-3885-482D-A5D5-A369074CEF19}"/>
    <cellStyle name="Total 2 4 8 3" xfId="13868" xr:uid="{5C120882-9CBC-4436-99BB-D0505692BBD2}"/>
    <cellStyle name="Total 2 4 8 3 2" xfId="28976" xr:uid="{94DBB8A2-91A8-4955-B34D-239DDF8C17FE}"/>
    <cellStyle name="Total 2 4 8 4" xfId="19888" xr:uid="{9205FDD9-C929-446C-B0CF-77C29E9D3E02}"/>
    <cellStyle name="Total 2 4 9" xfId="8641" xr:uid="{F6420243-EB19-47A0-911D-2485B37A2B3E}"/>
    <cellStyle name="Total 2 4 9 2" xfId="23749" xr:uid="{CCD1E4E1-672F-468C-B2FB-045959C58B72}"/>
    <cellStyle name="Total 2 5" xfId="2158" xr:uid="{4A7AF7A9-4439-4FD2-8713-8C3F74FD484D}"/>
    <cellStyle name="Total 2 5 10" xfId="16197" xr:uid="{3EC1BD4F-A469-4A17-BB48-8D3EB4344D2F}"/>
    <cellStyle name="Total 2 5 10 2" xfId="31305" xr:uid="{D5C864AD-6F8B-4B9E-BE09-35BE8D06CF9B}"/>
    <cellStyle name="Total 2 5 11" xfId="17383" xr:uid="{A9F05348-9D1F-4E10-86F4-637AFD3EE2BA}"/>
    <cellStyle name="Total 2 5 2" xfId="2913" xr:uid="{16959528-95D4-4594-A593-5CFD31E5F895}"/>
    <cellStyle name="Total 2 5 2 2" xfId="5550" xr:uid="{BD30E4DC-9FE1-474A-911C-4E7D1D1B8846}"/>
    <cellStyle name="Total 2 5 2 2 2" xfId="11861" xr:uid="{B69409F5-4BCF-4E5A-86A2-B07D02B1394C}"/>
    <cellStyle name="Total 2 5 2 2 2 2" xfId="26969" xr:uid="{270F5356-D543-4B74-9BAC-31D40A183271}"/>
    <cellStyle name="Total 2 5 2 2 3" xfId="13965" xr:uid="{A404B4A4-E1D9-428E-BB88-BB5752D451BB}"/>
    <cellStyle name="Total 2 5 2 2 3 2" xfId="29073" xr:uid="{AE6C3249-B44A-4E3E-A5B4-AA4A3D16DC9A}"/>
    <cellStyle name="Total 2 5 2 2 4" xfId="20658" xr:uid="{484A6CAB-4A88-4788-9DDA-1E7ADB366741}"/>
    <cellStyle name="Total 2 5 2 3" xfId="15726" xr:uid="{C5F4D209-2A17-4B1D-A13A-C3BE0FD4A75A}"/>
    <cellStyle name="Total 2 5 2 3 2" xfId="30834" xr:uid="{11670481-4780-4540-A7E1-C8421DA7A654}"/>
    <cellStyle name="Total 2 5 2 4" xfId="18021" xr:uid="{43F3C16A-9A24-4C87-98F0-049534B570D8}"/>
    <cellStyle name="Total 2 5 3" xfId="3216" xr:uid="{E0BEE4A7-5A65-46CD-BA80-80BBA5AFCAEF}"/>
    <cellStyle name="Total 2 5 3 2" xfId="5853" xr:uid="{A8533B8E-B0CE-4339-9267-1F2FBA910F8A}"/>
    <cellStyle name="Total 2 5 3 2 2" xfId="12164" xr:uid="{C68B6B9A-9D0F-435D-8499-CC58FE9C0782}"/>
    <cellStyle name="Total 2 5 3 2 2 2" xfId="27272" xr:uid="{D24F5C1A-E0C0-4152-BA61-85310CD4497F}"/>
    <cellStyle name="Total 2 5 3 2 3" xfId="16129" xr:uid="{3105DFD2-F7F0-4257-A296-488B27FB6DBE}"/>
    <cellStyle name="Total 2 5 3 2 3 2" xfId="31237" xr:uid="{C9AF9FB3-0BE4-4D3F-8FBF-04B2C0F448A8}"/>
    <cellStyle name="Total 2 5 3 2 4" xfId="20961" xr:uid="{01E65721-BBB8-4D8A-838B-72FDC71A7E95}"/>
    <cellStyle name="Total 2 5 3 3" xfId="9598" xr:uid="{A22DB52B-F98B-4E94-8AAA-9A836626050F}"/>
    <cellStyle name="Total 2 5 3 3 2" xfId="24706" xr:uid="{238846AD-EBD7-4A8B-A129-32B4B7B02882}"/>
    <cellStyle name="Total 2 5 3 4" xfId="13859" xr:uid="{C24F65B1-0B1D-4E68-B050-35D29FFD93E5}"/>
    <cellStyle name="Total 2 5 3 4 2" xfId="28967" xr:uid="{E4A15EC7-8C4F-495C-A542-FAD6B46C3D45}"/>
    <cellStyle name="Total 2 5 3 5" xfId="18324" xr:uid="{6A26E2E9-5D5F-448C-ABCC-B541FFAEAF1A}"/>
    <cellStyle name="Total 2 5 4" xfId="3542" xr:uid="{424BAD09-506B-4549-B505-3F4975F02022}"/>
    <cellStyle name="Total 2 5 4 2" xfId="6179" xr:uid="{C1CE88CC-A5F5-420F-8470-6D6D743598E3}"/>
    <cellStyle name="Total 2 5 4 2 2" xfId="12490" xr:uid="{376CAC44-B46B-4B40-8620-EFC519883958}"/>
    <cellStyle name="Total 2 5 4 2 2 2" xfId="27598" xr:uid="{AB92F38C-BBFA-4576-B7EC-EE5A5E8A9CD2}"/>
    <cellStyle name="Total 2 5 4 2 3" xfId="14118" xr:uid="{0CB320CD-1979-46E8-AABC-82508B329AD8}"/>
    <cellStyle name="Total 2 5 4 2 3 2" xfId="29226" xr:uid="{C92B6CDB-127B-4477-A070-04A70FB84EAE}"/>
    <cellStyle name="Total 2 5 4 2 4" xfId="21287" xr:uid="{5C02F278-EDD5-493C-B6E2-80DF53BA0F4E}"/>
    <cellStyle name="Total 2 5 4 3" xfId="9924" xr:uid="{DB4A3259-22CE-4229-AFA1-03E2226B0B9E}"/>
    <cellStyle name="Total 2 5 4 3 2" xfId="25032" xr:uid="{7571F6E7-9C2D-45D5-80F8-AAC3B4CE3B9E}"/>
    <cellStyle name="Total 2 5 4 4" xfId="15302" xr:uid="{FE83A614-33A1-4E50-B8AF-D5A7AC25FC9F}"/>
    <cellStyle name="Total 2 5 4 4 2" xfId="30410" xr:uid="{D8B8E5FD-DA2C-4820-8BB7-5DDFEDAA4169}"/>
    <cellStyle name="Total 2 5 4 5" xfId="18650" xr:uid="{F6CDF034-F01B-4518-99F8-58E85B880FE6}"/>
    <cellStyle name="Total 2 5 5" xfId="3848" xr:uid="{177AF43B-D06A-4F2F-AADD-B4413C56EF36}"/>
    <cellStyle name="Total 2 5 5 2" xfId="6485" xr:uid="{BEEB58BC-2074-4CED-832C-97FF5F68E3E8}"/>
    <cellStyle name="Total 2 5 5 2 2" xfId="12796" xr:uid="{DC4DCF64-B967-4437-8D14-45C6A58C031F}"/>
    <cellStyle name="Total 2 5 5 2 2 2" xfId="27904" xr:uid="{89C3E4BE-4F7C-4C31-AB2E-7445DA2AE386}"/>
    <cellStyle name="Total 2 5 5 2 3" xfId="13647" xr:uid="{D73246F4-18EB-4942-BBD1-B4A759048089}"/>
    <cellStyle name="Total 2 5 5 2 3 2" xfId="28755" xr:uid="{F854C823-6755-46BB-AD0A-EC589388392E}"/>
    <cellStyle name="Total 2 5 5 2 4" xfId="21593" xr:uid="{A295AC6D-35E4-4ACE-AA38-30F9A5203EF9}"/>
    <cellStyle name="Total 2 5 5 3" xfId="10230" xr:uid="{C60D1226-1303-4CD3-87BB-75FFC69073E6}"/>
    <cellStyle name="Total 2 5 5 3 2" xfId="25338" xr:uid="{EC289675-5D2E-44B9-B79A-CF923A1D5F89}"/>
    <cellStyle name="Total 2 5 5 4" xfId="11250" xr:uid="{46216CCC-5F37-4DD3-8BD4-7528882E3978}"/>
    <cellStyle name="Total 2 5 5 4 2" xfId="26358" xr:uid="{59DE5797-5C36-433F-81F3-21EA05886499}"/>
    <cellStyle name="Total 2 5 5 5" xfId="18956" xr:uid="{74E68508-ECCF-4524-9F3D-723CFA04547B}"/>
    <cellStyle name="Total 2 5 6" xfId="4230" xr:uid="{39B5AF5E-5391-4D18-B675-CE796EA7C5FE}"/>
    <cellStyle name="Total 2 5 6 2" xfId="6867" xr:uid="{0D52F1B2-7DB2-4630-96FB-5E603E67AF4C}"/>
    <cellStyle name="Total 2 5 6 2 2" xfId="13178" xr:uid="{9AC7DA3F-4C3F-4DDB-9276-1B1AAC9E5CCE}"/>
    <cellStyle name="Total 2 5 6 2 2 2" xfId="28286" xr:uid="{176588A1-DE61-4060-A7B2-5A02DDA5C031}"/>
    <cellStyle name="Total 2 5 6 2 3" xfId="16847" xr:uid="{614CBB12-28A1-4100-97DD-882CA494B7B4}"/>
    <cellStyle name="Total 2 5 6 2 3 2" xfId="31955" xr:uid="{A1708AFB-63CD-4653-B5A4-379AB34F87CF}"/>
    <cellStyle name="Total 2 5 6 2 4" xfId="21975" xr:uid="{92E440BC-BF61-4847-B8C3-AEC52039538D}"/>
    <cellStyle name="Total 2 5 6 3" xfId="10612" xr:uid="{A62581CC-EEC8-4C70-9CCA-4715E793DB4F}"/>
    <cellStyle name="Total 2 5 6 3 2" xfId="25720" xr:uid="{A515DF5C-420C-43A9-9F6D-AB9D84526433}"/>
    <cellStyle name="Total 2 5 6 4" xfId="7221" xr:uid="{82BBF8DA-E3EB-49DC-A58F-1C24F6B446BE}"/>
    <cellStyle name="Total 2 5 6 4 2" xfId="22329" xr:uid="{B336F53C-5F8F-42A0-98DF-52FCEDD28317}"/>
    <cellStyle name="Total 2 5 6 5" xfId="19338" xr:uid="{6C373D80-D3A3-4CFE-A210-B0DFA0C1DD1F}"/>
    <cellStyle name="Total 2 5 7" xfId="4795" xr:uid="{E68035E0-5140-4280-B48E-954533FC9144}"/>
    <cellStyle name="Total 2 5 7 2" xfId="11177" xr:uid="{0B287557-72BA-4962-9BEC-CC3F85EC89D3}"/>
    <cellStyle name="Total 2 5 7 2 2" xfId="26285" xr:uid="{F4CBECF9-F9AD-4FCF-8D16-FEE45D1E4C84}"/>
    <cellStyle name="Total 2 5 7 3" xfId="9236" xr:uid="{0820EF43-8C7A-4325-BF44-8095A0F5A8A4}"/>
    <cellStyle name="Total 2 5 7 3 2" xfId="24344" xr:uid="{3EB93CF0-788A-453A-A459-81230AE43A73}"/>
    <cellStyle name="Total 2 5 7 4" xfId="19903" xr:uid="{D4956744-CD5D-4D51-9296-B915BC0EF18B}"/>
    <cellStyle name="Total 2 5 8" xfId="8656" xr:uid="{09CD9745-92E2-4D2A-A015-FA30A9424C73}"/>
    <cellStyle name="Total 2 5 8 2" xfId="23764" xr:uid="{D3B8C90F-9FA5-47FE-85BF-8AA82E64736A}"/>
    <cellStyle name="Total 2 5 9" xfId="9228" xr:uid="{68E76F8A-C80F-4EB6-B90D-71BCA20972D4}"/>
    <cellStyle name="Total 2 5 9 2" xfId="24336" xr:uid="{D1DD0FFE-4439-4D76-AF6E-AD3FF76A75DC}"/>
    <cellStyle name="Total 3" xfId="1782" xr:uid="{00000000-0005-0000-0000-0000F6060000}"/>
    <cellStyle name="Total 3 2" xfId="1953" xr:uid="{6178531B-DC07-473A-8853-52158A4D10BD}"/>
    <cellStyle name="Total 3 2 10" xfId="8454" xr:uid="{1C092811-2AC7-4094-999A-0CB86AF82BD6}"/>
    <cellStyle name="Total 3 2 10 2" xfId="23562" xr:uid="{3D589138-1E45-483C-AF40-1CCA34882ABE}"/>
    <cellStyle name="Total 3 2 11" xfId="7500" xr:uid="{F2BD0598-1B54-4F37-8C2F-5A43254B2B4B}"/>
    <cellStyle name="Total 3 2 11 2" xfId="22608" xr:uid="{534EC948-4793-4839-A739-04842330181D}"/>
    <cellStyle name="Total 3 2 12" xfId="15813" xr:uid="{88D07DCF-3ED8-4E52-8AFA-8B63A5E79D8A}"/>
    <cellStyle name="Total 3 2 12 2" xfId="30921" xr:uid="{5BB1E288-3D21-4085-965C-C17E891861C3}"/>
    <cellStyle name="Total 3 2 13" xfId="17178" xr:uid="{10A611D6-29F6-439B-818A-B46246C636F6}"/>
    <cellStyle name="Total 3 2 2" xfId="2513" xr:uid="{90D8884B-FDDB-4356-8FEA-A7CB4FB07893}"/>
    <cellStyle name="Total 3 2 2 2" xfId="5150" xr:uid="{01D542F4-34A5-4BFA-A153-85BEBAA4DB0A}"/>
    <cellStyle name="Total 3 2 2 2 2" xfId="11514" xr:uid="{C8D28D62-C3AD-465B-95FD-745929E591EC}"/>
    <cellStyle name="Total 3 2 2 2 2 2" xfId="26622" xr:uid="{56D17637-A0D6-4C5C-B4E8-335639ED18F8}"/>
    <cellStyle name="Total 3 2 2 2 3" xfId="13802" xr:uid="{B5FB0E8A-D5A5-4AC8-9313-E8746DA87080}"/>
    <cellStyle name="Total 3 2 2 2 3 2" xfId="28910" xr:uid="{29398942-8A64-4822-B12E-2A1ACEAD30D6}"/>
    <cellStyle name="Total 3 2 2 2 4" xfId="20258" xr:uid="{19070EBA-D2B7-48C0-A322-17FD903BE894}"/>
    <cellStyle name="Total 3 2 2 3" xfId="8980" xr:uid="{CEAA2B63-CB64-404B-BEBA-552F8110D583}"/>
    <cellStyle name="Total 3 2 2 3 2" xfId="24088" xr:uid="{05B665C6-1A85-4A43-8768-0512CE6B4A85}"/>
    <cellStyle name="Total 3 2 3" xfId="2729" xr:uid="{820B0547-E6B3-4D09-8E58-F8C5F6614388}"/>
    <cellStyle name="Total 3 2 3 2" xfId="5366" xr:uid="{FE73C5EF-BE63-465A-9A8A-422B94D607AF}"/>
    <cellStyle name="Total 3 2 3 2 2" xfId="11715" xr:uid="{7BA94567-0D7C-4E0C-BFDF-EB6D5CF5FB70}"/>
    <cellStyle name="Total 3 2 3 2 2 2" xfId="26823" xr:uid="{4A17B522-2CF0-413A-A49B-686AD6DBE7BC}"/>
    <cellStyle name="Total 3 2 3 2 3" xfId="16083" xr:uid="{850A2ED6-45E9-40ED-B501-160764FF3415}"/>
    <cellStyle name="Total 3 2 3 2 3 2" xfId="31191" xr:uid="{1DBED753-DD30-4E4B-8E60-89E1EBB546CE}"/>
    <cellStyle name="Total 3 2 3 2 4" xfId="20474" xr:uid="{43080A71-04D9-4BDF-A072-303A581A9A8B}"/>
    <cellStyle name="Total 3 2 3 3" xfId="14679" xr:uid="{EE418959-4FE7-42B5-95C6-7B93DC3B337F}"/>
    <cellStyle name="Total 3 2 3 3 2" xfId="29787" xr:uid="{07F4D23C-316C-4CE5-9D38-63C5945AD189}"/>
    <cellStyle name="Total 3 2 3 4" xfId="17837" xr:uid="{59919C3F-CC91-4A72-B324-04A8FCE1EE52}"/>
    <cellStyle name="Total 3 2 4" xfId="3032" xr:uid="{57E35950-7E86-49A6-99B6-815F94956E06}"/>
    <cellStyle name="Total 3 2 4 2" xfId="5669" xr:uid="{AD373321-DD23-4755-8522-A9726261BF60}"/>
    <cellStyle name="Total 3 2 4 2 2" xfId="11980" xr:uid="{33F52CC8-4828-4F4F-A27D-FB1DC3F8149C}"/>
    <cellStyle name="Total 3 2 4 2 2 2" xfId="27088" xr:uid="{FC846820-275E-41EC-9032-5B258334F1E0}"/>
    <cellStyle name="Total 3 2 4 2 3" xfId="7910" xr:uid="{A7DE1ADF-A61F-430B-85C5-BE61D8CCF20C}"/>
    <cellStyle name="Total 3 2 4 2 3 2" xfId="23018" xr:uid="{B9997A79-7F49-4951-BD63-21B94868A2C5}"/>
    <cellStyle name="Total 3 2 4 2 4" xfId="20777" xr:uid="{D63420EA-1FC8-4910-B134-5BAC1BF02812}"/>
    <cellStyle name="Total 3 2 4 3" xfId="9414" xr:uid="{6AAD2848-5867-4E17-8441-A8B6CC50AF33}"/>
    <cellStyle name="Total 3 2 4 3 2" xfId="24522" xr:uid="{0BE40B96-B292-410A-B478-AFB7F4F81593}"/>
    <cellStyle name="Total 3 2 4 4" xfId="14413" xr:uid="{8BF53E80-9373-4695-B814-0FBE5A0CEE60}"/>
    <cellStyle name="Total 3 2 4 4 2" xfId="29521" xr:uid="{644E1A62-2943-4291-997A-E5674732679C}"/>
    <cellStyle name="Total 3 2 4 5" xfId="18140" xr:uid="{51CB11E4-1461-4C86-9703-83D013FE32B1}"/>
    <cellStyle name="Total 3 2 5" xfId="3358" xr:uid="{98DAC5B4-DCDD-4B01-B28E-1DA2D9B850E5}"/>
    <cellStyle name="Total 3 2 5 2" xfId="5995" xr:uid="{84F548FD-0A22-4F6A-92D0-3495D3468593}"/>
    <cellStyle name="Total 3 2 5 2 2" xfId="12306" xr:uid="{6FAB70BC-55C1-49A4-A465-8276BF6B5D92}"/>
    <cellStyle name="Total 3 2 5 2 2 2" xfId="27414" xr:uid="{0DB78901-B886-4FF6-AFD3-32C753006FDB}"/>
    <cellStyle name="Total 3 2 5 2 3" xfId="8125" xr:uid="{2E465182-B452-4077-BE92-5500CB99096D}"/>
    <cellStyle name="Total 3 2 5 2 3 2" xfId="23233" xr:uid="{4F31ABE7-36D5-49CF-A72D-36273A07C182}"/>
    <cellStyle name="Total 3 2 5 2 4" xfId="21103" xr:uid="{EB543294-D500-4BA6-A061-23F144FCA360}"/>
    <cellStyle name="Total 3 2 5 3" xfId="9740" xr:uid="{929ED813-5ED7-4E93-9EF3-48E74D6D5A81}"/>
    <cellStyle name="Total 3 2 5 3 2" xfId="24848" xr:uid="{D78D4D4D-2693-43A0-8FC5-C9899F3F7358}"/>
    <cellStyle name="Total 3 2 5 4" xfId="13909" xr:uid="{5CD4078C-AC0E-4A44-AA98-91D7CF0528A2}"/>
    <cellStyle name="Total 3 2 5 4 2" xfId="29017" xr:uid="{063C2C60-914A-4662-BB0C-723509179096}"/>
    <cellStyle name="Total 3 2 5 5" xfId="18466" xr:uid="{3E28800C-C059-4236-BF88-8C170DEFC7A6}"/>
    <cellStyle name="Total 3 2 6" xfId="3664" xr:uid="{B7181B0A-AA21-4658-A5B2-C4A65A96A8AD}"/>
    <cellStyle name="Total 3 2 6 2" xfId="6301" xr:uid="{7186645A-4A01-45B4-B206-2D835899C5CE}"/>
    <cellStyle name="Total 3 2 6 2 2" xfId="12612" xr:uid="{CB6F4CB5-89FF-4C9C-97E8-9BDBFBFF586E}"/>
    <cellStyle name="Total 3 2 6 2 2 2" xfId="27720" xr:uid="{871C897E-2762-421C-863D-B37BE33C35DB}"/>
    <cellStyle name="Total 3 2 6 2 3" xfId="7679" xr:uid="{1F7DE169-8F23-4C67-9DFB-A42628412DC4}"/>
    <cellStyle name="Total 3 2 6 2 3 2" xfId="22787" xr:uid="{586C36BA-2811-4A50-935E-8456C8D8A7B0}"/>
    <cellStyle name="Total 3 2 6 2 4" xfId="21409" xr:uid="{5BBC85E2-C30C-4A5A-8263-400F4D1C6B22}"/>
    <cellStyle name="Total 3 2 6 3" xfId="10046" xr:uid="{ADAAC150-F134-4910-B710-4B431C5CEE50}"/>
    <cellStyle name="Total 3 2 6 3 2" xfId="25154" xr:uid="{CD98E9CB-8328-4414-BEB1-26F1C67820C8}"/>
    <cellStyle name="Total 3 2 6 4" xfId="13446" xr:uid="{10C0188B-3614-4B6C-AA49-5B87CCB7FC12}"/>
    <cellStyle name="Total 3 2 6 4 2" xfId="28554" xr:uid="{D59A6C54-B684-47BB-A0B6-C1D0BD14235E}"/>
    <cellStyle name="Total 3 2 6 5" xfId="18772" xr:uid="{D50DF5F3-0C00-466C-B038-93B3E8C1FBA1}"/>
    <cellStyle name="Total 3 2 7" xfId="4025" xr:uid="{8F64C30E-A392-4783-9BCB-CC1502BFD070}"/>
    <cellStyle name="Total 3 2 7 2" xfId="6662" xr:uid="{997BF6EA-BB0A-4412-860A-72E7D1497547}"/>
    <cellStyle name="Total 3 2 7 2 2" xfId="12973" xr:uid="{EE06DB13-15EA-49A7-8184-50570AE0E24F}"/>
    <cellStyle name="Total 3 2 7 2 2 2" xfId="28081" xr:uid="{F2DD8378-A134-4451-B4A8-6B70816F4D04}"/>
    <cellStyle name="Total 3 2 7 2 3" xfId="16663" xr:uid="{4443E653-910D-450B-8C7A-52F7E27B6663}"/>
    <cellStyle name="Total 3 2 7 2 3 2" xfId="31771" xr:uid="{580DFCC5-A5DA-48C2-B5E8-301F921DF261}"/>
    <cellStyle name="Total 3 2 7 2 4" xfId="21770" xr:uid="{99AD29C4-2301-4283-9EC0-1A38CD139596}"/>
    <cellStyle name="Total 3 2 7 3" xfId="10407" xr:uid="{FFE20CEE-2772-4E52-AB32-E9C61DA0E25D}"/>
    <cellStyle name="Total 3 2 7 3 2" xfId="25515" xr:uid="{5CCC3DA0-FA50-437E-B7D0-7F95EA49FFA2}"/>
    <cellStyle name="Total 3 2 7 4" xfId="7926" xr:uid="{F416556A-7BFF-4BF0-B334-FB4C2B9A123E}"/>
    <cellStyle name="Total 3 2 7 4 2" xfId="23034" xr:uid="{3F9F6727-2FF7-4F6B-96FF-F1845F527EB0}"/>
    <cellStyle name="Total 3 2 7 5" xfId="19133" xr:uid="{49F387EF-4657-444C-AA30-A622C408F7DE}"/>
    <cellStyle name="Total 3 2 8" xfId="4338" xr:uid="{690EA556-2F7B-4C9B-9980-C41E8C23E301}"/>
    <cellStyle name="Total 3 2 8 2" xfId="6975" xr:uid="{82EC5F36-C21F-47F2-B058-110FA2CC2A5E}"/>
    <cellStyle name="Total 3 2 8 2 2" xfId="13286" xr:uid="{792A277A-D98B-487D-9A80-50A63AD76410}"/>
    <cellStyle name="Total 3 2 8 2 2 2" xfId="28394" xr:uid="{ADED1FC0-98F6-42F4-BDD6-6633D722871B}"/>
    <cellStyle name="Total 3 2 8 2 3" xfId="16950" xr:uid="{ADC4FF5B-D340-4A70-85FE-CAFBE4CA825F}"/>
    <cellStyle name="Total 3 2 8 2 3 2" xfId="32058" xr:uid="{45945E10-96EB-4A25-BC27-00E31944AA36}"/>
    <cellStyle name="Total 3 2 8 2 4" xfId="22083" xr:uid="{CE9BF737-268E-4B69-A048-C0BF1451FD19}"/>
    <cellStyle name="Total 3 2 8 3" xfId="10720" xr:uid="{C57B1C17-AD31-4D7D-8269-C36C8AD3EA90}"/>
    <cellStyle name="Total 3 2 8 3 2" xfId="25828" xr:uid="{E77E3543-368B-4BBC-BBC6-677A8DAB6A1B}"/>
    <cellStyle name="Total 3 2 8 4" xfId="9224" xr:uid="{CBD1CB8A-5CCF-4095-B397-72E1C8C924DE}"/>
    <cellStyle name="Total 3 2 8 4 2" xfId="24332" xr:uid="{F77F7FCA-5506-4EB7-B368-9B5639FF9C49}"/>
    <cellStyle name="Total 3 2 8 5" xfId="19446" xr:uid="{6ADB199B-567A-49C1-915C-968A3ED5E633}"/>
    <cellStyle name="Total 3 2 9" xfId="4590" xr:uid="{B0853723-92B7-47ED-B289-5B651BC5DFA9}"/>
    <cellStyle name="Total 3 2 9 2" xfId="10972" xr:uid="{F5A864C4-8D68-4FAB-ABAA-6388F36F6308}"/>
    <cellStyle name="Total 3 2 9 2 2" xfId="26080" xr:uid="{331BA77D-ABE1-4D8C-92C4-2B3C3934D553}"/>
    <cellStyle name="Total 3 2 9 3" xfId="14401" xr:uid="{13482FC3-009C-4DDA-9BDF-D8BA8D4AC953}"/>
    <cellStyle name="Total 3 2 9 3 2" xfId="29509" xr:uid="{C72C7C00-CAB2-4D23-8AD7-ABB5F25459EA}"/>
    <cellStyle name="Total 3 2 9 4" xfId="19698" xr:uid="{995B531B-841F-4135-9E95-F1E5CAA4196B}"/>
    <cellStyle name="Total 3 3" xfId="1982" xr:uid="{B439E025-EF45-484B-83FA-C62891BA325B}"/>
    <cellStyle name="Total 3 3 10" xfId="8480" xr:uid="{046770C3-5D95-4103-8668-86B87433457A}"/>
    <cellStyle name="Total 3 3 10 2" xfId="23588" xr:uid="{38009876-2839-4AD6-B32A-6987BF6CB818}"/>
    <cellStyle name="Total 3 3 11" xfId="11662" xr:uid="{0457C1C9-0AE2-4762-BB83-F806502BC26C}"/>
    <cellStyle name="Total 3 3 11 2" xfId="26770" xr:uid="{A1F3B00F-8A56-4325-9AFA-498BA322CBAD}"/>
    <cellStyle name="Total 3 3 12" xfId="15173" xr:uid="{4CE48AFA-FCD2-42DB-990E-92FD64CDF7BD}"/>
    <cellStyle name="Total 3 3 12 2" xfId="30281" xr:uid="{D35AC140-1830-4D71-9999-66870F16C6A6}"/>
    <cellStyle name="Total 3 3 13" xfId="17207" xr:uid="{71FEE0F2-97AE-489D-9C08-9485300E02D4}"/>
    <cellStyle name="Total 3 3 2" xfId="2542" xr:uid="{4447DAD0-7E4E-429F-BD2B-F0FD890C3246}"/>
    <cellStyle name="Total 3 3 2 2" xfId="5179" xr:uid="{632AE7A1-D505-4FE2-9989-B160B87289D0}"/>
    <cellStyle name="Total 3 3 2 2 2" xfId="11543" xr:uid="{089B46C0-7C11-466F-9B9E-4BEAA4FCE99A}"/>
    <cellStyle name="Total 3 3 2 2 2 2" xfId="26651" xr:uid="{BDB35A2F-191F-42D4-AB2E-24FA623DF8AD}"/>
    <cellStyle name="Total 3 3 2 2 3" xfId="13524" xr:uid="{6126A9E5-B004-4D45-934C-0F0055D1BC37}"/>
    <cellStyle name="Total 3 3 2 2 3 2" xfId="28632" xr:uid="{FFDE0A1E-6153-4524-8815-CE5C26585794}"/>
    <cellStyle name="Total 3 3 2 2 4" xfId="20287" xr:uid="{D96EB7A5-4C28-41D4-B1F0-1C17B58E5941}"/>
    <cellStyle name="Total 3 3 2 3" xfId="9009" xr:uid="{C209C9C8-936B-4142-8F1C-E139577D7949}"/>
    <cellStyle name="Total 3 3 2 3 2" xfId="24117" xr:uid="{020B4E46-EBCE-4075-8C23-5A5D4A8B1E5C}"/>
    <cellStyle name="Total 3 3 3" xfId="2744" xr:uid="{1B95E0D7-D6BB-4742-BE9A-C07C9AD54A68}"/>
    <cellStyle name="Total 3 3 3 2" xfId="5381" xr:uid="{EBEF1156-1A76-4402-B17F-8BD92E8D331C}"/>
    <cellStyle name="Total 3 3 3 2 2" xfId="11730" xr:uid="{1306E941-9BBE-43E2-A69F-1B4006920832}"/>
    <cellStyle name="Total 3 3 3 2 2 2" xfId="26838" xr:uid="{36DB2421-5C27-4A77-A162-55607FCD0B27}"/>
    <cellStyle name="Total 3 3 3 2 3" xfId="13943" xr:uid="{9DCD96E7-84BE-4BA4-AF88-865D3A96F427}"/>
    <cellStyle name="Total 3 3 3 2 3 2" xfId="29051" xr:uid="{00DB7D91-7C22-4109-8A84-E2CE36D3621A}"/>
    <cellStyle name="Total 3 3 3 2 4" xfId="20489" xr:uid="{B95E6392-E948-4771-BE2B-760ECF98988C}"/>
    <cellStyle name="Total 3 3 3 3" xfId="16095" xr:uid="{BB273CFE-6E3D-41C4-8659-FB2FAFA5D007}"/>
    <cellStyle name="Total 3 3 3 3 2" xfId="31203" xr:uid="{3593C269-B4C2-4146-BACC-F3FEF92FC831}"/>
    <cellStyle name="Total 3 3 3 4" xfId="17852" xr:uid="{503D9AAF-525C-4EB9-B1F0-F5EB25017819}"/>
    <cellStyle name="Total 3 3 4" xfId="3047" xr:uid="{4A0324B2-C1B1-4579-AFCF-26EE62A968DD}"/>
    <cellStyle name="Total 3 3 4 2" xfId="5684" xr:uid="{1D9C0E99-38C1-43EE-9EAC-203E492C4305}"/>
    <cellStyle name="Total 3 3 4 2 2" xfId="11995" xr:uid="{90EC5932-2ED7-4D25-B912-1A9A77F32FFF}"/>
    <cellStyle name="Total 3 3 4 2 2 2" xfId="27103" xr:uid="{C1D83554-70CD-4228-8B37-E9FF1A8A749D}"/>
    <cellStyle name="Total 3 3 4 2 3" xfId="13692" xr:uid="{735E961A-72FB-405A-854A-8A9EF078F846}"/>
    <cellStyle name="Total 3 3 4 2 3 2" xfId="28800" xr:uid="{2D883A37-DCBA-4ABB-8501-C01C406D512C}"/>
    <cellStyle name="Total 3 3 4 2 4" xfId="20792" xr:uid="{71133E4A-D9E8-47EA-8A8B-162FFBCD5EF8}"/>
    <cellStyle name="Total 3 3 4 3" xfId="9429" xr:uid="{F33E958E-1B0D-48DB-9951-581B898399EE}"/>
    <cellStyle name="Total 3 3 4 3 2" xfId="24537" xr:uid="{EA38E01B-3976-4245-B8DF-7E3A3A911809}"/>
    <cellStyle name="Total 3 3 4 4" xfId="7468" xr:uid="{6B753952-63D7-4CC2-AD71-C56F7C93599F}"/>
    <cellStyle name="Total 3 3 4 4 2" xfId="22576" xr:uid="{3C253740-86BE-490B-8277-F1401F3C96A8}"/>
    <cellStyle name="Total 3 3 4 5" xfId="18155" xr:uid="{F142C61A-DCDF-43E9-A7A0-E88BC96583DE}"/>
    <cellStyle name="Total 3 3 5" xfId="3373" xr:uid="{66056B63-588D-4AAE-9152-F0B62D77201C}"/>
    <cellStyle name="Total 3 3 5 2" xfId="6010" xr:uid="{533A8A2D-2B32-4BF7-9993-9928CA4D7C9B}"/>
    <cellStyle name="Total 3 3 5 2 2" xfId="12321" xr:uid="{116857FE-2ECC-4175-817E-ADCFA51DBC73}"/>
    <cellStyle name="Total 3 3 5 2 2 2" xfId="27429" xr:uid="{A1802BEA-6D06-444D-8BAC-665435F3944D}"/>
    <cellStyle name="Total 3 3 5 2 3" xfId="15672" xr:uid="{B7F01449-B790-4FF2-941A-E3F61A4294C3}"/>
    <cellStyle name="Total 3 3 5 2 3 2" xfId="30780" xr:uid="{ABD9CC5D-ECA1-4419-B861-CDB3F4339A9D}"/>
    <cellStyle name="Total 3 3 5 2 4" xfId="21118" xr:uid="{19DEB835-98C4-40E1-96F7-C83D0C1E4B45}"/>
    <cellStyle name="Total 3 3 5 3" xfId="9755" xr:uid="{00DD28BC-1AAC-40B9-B0BC-737F0BD62064}"/>
    <cellStyle name="Total 3 3 5 3 2" xfId="24863" xr:uid="{C081B082-28E9-4E8E-BB67-D363FA8C13D1}"/>
    <cellStyle name="Total 3 3 5 4" xfId="16311" xr:uid="{62696668-2052-40FF-A945-8411BDBC9C18}"/>
    <cellStyle name="Total 3 3 5 4 2" xfId="31419" xr:uid="{8F4AD3BB-871E-4577-B8FD-73AFCFAFAA17}"/>
    <cellStyle name="Total 3 3 5 5" xfId="18481" xr:uid="{E2ED7558-417F-479C-8D2E-745F1BFBC4B5}"/>
    <cellStyle name="Total 3 3 6" xfId="3679" xr:uid="{6F345BAD-673E-44E6-B64F-982DBCA0570E}"/>
    <cellStyle name="Total 3 3 6 2" xfId="6316" xr:uid="{7DB7F8F6-21E9-4C53-909D-B773E34D637B}"/>
    <cellStyle name="Total 3 3 6 2 2" xfId="12627" xr:uid="{5027D12B-C0B3-4C66-AEEE-C4706AF44FCF}"/>
    <cellStyle name="Total 3 3 6 2 2 2" xfId="27735" xr:uid="{03DE0F33-B2B3-4982-865B-0C5A02315948}"/>
    <cellStyle name="Total 3 3 6 2 3" xfId="16357" xr:uid="{4903477F-91F6-46C0-AA09-D0F4AFBA492B}"/>
    <cellStyle name="Total 3 3 6 2 3 2" xfId="31465" xr:uid="{DDB22B4C-A7EB-421B-9173-54FA692A3BAF}"/>
    <cellStyle name="Total 3 3 6 2 4" xfId="21424" xr:uid="{333E8DDF-0291-4A07-B4F3-CCBCF7E75A42}"/>
    <cellStyle name="Total 3 3 6 3" xfId="10061" xr:uid="{A4CAA4BA-B227-4B30-B963-3D959193D2A5}"/>
    <cellStyle name="Total 3 3 6 3 2" xfId="25169" xr:uid="{4308F9F4-EF37-4DED-86C3-C9157A59777D}"/>
    <cellStyle name="Total 3 3 6 4" xfId="13813" xr:uid="{AE693C96-FA8F-48F9-AEFC-D67B106441CF}"/>
    <cellStyle name="Total 3 3 6 4 2" xfId="28921" xr:uid="{5F144E6D-B02C-4DBA-A7D7-B35C807B004A}"/>
    <cellStyle name="Total 3 3 6 5" xfId="18787" xr:uid="{C6B60015-DB0D-4C27-820A-141AEFB20DED}"/>
    <cellStyle name="Total 3 3 7" xfId="4054" xr:uid="{8A9CF994-B1BA-4D5C-9E7D-CF18F1C50F28}"/>
    <cellStyle name="Total 3 3 7 2" xfId="6691" xr:uid="{B718D8FB-FEFB-4263-AB11-A17D16E090CA}"/>
    <cellStyle name="Total 3 3 7 2 2" xfId="13002" xr:uid="{A66F1E10-B8DC-410F-BDC1-5FB79EB87C7C}"/>
    <cellStyle name="Total 3 3 7 2 2 2" xfId="28110" xr:uid="{B1F25ABD-8EF9-430F-B65B-DCA85BB497DE}"/>
    <cellStyle name="Total 3 3 7 2 3" xfId="16678" xr:uid="{5434A62F-B139-4936-A167-B199FFBC9F59}"/>
    <cellStyle name="Total 3 3 7 2 3 2" xfId="31786" xr:uid="{FE12889B-128D-4AA0-86ED-093653F463E6}"/>
    <cellStyle name="Total 3 3 7 2 4" xfId="21799" xr:uid="{1D232815-950F-4AC1-8C7A-C2FB5B635FA6}"/>
    <cellStyle name="Total 3 3 7 3" xfId="10436" xr:uid="{BF46ADDA-1B7A-4044-9D8D-1AEFD8FB5D68}"/>
    <cellStyle name="Total 3 3 7 3 2" xfId="25544" xr:uid="{8C088CCD-F930-4D93-A1E5-06FD278BB131}"/>
    <cellStyle name="Total 3 3 7 4" xfId="7225" xr:uid="{D39F128F-BC16-4B77-9FA4-2638901BD385}"/>
    <cellStyle name="Total 3 3 7 4 2" xfId="22333" xr:uid="{81E2B6D3-E169-4642-BE57-3713A932A03D}"/>
    <cellStyle name="Total 3 3 7 5" xfId="19162" xr:uid="{6445C6BA-02ED-4C1D-B3BE-A240EFF2D80F}"/>
    <cellStyle name="Total 3 3 8" xfId="4353" xr:uid="{1752554D-9DB7-45C7-A2F0-3835D1A38E5A}"/>
    <cellStyle name="Total 3 3 8 2" xfId="6990" xr:uid="{1E605131-2566-4499-AD1C-27927BE766B2}"/>
    <cellStyle name="Total 3 3 8 2 2" xfId="13301" xr:uid="{089B864A-AF0B-478F-9268-460B98F020E2}"/>
    <cellStyle name="Total 3 3 8 2 2 2" xfId="28409" xr:uid="{8AA7ECA5-C864-4467-B9FD-5D3A44E4A1A3}"/>
    <cellStyle name="Total 3 3 8 2 3" xfId="16965" xr:uid="{62D274E2-DF7F-43E1-95EC-25639DDA6AA9}"/>
    <cellStyle name="Total 3 3 8 2 3 2" xfId="32073" xr:uid="{41A10A0F-D11F-44C4-BC57-C058C106DB14}"/>
    <cellStyle name="Total 3 3 8 2 4" xfId="22098" xr:uid="{99ACB4B1-9B8E-4C6F-A385-5BC771D9BB5A}"/>
    <cellStyle name="Total 3 3 8 3" xfId="10735" xr:uid="{806A2B6E-1FBF-4B4D-A584-FBD041EACA61}"/>
    <cellStyle name="Total 3 3 8 3 2" xfId="25843" xr:uid="{9A8471B7-A4C9-4B34-8AE7-50FF04FF4459}"/>
    <cellStyle name="Total 3 3 8 4" xfId="7137" xr:uid="{3ECB3227-7D34-4773-B192-59A9C35F41D6}"/>
    <cellStyle name="Total 3 3 8 4 2" xfId="22245" xr:uid="{79A1E161-D597-43AB-B509-435242F3124A}"/>
    <cellStyle name="Total 3 3 8 5" xfId="19461" xr:uid="{BBE32A71-044A-424F-B188-76548722474E}"/>
    <cellStyle name="Total 3 3 9" xfId="4619" xr:uid="{776D5EC4-819A-4A0B-9EDC-10C0202E5BFE}"/>
    <cellStyle name="Total 3 3 9 2" xfId="11001" xr:uid="{9A6907D6-9B3A-42BB-8DB9-599B8406C30E}"/>
    <cellStyle name="Total 3 3 9 2 2" xfId="26109" xr:uid="{32EF7A33-BD97-4CA1-8A00-4C67B8EF1CC1}"/>
    <cellStyle name="Total 3 3 9 3" xfId="13607" xr:uid="{8AA0AF5F-2AFF-4D83-824D-9F882C1043C7}"/>
    <cellStyle name="Total 3 3 9 3 2" xfId="28715" xr:uid="{4377C192-EDE4-492E-B82E-B56B4D98B9F3}"/>
    <cellStyle name="Total 3 3 9 4" xfId="19727" xr:uid="{7BF22A49-F048-468A-9A0E-EC460C361046}"/>
    <cellStyle name="Total 3 4" xfId="2144" xr:uid="{8F366E0F-B464-424C-9423-74AED14D9E1E}"/>
    <cellStyle name="Total 3 4 10" xfId="7329" xr:uid="{5137F5BB-5F12-4C2C-9CA2-C2BDA2562AA9}"/>
    <cellStyle name="Total 3 4 10 2" xfId="22437" xr:uid="{7F4A12F0-BBA8-4E15-B5C0-EC3437911224}"/>
    <cellStyle name="Total 3 4 11" xfId="14592" xr:uid="{59D682DF-77C0-498A-9F80-E3BD09018848}"/>
    <cellStyle name="Total 3 4 11 2" xfId="29700" xr:uid="{D2362AEF-BF14-452E-8901-60BEDD008E90}"/>
    <cellStyle name="Total 3 4 12" xfId="17369" xr:uid="{30B89D87-95C9-46B9-8C6E-C639E1597292}"/>
    <cellStyle name="Total 3 4 2" xfId="2634" xr:uid="{2030FB89-3259-4677-8B61-E840B10DF2F1}"/>
    <cellStyle name="Total 3 4 2 2" xfId="5271" xr:uid="{4BFCBD16-5588-4212-BC73-C6B68B05065B}"/>
    <cellStyle name="Total 3 4 2 2 2" xfId="11635" xr:uid="{8A805C59-D2CD-4C7D-B6DF-14BAFDE52519}"/>
    <cellStyle name="Total 3 4 2 2 2 2" xfId="26743" xr:uid="{315D8E60-5D51-4CB9-A214-756E5A1C0B1E}"/>
    <cellStyle name="Total 3 4 2 2 3" xfId="14383" xr:uid="{A18746B0-A38C-41D8-AA69-C2A76E5CA6CB}"/>
    <cellStyle name="Total 3 4 2 2 3 2" xfId="29491" xr:uid="{B75FDE7A-287F-42AE-9EAC-3D790B48116A}"/>
    <cellStyle name="Total 3 4 2 2 4" xfId="20379" xr:uid="{DE9285BC-9E42-4D6B-981D-1A24A66C2DF7}"/>
    <cellStyle name="Total 3 4 2 3" xfId="9101" xr:uid="{5199ADDE-B1D7-48FA-ACAC-07102CF7F81D}"/>
    <cellStyle name="Total 3 4 2 3 2" xfId="24209" xr:uid="{B2C1C6D4-ACE9-4AAF-BD69-4DF8FE1C4C76}"/>
    <cellStyle name="Total 3 4 2 4" xfId="7891" xr:uid="{515DE586-FB73-499D-A76C-2F0497A368C6}"/>
    <cellStyle name="Total 3 4 2 4 2" xfId="22999" xr:uid="{48F16342-2C92-4D76-92F2-EA051D8022C7}"/>
    <cellStyle name="Total 3 4 2 5" xfId="14253" xr:uid="{6EC03466-3F8D-4E9E-9D61-E028E9FB226B}"/>
    <cellStyle name="Total 3 4 2 5 2" xfId="29361" xr:uid="{9ECA6D98-A3C4-400F-ABE3-EE10A2BAB141}"/>
    <cellStyle name="Total 3 4 2 6" xfId="17742" xr:uid="{7070B3E1-1906-40E1-BB81-38B02DD355DD}"/>
    <cellStyle name="Total 3 4 3" xfId="2899" xr:uid="{A77B8169-AE67-46E9-9223-16997FB7B6A4}"/>
    <cellStyle name="Total 3 4 3 2" xfId="5536" xr:uid="{AE365DD6-406A-4DC8-961E-63ED1E7C50A1}"/>
    <cellStyle name="Total 3 4 3 2 2" xfId="11847" xr:uid="{0C6048C3-BC02-487A-B7C8-03A3A3EA71A0}"/>
    <cellStyle name="Total 3 4 3 2 2 2" xfId="26955" xr:uid="{5318F5E5-7D85-495F-8ED9-664BD1218105}"/>
    <cellStyle name="Total 3 4 3 2 3" xfId="15190" xr:uid="{98747656-93FA-4E69-9ACF-DE5426BACFE9}"/>
    <cellStyle name="Total 3 4 3 2 3 2" xfId="30298" xr:uid="{DE6DC0AE-8D22-48EE-90C0-C3B5C1861CF9}"/>
    <cellStyle name="Total 3 4 3 2 4" xfId="20644" xr:uid="{124A56E5-EA3E-4DB4-B4AB-2F12265C0507}"/>
    <cellStyle name="Total 3 4 3 3" xfId="7561" xr:uid="{E60712B8-CE86-4A0F-AFA6-70DC28323290}"/>
    <cellStyle name="Total 3 4 3 3 2" xfId="22669" xr:uid="{986E5405-5EAF-445E-84DC-6795DA800B7F}"/>
    <cellStyle name="Total 3 4 3 4" xfId="18007" xr:uid="{718F72DC-F337-411C-B1B3-5A89F324AA33}"/>
    <cellStyle name="Total 3 4 4" xfId="3202" xr:uid="{BB8B54A1-4A8D-43D0-ADC8-3B797F04F8B1}"/>
    <cellStyle name="Total 3 4 4 2" xfId="5839" xr:uid="{C43F8FF9-8E7B-4374-8539-97B8CBEAEAB2}"/>
    <cellStyle name="Total 3 4 4 2 2" xfId="12150" xr:uid="{D8287A27-C208-4A58-9437-145E232D2079}"/>
    <cellStyle name="Total 3 4 4 2 2 2" xfId="27258" xr:uid="{22B4928A-F342-4DB7-9887-585E0ADE1A78}"/>
    <cellStyle name="Total 3 4 4 2 3" xfId="7751" xr:uid="{2D50A666-F615-4C6F-9935-F99EF3A8AD99}"/>
    <cellStyle name="Total 3 4 4 2 3 2" xfId="22859" xr:uid="{437C4FDF-7D3D-4975-BF58-CEA3F3851F4E}"/>
    <cellStyle name="Total 3 4 4 2 4" xfId="20947" xr:uid="{9B74F420-1AAB-412D-B314-76FA335BC0BE}"/>
    <cellStyle name="Total 3 4 4 3" xfId="9584" xr:uid="{9506C365-ED54-4673-AF40-3604F6BE251E}"/>
    <cellStyle name="Total 3 4 4 3 2" xfId="24692" xr:uid="{484E6140-21CD-404A-9053-EE7CBFAECED3}"/>
    <cellStyle name="Total 3 4 4 4" xfId="14430" xr:uid="{475A8B80-C31F-4E11-A0A2-234BED8F4164}"/>
    <cellStyle name="Total 3 4 4 4 2" xfId="29538" xr:uid="{559E14A9-F138-4FD3-B942-1B5A4B2CCBD6}"/>
    <cellStyle name="Total 3 4 4 5" xfId="18310" xr:uid="{7BCD7AEE-FD44-4807-A14B-23D1F625CF4C}"/>
    <cellStyle name="Total 3 4 5" xfId="3528" xr:uid="{3BD3B090-7BB0-48D3-BAE7-ED502A9631C7}"/>
    <cellStyle name="Total 3 4 5 2" xfId="6165" xr:uid="{64BDEAB8-D6B9-49EA-8496-0FB2F954930F}"/>
    <cellStyle name="Total 3 4 5 2 2" xfId="12476" xr:uid="{BD706E2E-4C7D-4E8C-B430-11A00123CD58}"/>
    <cellStyle name="Total 3 4 5 2 2 2" xfId="27584" xr:uid="{4A35FB65-6A54-4404-A3C9-36771CE0858B}"/>
    <cellStyle name="Total 3 4 5 2 3" xfId="15943" xr:uid="{B0945B32-2A3B-4654-A73F-E3009236315F}"/>
    <cellStyle name="Total 3 4 5 2 3 2" xfId="31051" xr:uid="{D7560EB8-5CC0-424F-BAA3-760D2E75E4E5}"/>
    <cellStyle name="Total 3 4 5 2 4" xfId="21273" xr:uid="{F104E568-2A87-43D8-9FEE-1CF0964E6138}"/>
    <cellStyle name="Total 3 4 5 3" xfId="9910" xr:uid="{0270963B-C006-46A7-868A-6E28FD5DCC32}"/>
    <cellStyle name="Total 3 4 5 3 2" xfId="25018" xr:uid="{D05244AB-1BD4-4821-8839-0960BC247D7F}"/>
    <cellStyle name="Total 3 4 5 4" xfId="16176" xr:uid="{EC9BD005-BA06-4D0D-8AC8-41BF652BDE95}"/>
    <cellStyle name="Total 3 4 5 4 2" xfId="31284" xr:uid="{024B1617-F40D-4541-AC6A-A30504A07715}"/>
    <cellStyle name="Total 3 4 5 5" xfId="18636" xr:uid="{913F6917-555A-476B-8369-7F508F32B154}"/>
    <cellStyle name="Total 3 4 6" xfId="3834" xr:uid="{AAB286C5-4BC9-46C1-8A6C-0A81C91C5C32}"/>
    <cellStyle name="Total 3 4 6 2" xfId="6471" xr:uid="{8ADFB0CE-6FE0-482F-A2BA-390B4FC270FA}"/>
    <cellStyle name="Total 3 4 6 2 2" xfId="12782" xr:uid="{F6971459-04A4-4AA9-92C7-B88A684B875F}"/>
    <cellStyle name="Total 3 4 6 2 2 2" xfId="27890" xr:uid="{52DFCABC-308D-4A64-ADDA-56405B8ECD11}"/>
    <cellStyle name="Total 3 4 6 2 3" xfId="16424" xr:uid="{D9232711-6FD6-4890-A670-4DA5F0032162}"/>
    <cellStyle name="Total 3 4 6 2 3 2" xfId="31532" xr:uid="{C7230456-EE1F-4715-A313-598B5D43993F}"/>
    <cellStyle name="Total 3 4 6 2 4" xfId="21579" xr:uid="{C7E19089-9C34-4CD5-9DD6-915D9FBCA03B}"/>
    <cellStyle name="Total 3 4 6 3" xfId="10216" xr:uid="{4B23E423-7DEF-4793-BA9D-608145318CE8}"/>
    <cellStyle name="Total 3 4 6 3 2" xfId="25324" xr:uid="{1CA48025-BB94-4D5B-AF19-DBD2AA4C0B3A}"/>
    <cellStyle name="Total 3 4 6 4" xfId="8195" xr:uid="{4AFCA24B-42D4-418A-B8BB-0CCF4B9273E1}"/>
    <cellStyle name="Total 3 4 6 4 2" xfId="23303" xr:uid="{E0388849-55CA-4A4A-B9CE-D1F473F458A9}"/>
    <cellStyle name="Total 3 4 6 5" xfId="18942" xr:uid="{A711BEDC-F643-4C0C-AD5C-4292302BE36F}"/>
    <cellStyle name="Total 3 4 7" xfId="4216" xr:uid="{8B397AA3-410F-41BA-8048-B08C88A598CC}"/>
    <cellStyle name="Total 3 4 7 2" xfId="6853" xr:uid="{64C0A701-0992-410F-A4BF-A1E9EA00E2E0}"/>
    <cellStyle name="Total 3 4 7 2 2" xfId="13164" xr:uid="{6A22FBAC-3BF5-4939-9A30-F70B54212247}"/>
    <cellStyle name="Total 3 4 7 2 2 2" xfId="28272" xr:uid="{CC9A3234-7D73-425D-B48A-B4B1D46F29AE}"/>
    <cellStyle name="Total 3 4 7 2 3" xfId="16833" xr:uid="{253D5748-05F8-41FC-97B0-A902EFDEF84C}"/>
    <cellStyle name="Total 3 4 7 2 3 2" xfId="31941" xr:uid="{D4C581C6-16DC-466E-B868-B8AC99D0E214}"/>
    <cellStyle name="Total 3 4 7 2 4" xfId="21961" xr:uid="{4270E874-B82D-403C-B0C8-B67170850CA6}"/>
    <cellStyle name="Total 3 4 7 3" xfId="10598" xr:uid="{824DFB1B-F3BE-4697-8C65-0B6034D658A6}"/>
    <cellStyle name="Total 3 4 7 3 2" xfId="25706" xr:uid="{CFDA4E56-87FE-40EA-B9C7-02BC48539CAE}"/>
    <cellStyle name="Total 3 4 7 4" xfId="14427" xr:uid="{FA7489E1-103F-42F8-A340-28DBEC18F400}"/>
    <cellStyle name="Total 3 4 7 4 2" xfId="29535" xr:uid="{BB13DAF9-E27A-4908-98AE-B9CD24443B4D}"/>
    <cellStyle name="Total 3 4 7 5" xfId="19324" xr:uid="{116D72E6-C6F6-4AC8-9839-A99B9A756488}"/>
    <cellStyle name="Total 3 4 8" xfId="4781" xr:uid="{AF6DCCB9-29DB-4F63-8620-28B576071DB9}"/>
    <cellStyle name="Total 3 4 8 2" xfId="11163" xr:uid="{BC86F21F-0CCE-4E0B-8063-BDBA8A5A53F1}"/>
    <cellStyle name="Total 3 4 8 2 2" xfId="26271" xr:uid="{9C9F2048-5718-4751-8FB1-CB8AE951AFE4}"/>
    <cellStyle name="Total 3 4 8 3" xfId="7840" xr:uid="{E9FD47D4-E009-4DA5-BCF8-A610E2DD55EF}"/>
    <cellStyle name="Total 3 4 8 3 2" xfId="22948" xr:uid="{06F27554-86BE-47E2-A483-A394665DB35B}"/>
    <cellStyle name="Total 3 4 8 4" xfId="19889" xr:uid="{5F8258CA-1DD1-4F2B-B5C8-00A9913251DB}"/>
    <cellStyle name="Total 3 4 9" xfId="8642" xr:uid="{ADEE91C4-8B68-40A0-9D7D-98938960E978}"/>
    <cellStyle name="Total 3 4 9 2" xfId="23750" xr:uid="{D3D5C4AC-BC90-45AB-9CF6-905AF358107E}"/>
    <cellStyle name="Total 3 5" xfId="2159" xr:uid="{1F94236D-7DAF-4D1C-BAB6-AEB7BF4FFD83}"/>
    <cellStyle name="Total 3 5 10" xfId="8192" xr:uid="{6F513545-6C76-4173-8165-2EEF3277A251}"/>
    <cellStyle name="Total 3 5 10 2" xfId="23300" xr:uid="{EB119592-51B4-456A-B47F-8BE129D7F17E}"/>
    <cellStyle name="Total 3 5 11" xfId="17384" xr:uid="{B2B19D6D-4400-4F4C-B920-8EF94254FF4F}"/>
    <cellStyle name="Total 3 5 2" xfId="2914" xr:uid="{B864285C-4652-404C-94F5-027B28D396F2}"/>
    <cellStyle name="Total 3 5 2 2" xfId="5551" xr:uid="{118E7229-B292-4CBF-A7DB-82E5B0DA75AD}"/>
    <cellStyle name="Total 3 5 2 2 2" xfId="11862" xr:uid="{E3D3AFC1-0902-4C3E-8632-E93185E8F0A2}"/>
    <cellStyle name="Total 3 5 2 2 2 2" xfId="26970" xr:uid="{47DD6C47-D240-49BC-A354-E98E191DEF2F}"/>
    <cellStyle name="Total 3 5 2 2 3" xfId="9281" xr:uid="{5161597D-0230-4287-A299-42DB6145B2E7}"/>
    <cellStyle name="Total 3 5 2 2 3 2" xfId="24389" xr:uid="{9F5E0D22-F215-4B43-9D9F-AC98ED983429}"/>
    <cellStyle name="Total 3 5 2 2 4" xfId="20659" xr:uid="{50C671F2-26AD-4D99-856E-69D44DD3B10A}"/>
    <cellStyle name="Total 3 5 2 3" xfId="14799" xr:uid="{88F43D9E-7DCB-442E-BDDB-DFF4A0BBA449}"/>
    <cellStyle name="Total 3 5 2 3 2" xfId="29907" xr:uid="{C4AD18C7-8FA5-4CA2-9227-3D6DB895C63F}"/>
    <cellStyle name="Total 3 5 2 4" xfId="18022" xr:uid="{BD7E93A1-3597-4276-A164-22AAD7DDDE1B}"/>
    <cellStyle name="Total 3 5 3" xfId="3217" xr:uid="{0DB2AEE2-D3FE-449D-9235-F1558EAD87B1}"/>
    <cellStyle name="Total 3 5 3 2" xfId="5854" xr:uid="{C77B9F80-3147-450E-A791-742D51A42E3D}"/>
    <cellStyle name="Total 3 5 3 2 2" xfId="12165" xr:uid="{778AB139-4C3B-4928-8C15-C7EEFF1DBD71}"/>
    <cellStyle name="Total 3 5 3 2 2 2" xfId="27273" xr:uid="{201B7A6E-AB45-4C5B-AEB0-F6BC2B2CAA48}"/>
    <cellStyle name="Total 3 5 3 2 3" xfId="15984" xr:uid="{28887662-8741-4F87-BEC8-43AF3DCDB809}"/>
    <cellStyle name="Total 3 5 3 2 3 2" xfId="31092" xr:uid="{76B60F2B-426C-46A8-8985-BCC08BC60739}"/>
    <cellStyle name="Total 3 5 3 2 4" xfId="20962" xr:uid="{B71C6E59-F7DA-4BDA-BE56-2972578DE3D9}"/>
    <cellStyle name="Total 3 5 3 3" xfId="9599" xr:uid="{4BBFE636-72EE-4ACA-B8C8-0482001F42D8}"/>
    <cellStyle name="Total 3 5 3 3 2" xfId="24707" xr:uid="{0495118C-A15F-4E75-A5A1-98FE78046D3A}"/>
    <cellStyle name="Total 3 5 3 4" xfId="11237" xr:uid="{B4A4ADAA-A687-423B-954D-9D0656960855}"/>
    <cellStyle name="Total 3 5 3 4 2" xfId="26345" xr:uid="{D07794CD-747F-41CA-9680-3BAA2ADB3A43}"/>
    <cellStyle name="Total 3 5 3 5" xfId="18325" xr:uid="{CD091B7F-E38A-4290-B937-1FA43CCA972C}"/>
    <cellStyle name="Total 3 5 4" xfId="3543" xr:uid="{B84EAAFE-9BAC-46CE-9DCA-7963C6703474}"/>
    <cellStyle name="Total 3 5 4 2" xfId="6180" xr:uid="{42489549-BAEB-4AA1-AFB8-21D48A9754B5}"/>
    <cellStyle name="Total 3 5 4 2 2" xfId="12491" xr:uid="{5ADC6C83-FEE4-40F1-9B44-20790A1B2268}"/>
    <cellStyle name="Total 3 5 4 2 2 2" xfId="27599" xr:uid="{DC089A64-E866-4A94-B38D-DBD7C04330D1}"/>
    <cellStyle name="Total 3 5 4 2 3" xfId="7432" xr:uid="{DA546CC5-4FA6-468B-B601-C8F494A256EC}"/>
    <cellStyle name="Total 3 5 4 2 3 2" xfId="22540" xr:uid="{1BBEDBDE-B732-4C97-9F5B-064E1A4EFFC8}"/>
    <cellStyle name="Total 3 5 4 2 4" xfId="21288" xr:uid="{E470F72A-865E-464D-A98E-CB77328F4894}"/>
    <cellStyle name="Total 3 5 4 3" xfId="9925" xr:uid="{F555030B-78B7-459C-B3D5-C8A81286771C}"/>
    <cellStyle name="Total 3 5 4 3 2" xfId="25033" xr:uid="{037C732E-C30A-49BE-B1A3-7DE488B227DF}"/>
    <cellStyle name="Total 3 5 4 4" xfId="7286" xr:uid="{9DE60EE4-170C-4B0E-9FCA-840B868CFD3C}"/>
    <cellStyle name="Total 3 5 4 4 2" xfId="22394" xr:uid="{2777C1D0-929C-4B5D-A50D-D87CB29A1771}"/>
    <cellStyle name="Total 3 5 4 5" xfId="18651" xr:uid="{F91A5BBF-26A2-480B-B41B-8176B52B1CBC}"/>
    <cellStyle name="Total 3 5 5" xfId="3849" xr:uid="{449E63AC-961F-47EA-AF94-8CB6B8E9183A}"/>
    <cellStyle name="Total 3 5 5 2" xfId="6486" xr:uid="{B354CE23-7300-4041-BF9F-2F42CB014633}"/>
    <cellStyle name="Total 3 5 5 2 2" xfId="12797" xr:uid="{BD75062D-9F4B-43BB-9328-AE671636E1F0}"/>
    <cellStyle name="Total 3 5 5 2 2 2" xfId="27905" xr:uid="{7DB3884C-34B1-486B-BDAE-F98DF9ADA5E3}"/>
    <cellStyle name="Total 3 5 5 2 3" xfId="15842" xr:uid="{472C2F64-1B59-4950-B212-285A24FBCBA4}"/>
    <cellStyle name="Total 3 5 5 2 3 2" xfId="30950" xr:uid="{05831408-056F-4CBB-9019-838ADF390F63}"/>
    <cellStyle name="Total 3 5 5 2 4" xfId="21594" xr:uid="{91A852E5-7FDD-498D-88BB-629D6B85A8C5}"/>
    <cellStyle name="Total 3 5 5 3" xfId="10231" xr:uid="{7C93F898-CF73-4BF7-A22D-EF02ECC6D9A7}"/>
    <cellStyle name="Total 3 5 5 3 2" xfId="25339" xr:uid="{6FFDF84D-3DA0-42D3-AD86-2A505AC1994E}"/>
    <cellStyle name="Total 3 5 5 4" xfId="14432" xr:uid="{87189E5D-6C7F-44CB-8E80-FF21F2CA41A1}"/>
    <cellStyle name="Total 3 5 5 4 2" xfId="29540" xr:uid="{9511D414-4123-4F81-B636-9546059907B1}"/>
    <cellStyle name="Total 3 5 5 5" xfId="18957" xr:uid="{4AA85F1F-ACC3-4FD0-A475-3364254594B1}"/>
    <cellStyle name="Total 3 5 6" xfId="4231" xr:uid="{E3A9FBE5-7332-4DF8-9775-D8A03B06524E}"/>
    <cellStyle name="Total 3 5 6 2" xfId="6868" xr:uid="{D5643EE0-BE8A-40B9-A9B4-612E640B43CC}"/>
    <cellStyle name="Total 3 5 6 2 2" xfId="13179" xr:uid="{99D144B5-3F0E-4ECE-8A9E-1ED220FA6FD4}"/>
    <cellStyle name="Total 3 5 6 2 2 2" xfId="28287" xr:uid="{63186D26-1829-48DC-A2F4-97A9B95E02CB}"/>
    <cellStyle name="Total 3 5 6 2 3" xfId="16848" xr:uid="{0DC9C2CC-045A-4292-B105-C4131AECCF74}"/>
    <cellStyle name="Total 3 5 6 2 3 2" xfId="31956" xr:uid="{9F1BBF8B-13DB-44BF-8D46-56CB5242E379}"/>
    <cellStyle name="Total 3 5 6 2 4" xfId="21976" xr:uid="{10E86715-E94C-4627-8C34-84A42C2DA17C}"/>
    <cellStyle name="Total 3 5 6 3" xfId="10613" xr:uid="{261C0C40-3855-4F94-8F21-E368A11A7953}"/>
    <cellStyle name="Total 3 5 6 3 2" xfId="25721" xr:uid="{DE9B09E3-46E9-496D-B180-76920BEAE014}"/>
    <cellStyle name="Total 3 5 6 4" xfId="9239" xr:uid="{25DBD3AB-2C56-4ADA-B35C-4A6B72ED6355}"/>
    <cellStyle name="Total 3 5 6 4 2" xfId="24347" xr:uid="{59911EEF-C998-4B72-9B60-B3DF02187FC0}"/>
    <cellStyle name="Total 3 5 6 5" xfId="19339" xr:uid="{7801B192-607F-4551-AD70-A97A8AFB6419}"/>
    <cellStyle name="Total 3 5 7" xfId="4796" xr:uid="{621A93D1-203E-4FD7-AFD5-AC782583DDCE}"/>
    <cellStyle name="Total 3 5 7 2" xfId="11178" xr:uid="{30966512-2422-405F-BEFE-3F4AF9CFB696}"/>
    <cellStyle name="Total 3 5 7 2 2" xfId="26286" xr:uid="{63C6F580-9709-4F96-9455-05A49C2E74D4}"/>
    <cellStyle name="Total 3 5 7 3" xfId="7320" xr:uid="{78A34748-A4BD-40D1-BD0F-179823F35E63}"/>
    <cellStyle name="Total 3 5 7 3 2" xfId="22428" xr:uid="{35154A3E-1663-498E-8C50-8C8CB2CC58C3}"/>
    <cellStyle name="Total 3 5 7 4" xfId="19904" xr:uid="{506E72D6-DABE-4FFB-9C93-E3FAFBE8E393}"/>
    <cellStyle name="Total 3 5 8" xfId="8657" xr:uid="{26FECF14-DD3D-4E9D-8AFE-ECE0632AFCB3}"/>
    <cellStyle name="Total 3 5 8 2" xfId="23765" xr:uid="{A02EC0DB-F3B0-4CC1-B44C-D3036C8DD1F8}"/>
    <cellStyle name="Total 3 5 9" xfId="13429" xr:uid="{DF4FD368-5A2C-42C3-BCCE-BC3DFA501C4F}"/>
    <cellStyle name="Total 3 5 9 2" xfId="28537" xr:uid="{7180116E-BBA1-45AB-88FB-FF02549D9647}"/>
    <cellStyle name="Total 4" xfId="1783" xr:uid="{00000000-0005-0000-0000-0000F7060000}"/>
    <cellStyle name="Total 4 2" xfId="1954" xr:uid="{78BB80CE-286A-4682-AFE1-CA5973E3B271}"/>
    <cellStyle name="Total 4 2 10" xfId="8455" xr:uid="{B1BFEEE8-CD00-409D-8524-473E3914805B}"/>
    <cellStyle name="Total 4 2 10 2" xfId="23563" xr:uid="{CA3DD056-04CE-411D-8C07-AC492CFAB523}"/>
    <cellStyle name="Total 4 2 11" xfId="8242" xr:uid="{903CAF3D-EFF0-4964-A432-D28A7629B543}"/>
    <cellStyle name="Total 4 2 11 2" xfId="23350" xr:uid="{94AD6E89-0D9B-4CD6-9424-D042BDADEEAA}"/>
    <cellStyle name="Total 4 2 12" xfId="8196" xr:uid="{7C2F9AAD-29F1-42F7-A98A-C4D0F7231237}"/>
    <cellStyle name="Total 4 2 12 2" xfId="23304" xr:uid="{DCCB0C1C-F5C7-4580-8AE1-3D6E52B37107}"/>
    <cellStyle name="Total 4 2 13" xfId="17179" xr:uid="{8A07DEC7-9497-452E-B98D-A12FABB4873C}"/>
    <cellStyle name="Total 4 2 2" xfId="2514" xr:uid="{FD64D9D4-6CF9-4578-9BA0-2E776EE9915E}"/>
    <cellStyle name="Total 4 2 2 2" xfId="5151" xr:uid="{F78DE205-1C27-4AD5-8775-0EEC3B5329B2}"/>
    <cellStyle name="Total 4 2 2 2 2" xfId="11515" xr:uid="{6902E03D-97A6-4BD8-B4BD-801AB439A9E0}"/>
    <cellStyle name="Total 4 2 2 2 2 2" xfId="26623" xr:uid="{393E073A-DEA9-4773-A4CD-1BAA4F75C98E}"/>
    <cellStyle name="Total 4 2 2 2 3" xfId="15618" xr:uid="{E03A334C-1C58-4DB4-A380-7EB1FB13F6EB}"/>
    <cellStyle name="Total 4 2 2 2 3 2" xfId="30726" xr:uid="{C1B0E44E-ECB8-4579-89CA-B297A3C7AE73}"/>
    <cellStyle name="Total 4 2 2 2 4" xfId="20259" xr:uid="{40A1A663-F94D-466C-B2F8-9CFC9D5B73BC}"/>
    <cellStyle name="Total 4 2 2 3" xfId="8981" xr:uid="{9CA4373F-A858-4694-A423-A0B84195FBE4}"/>
    <cellStyle name="Total 4 2 2 3 2" xfId="24089" xr:uid="{73BCABA5-D8E6-4087-B827-E630D13FA5A4}"/>
    <cellStyle name="Total 4 2 3" xfId="2730" xr:uid="{2542B71E-AA29-46DD-A6A2-82D583FA4440}"/>
    <cellStyle name="Total 4 2 3 2" xfId="5367" xr:uid="{6A89739B-A614-4730-B075-D8FECDE1FEC8}"/>
    <cellStyle name="Total 4 2 3 2 2" xfId="11716" xr:uid="{F91259A6-3A4E-4410-B1BB-69617CAA8D81}"/>
    <cellStyle name="Total 4 2 3 2 2 2" xfId="26824" xr:uid="{449EB984-95A5-4C7D-BB1E-C9821A97BBCB}"/>
    <cellStyle name="Total 4 2 3 2 3" xfId="13554" xr:uid="{9FBFDFD0-D186-4430-BFCE-2CD555D06570}"/>
    <cellStyle name="Total 4 2 3 2 3 2" xfId="28662" xr:uid="{2CB3CB97-544F-4523-ACBB-1F80B21B340E}"/>
    <cellStyle name="Total 4 2 3 2 4" xfId="20475" xr:uid="{A2A64EB8-CF08-4DA1-9B9D-AF58A48315F8}"/>
    <cellStyle name="Total 4 2 3 3" xfId="13596" xr:uid="{F206FF39-FEAE-4FA1-9817-EA1DDBCB51DA}"/>
    <cellStyle name="Total 4 2 3 3 2" xfId="28704" xr:uid="{FE511595-C62B-461F-8B54-506D9328E1F5}"/>
    <cellStyle name="Total 4 2 3 4" xfId="17838" xr:uid="{C8F030C2-F654-4311-A405-BEF04A9BEC12}"/>
    <cellStyle name="Total 4 2 4" xfId="3033" xr:uid="{AFD57772-17A8-475C-B409-BE7C06735842}"/>
    <cellStyle name="Total 4 2 4 2" xfId="5670" xr:uid="{456C9458-C3B0-4EC6-840D-BD394275B1B1}"/>
    <cellStyle name="Total 4 2 4 2 2" xfId="11981" xr:uid="{12310CCB-6DE8-4E51-AED2-EE6909FD508C}"/>
    <cellStyle name="Total 4 2 4 2 2 2" xfId="27089" xr:uid="{D761A187-2237-4324-9C92-1E033291CD4C}"/>
    <cellStyle name="Total 4 2 4 2 3" xfId="16432" xr:uid="{E3041334-624B-41AD-A6D1-155A3D98B7B3}"/>
    <cellStyle name="Total 4 2 4 2 3 2" xfId="31540" xr:uid="{B92BCFC2-328B-4341-804B-0174E3361CA2}"/>
    <cellStyle name="Total 4 2 4 2 4" xfId="20778" xr:uid="{BD032819-7581-435B-BE01-AB941763EAC1}"/>
    <cellStyle name="Total 4 2 4 3" xfId="9415" xr:uid="{697FC6C5-9468-4879-A6BB-9933B80C372A}"/>
    <cellStyle name="Total 4 2 4 3 2" xfId="24523" xr:uid="{0EB0EE75-D04D-4141-B54C-F085A31FBC98}"/>
    <cellStyle name="Total 4 2 4 4" xfId="7841" xr:uid="{19B69A40-2C0E-43B7-B4FE-05B62FC78479}"/>
    <cellStyle name="Total 4 2 4 4 2" xfId="22949" xr:uid="{E3CF97BF-1407-4BA4-8FAF-EB0D847371B5}"/>
    <cellStyle name="Total 4 2 4 5" xfId="18141" xr:uid="{008B5D2C-0D5B-4E93-A66F-ACC9F95926F1}"/>
    <cellStyle name="Total 4 2 5" xfId="3359" xr:uid="{EA616449-3045-444C-8ABF-050CE6132393}"/>
    <cellStyle name="Total 4 2 5 2" xfId="5996" xr:uid="{8E71B41B-BC63-4E70-8D04-44658EA1B0A0}"/>
    <cellStyle name="Total 4 2 5 2 2" xfId="12307" xr:uid="{66E8C60F-E332-4659-80D6-17AB4E186DDA}"/>
    <cellStyle name="Total 4 2 5 2 2 2" xfId="27415" xr:uid="{C84EEC14-398B-4F83-A109-16521CFD5A11}"/>
    <cellStyle name="Total 4 2 5 2 3" xfId="15585" xr:uid="{C719C8D8-410F-48F9-B9FB-54840DC1FD1C}"/>
    <cellStyle name="Total 4 2 5 2 3 2" xfId="30693" xr:uid="{E75CCE19-5F61-4A02-B86B-10F8DFD3AACB}"/>
    <cellStyle name="Total 4 2 5 2 4" xfId="21104" xr:uid="{2FBBAE04-F4A5-42FD-A9B9-A2229DC7FEFE}"/>
    <cellStyle name="Total 4 2 5 3" xfId="9741" xr:uid="{D66640D0-8C43-4C06-B1DE-46F22597A50A}"/>
    <cellStyle name="Total 4 2 5 3 2" xfId="24849" xr:uid="{C5550B9C-C1C4-4BF9-85B5-F903691033FB}"/>
    <cellStyle name="Total 4 2 5 4" xfId="14129" xr:uid="{F7663D8A-89BE-48E1-BA4C-82F38EA04575}"/>
    <cellStyle name="Total 4 2 5 4 2" xfId="29237" xr:uid="{81A16C71-D53E-4D83-897A-E49406251A8E}"/>
    <cellStyle name="Total 4 2 5 5" xfId="18467" xr:uid="{2F2768CE-D753-4BCE-BD73-19CE7F64ECB6}"/>
    <cellStyle name="Total 4 2 6" xfId="3665" xr:uid="{522DEAB4-1D69-4FD5-B2FD-CFEDE9795E2F}"/>
    <cellStyle name="Total 4 2 6 2" xfId="6302" xr:uid="{BFA62A82-AE24-47DF-868E-F23B48D6AA14}"/>
    <cellStyle name="Total 4 2 6 2 2" xfId="12613" xr:uid="{5E785CAF-AE2A-4734-9369-529323FDD0E1}"/>
    <cellStyle name="Total 4 2 6 2 2 2" xfId="27721" xr:uid="{91445AE1-7A08-46DC-B7AC-80FFA91F8229}"/>
    <cellStyle name="Total 4 2 6 2 3" xfId="7982" xr:uid="{8D7EF920-1B53-407A-9AF6-F5A33EB054FF}"/>
    <cellStyle name="Total 4 2 6 2 3 2" xfId="23090" xr:uid="{110BC813-B23E-4735-9958-E09E9A756BEF}"/>
    <cellStyle name="Total 4 2 6 2 4" xfId="21410" xr:uid="{614E095A-E185-45A0-A8AF-AE72D2FDC91C}"/>
    <cellStyle name="Total 4 2 6 3" xfId="10047" xr:uid="{770EA0DF-5B13-45F9-9C76-34A1FF47C2AF}"/>
    <cellStyle name="Total 4 2 6 3 2" xfId="25155" xr:uid="{9DE0731C-C16B-4731-865F-F7C3D2706B61}"/>
    <cellStyle name="Total 4 2 6 4" xfId="13586" xr:uid="{07651275-6F78-470C-80FB-AAED7220C9A3}"/>
    <cellStyle name="Total 4 2 6 4 2" xfId="28694" xr:uid="{5F8884F6-7C90-46A3-BFEE-0B7B76AA440D}"/>
    <cellStyle name="Total 4 2 6 5" xfId="18773" xr:uid="{96E46FD6-B852-4249-ADD6-3EC544526D91}"/>
    <cellStyle name="Total 4 2 7" xfId="4026" xr:uid="{635ADE42-3500-4694-8A91-E451D4252DF8}"/>
    <cellStyle name="Total 4 2 7 2" xfId="6663" xr:uid="{2A9D5C51-BCC6-4368-B0EB-FC7ACD719F1E}"/>
    <cellStyle name="Total 4 2 7 2 2" xfId="12974" xr:uid="{B2FB2A38-4EDE-455A-AC10-E0A663510D10}"/>
    <cellStyle name="Total 4 2 7 2 2 2" xfId="28082" xr:uid="{289C22F7-5081-408C-8D3F-04587979E0A3}"/>
    <cellStyle name="Total 4 2 7 2 3" xfId="16664" xr:uid="{4389371A-9B65-4626-A9D6-83CCA17DEF98}"/>
    <cellStyle name="Total 4 2 7 2 3 2" xfId="31772" xr:uid="{18BAC3B7-4B35-41D3-ACB6-EC483553AE1A}"/>
    <cellStyle name="Total 4 2 7 2 4" xfId="21771" xr:uid="{3317A4C6-67C2-49F4-8147-B28FB65ED4D4}"/>
    <cellStyle name="Total 4 2 7 3" xfId="10408" xr:uid="{EF8A371F-AD01-4937-9995-C15EB88BD87E}"/>
    <cellStyle name="Total 4 2 7 3 2" xfId="25516" xr:uid="{A87E6609-7550-4470-803F-3E7F7FF3E1B1}"/>
    <cellStyle name="Total 4 2 7 4" xfId="9145" xr:uid="{645450A6-80B1-4B87-9655-5C386B975096}"/>
    <cellStyle name="Total 4 2 7 4 2" xfId="24253" xr:uid="{1D8B022F-D474-43CD-A503-898D98EBC072}"/>
    <cellStyle name="Total 4 2 7 5" xfId="19134" xr:uid="{E4EF77AE-0F26-4F04-B18D-AAE48C64E960}"/>
    <cellStyle name="Total 4 2 8" xfId="4339" xr:uid="{AB2C2462-7F37-4499-8D3D-21045A72BBFC}"/>
    <cellStyle name="Total 4 2 8 2" xfId="6976" xr:uid="{01224920-CF5C-45EE-8501-9B3A92D6BA2E}"/>
    <cellStyle name="Total 4 2 8 2 2" xfId="13287" xr:uid="{119F6441-C30F-4F42-96F7-8F003924B2EC}"/>
    <cellStyle name="Total 4 2 8 2 2 2" xfId="28395" xr:uid="{5801C31F-5286-4CD2-A795-FF6F99E99C8B}"/>
    <cellStyle name="Total 4 2 8 2 3" xfId="16951" xr:uid="{6B9920ED-28F9-4D9C-9C5E-009C7FE763CA}"/>
    <cellStyle name="Total 4 2 8 2 3 2" xfId="32059" xr:uid="{55E62988-4AB9-4BBD-9622-E5631492B541}"/>
    <cellStyle name="Total 4 2 8 2 4" xfId="22084" xr:uid="{5D266EE4-38EE-4D95-8B7B-BE8BC964FA73}"/>
    <cellStyle name="Total 4 2 8 3" xfId="10721" xr:uid="{FA93628B-36A9-45A9-A301-742FFA0845F6}"/>
    <cellStyle name="Total 4 2 8 3 2" xfId="25829" xr:uid="{D65B6FB0-CE87-40E2-A0E4-5AB029B81920}"/>
    <cellStyle name="Total 4 2 8 4" xfId="7835" xr:uid="{123F97C9-1566-4E26-B941-0D9B536C9591}"/>
    <cellStyle name="Total 4 2 8 4 2" xfId="22943" xr:uid="{DB1EC771-F5B1-49C3-B692-FCE2613D3C75}"/>
    <cellStyle name="Total 4 2 8 5" xfId="19447" xr:uid="{485B7592-993C-4187-AC4C-A78B8611E3C5}"/>
    <cellStyle name="Total 4 2 9" xfId="4591" xr:uid="{22FCF351-8D94-4188-8814-469828C35717}"/>
    <cellStyle name="Total 4 2 9 2" xfId="10973" xr:uid="{8AF803E3-FEC5-48C8-853E-D56A475FBA48}"/>
    <cellStyle name="Total 4 2 9 2 2" xfId="26081" xr:uid="{400B6DAA-C194-4EF1-B3D7-11D729424F26}"/>
    <cellStyle name="Total 4 2 9 3" xfId="7114" xr:uid="{1D486E26-A0FE-4411-831C-CB1BA6DD32E1}"/>
    <cellStyle name="Total 4 2 9 3 2" xfId="22222" xr:uid="{A3C0A3BC-EC59-4D6E-9E85-E790810D5160}"/>
    <cellStyle name="Total 4 2 9 4" xfId="19699" xr:uid="{59D00FA7-14EE-4F41-A479-03DD48136B1A}"/>
    <cellStyle name="Total 4 3" xfId="1983" xr:uid="{0EB5B255-D0B7-441C-92C3-4EA1B62E883C}"/>
    <cellStyle name="Total 4 3 10" xfId="8481" xr:uid="{F1A063D4-D731-4CD7-AA5F-8C494043C6A2}"/>
    <cellStyle name="Total 4 3 10 2" xfId="23589" xr:uid="{A62A0D9B-C96B-4BA0-899F-9E5E8931576F}"/>
    <cellStyle name="Total 4 3 11" xfId="7198" xr:uid="{65DAD0CE-6E68-4E8C-A6A6-5C2A83756BDB}"/>
    <cellStyle name="Total 4 3 11 2" xfId="22306" xr:uid="{AFA2D61A-2965-4E23-8EA0-227824A63D2E}"/>
    <cellStyle name="Total 4 3 12" xfId="15770" xr:uid="{3AE8F774-0D42-48AA-A814-C4C1C40CE568}"/>
    <cellStyle name="Total 4 3 12 2" xfId="30878" xr:uid="{008098C0-8A09-4623-852E-438B0CB432B1}"/>
    <cellStyle name="Total 4 3 13" xfId="17208" xr:uid="{CA8AAF02-52BA-4A65-801F-39EF02665143}"/>
    <cellStyle name="Total 4 3 2" xfId="2543" xr:uid="{9F3D1F57-8762-4BB9-AB29-0CF73F810791}"/>
    <cellStyle name="Total 4 3 2 2" xfId="5180" xr:uid="{B3B9FC3D-8EBE-4AE2-978D-7CAD2E56F900}"/>
    <cellStyle name="Total 4 3 2 2 2" xfId="11544" xr:uid="{AA55446A-24F6-4485-8203-9FB0CB17ABE1}"/>
    <cellStyle name="Total 4 3 2 2 2 2" xfId="26652" xr:uid="{34C4FE2D-2A42-4EDA-9477-8E8BF4111726}"/>
    <cellStyle name="Total 4 3 2 2 3" xfId="14819" xr:uid="{6D80C111-C50F-4002-80B3-D78EB14F636D}"/>
    <cellStyle name="Total 4 3 2 2 3 2" xfId="29927" xr:uid="{AF75CEC3-462A-4A77-967C-BD3C61063BBA}"/>
    <cellStyle name="Total 4 3 2 2 4" xfId="20288" xr:uid="{68866150-EC8D-4774-91F3-423AD8B13AE5}"/>
    <cellStyle name="Total 4 3 2 3" xfId="9010" xr:uid="{3F3D93F4-008A-49CF-8D28-6043959C6797}"/>
    <cellStyle name="Total 4 3 2 3 2" xfId="24118" xr:uid="{CE8B14AB-B5B8-4DAC-9704-B306A75F6507}"/>
    <cellStyle name="Total 4 3 3" xfId="2745" xr:uid="{15AC44AC-ABDE-4BED-B71F-4CF5954DFBB8}"/>
    <cellStyle name="Total 4 3 3 2" xfId="5382" xr:uid="{96155E41-5B0B-491C-914F-EDD11BE7324B}"/>
    <cellStyle name="Total 4 3 3 2 2" xfId="11731" xr:uid="{B89C0946-4DB5-4B12-8D72-6A937E6D5630}"/>
    <cellStyle name="Total 4 3 3 2 2 2" xfId="26839" xr:uid="{4E1C8248-3735-4140-B5AA-89A51860FE09}"/>
    <cellStyle name="Total 4 3 3 2 3" xfId="7327" xr:uid="{F09D891F-2CE8-4778-8664-FCC39EA0B829}"/>
    <cellStyle name="Total 4 3 3 2 3 2" xfId="22435" xr:uid="{088AF604-EBF9-4815-8BE3-EC94F550E7E9}"/>
    <cellStyle name="Total 4 3 3 2 4" xfId="20490" xr:uid="{F0EDA8ED-B84F-4BA5-B434-C9B83D6F068A}"/>
    <cellStyle name="Total 4 3 3 3" xfId="16093" xr:uid="{D04892B7-1BDE-4487-A1DC-D31423FB9BBE}"/>
    <cellStyle name="Total 4 3 3 3 2" xfId="31201" xr:uid="{863B2FE5-5696-4102-92DE-E7B98E486D97}"/>
    <cellStyle name="Total 4 3 3 4" xfId="17853" xr:uid="{2C1A5ADB-F9B2-4F05-B1E2-796BC286B18C}"/>
    <cellStyle name="Total 4 3 4" xfId="3048" xr:uid="{71330340-9B14-49F6-A0F5-578276638246}"/>
    <cellStyle name="Total 4 3 4 2" xfId="5685" xr:uid="{E98BD3AF-21E1-40AE-B7CA-C789D99FA296}"/>
    <cellStyle name="Total 4 3 4 2 2" xfId="11996" xr:uid="{F32661BE-01C9-45FA-AF36-523581389399}"/>
    <cellStyle name="Total 4 3 4 2 2 2" xfId="27104" xr:uid="{2E74831C-FF82-4104-AA35-F21FDF0E6A33}"/>
    <cellStyle name="Total 4 3 4 2 3" xfId="7228" xr:uid="{0B65545A-5A80-47CC-B499-42F070F1FFAC}"/>
    <cellStyle name="Total 4 3 4 2 3 2" xfId="22336" xr:uid="{EF4A930D-8259-4E71-B01A-7085B8F0E984}"/>
    <cellStyle name="Total 4 3 4 2 4" xfId="20793" xr:uid="{E629F816-37FE-4ECE-8E69-2861D7E9DDDF}"/>
    <cellStyle name="Total 4 3 4 3" xfId="9430" xr:uid="{D2FA08AF-15EB-46DE-A590-7814D2E27008}"/>
    <cellStyle name="Total 4 3 4 3 2" xfId="24538" xr:uid="{25AD448F-3824-4DEB-9E06-909581979FE5}"/>
    <cellStyle name="Total 4 3 4 4" xfId="9260" xr:uid="{52DC5915-595D-4520-AEC2-92E36703C2FE}"/>
    <cellStyle name="Total 4 3 4 4 2" xfId="24368" xr:uid="{86EAB807-7CA3-4A6D-ABA4-FBCE23F764CD}"/>
    <cellStyle name="Total 4 3 4 5" xfId="18156" xr:uid="{289A76C0-E7DC-48B3-867F-53434896080F}"/>
    <cellStyle name="Total 4 3 5" xfId="3374" xr:uid="{0CD48BC3-0AB8-4B01-B75D-08018EE92BE0}"/>
    <cellStyle name="Total 4 3 5 2" xfId="6011" xr:uid="{8E8521FD-C387-4D3C-87E7-DD29F7326BB7}"/>
    <cellStyle name="Total 4 3 5 2 2" xfId="12322" xr:uid="{45CD2BAD-3383-4ECA-B821-709D27A6A075}"/>
    <cellStyle name="Total 4 3 5 2 2 2" xfId="27430" xr:uid="{04B18C0B-8196-46BF-94E5-35F755A23484}"/>
    <cellStyle name="Total 4 3 5 2 3" xfId="15712" xr:uid="{536E4A5C-06B3-4C69-BC4C-B91203170989}"/>
    <cellStyle name="Total 4 3 5 2 3 2" xfId="30820" xr:uid="{3B912782-EA2E-4ED5-A4F2-7CA3CA1AB091}"/>
    <cellStyle name="Total 4 3 5 2 4" xfId="21119" xr:uid="{266135FD-715B-4218-B49C-01F51B7A38DD}"/>
    <cellStyle name="Total 4 3 5 3" xfId="9756" xr:uid="{0F916E46-273A-4E1C-AAB4-2993AD2BBA17}"/>
    <cellStyle name="Total 4 3 5 3 2" xfId="24864" xr:uid="{5603F616-62A8-4BC1-91A1-6A9FF3DBF4FC}"/>
    <cellStyle name="Total 4 3 5 4" xfId="14467" xr:uid="{FC3EBD8D-62F9-4A5F-A7AC-BEF787BC6230}"/>
    <cellStyle name="Total 4 3 5 4 2" xfId="29575" xr:uid="{C8744FE2-85C4-48E1-9335-DA5C6FA06205}"/>
    <cellStyle name="Total 4 3 5 5" xfId="18482" xr:uid="{5AABF031-128E-41C0-A955-E25BE5A31635}"/>
    <cellStyle name="Total 4 3 6" xfId="3680" xr:uid="{99670B14-5F37-4EB4-B675-E71B2E1B2FEE}"/>
    <cellStyle name="Total 4 3 6 2" xfId="6317" xr:uid="{B91B2B38-553D-484A-961D-18206DD5F54F}"/>
    <cellStyle name="Total 4 3 6 2 2" xfId="12628" xr:uid="{E590C630-73E5-4ADC-9CB3-7A7895C4C9D4}"/>
    <cellStyle name="Total 4 3 6 2 2 2" xfId="27736" xr:uid="{25C7678F-9276-4729-8984-96328DC12AC2}"/>
    <cellStyle name="Total 4 3 6 2 3" xfId="14468" xr:uid="{CC458798-0DEF-4F4A-9A83-AF5E27054736}"/>
    <cellStyle name="Total 4 3 6 2 3 2" xfId="29576" xr:uid="{C2E2D178-C5FD-4776-9199-95FFF842393F}"/>
    <cellStyle name="Total 4 3 6 2 4" xfId="21425" xr:uid="{7BEEA12A-7FB4-499B-8CE6-A5AAC1957E49}"/>
    <cellStyle name="Total 4 3 6 3" xfId="10062" xr:uid="{2AE62945-EBFB-44B0-B621-6671E90295B4}"/>
    <cellStyle name="Total 4 3 6 3 2" xfId="25170" xr:uid="{F4B95E9C-AF09-431E-BF2B-3D77FD111F00}"/>
    <cellStyle name="Total 4 3 6 4" xfId="9258" xr:uid="{5E58A6DD-9326-4B47-99B0-199F6708603F}"/>
    <cellStyle name="Total 4 3 6 4 2" xfId="24366" xr:uid="{E68CA7C4-2EC7-4F41-964E-7298747E0852}"/>
    <cellStyle name="Total 4 3 6 5" xfId="18788" xr:uid="{EB20FC55-1E25-4F94-83B9-8254F4D8CFB2}"/>
    <cellStyle name="Total 4 3 7" xfId="4055" xr:uid="{F7BB4505-F3F0-4DA1-9059-353281948687}"/>
    <cellStyle name="Total 4 3 7 2" xfId="6692" xr:uid="{F27C676E-9FF0-4E6E-9DA3-B4CB05A5C388}"/>
    <cellStyle name="Total 4 3 7 2 2" xfId="13003" xr:uid="{F48D7765-C971-4F20-B41F-064C5FD516C4}"/>
    <cellStyle name="Total 4 3 7 2 2 2" xfId="28111" xr:uid="{9D7309A8-44C5-42B5-8756-9ADBD6D0DA44}"/>
    <cellStyle name="Total 4 3 7 2 3" xfId="16679" xr:uid="{4B7118B5-D0A9-4705-B016-0CDF46EB9833}"/>
    <cellStyle name="Total 4 3 7 2 3 2" xfId="31787" xr:uid="{6D274F17-8FC2-406E-8FE2-A8D2D2A08E11}"/>
    <cellStyle name="Total 4 3 7 2 4" xfId="21800" xr:uid="{9ACEAEBD-5297-4550-8214-FE3529AAD7C1}"/>
    <cellStyle name="Total 4 3 7 3" xfId="10437" xr:uid="{8FE3DCE1-D55D-4422-B9C3-DB3A8927D8B6}"/>
    <cellStyle name="Total 4 3 7 3 2" xfId="25545" xr:uid="{9ADEF4B5-4986-4CDC-82D7-46853CAED1BC}"/>
    <cellStyle name="Total 4 3 7 4" xfId="16350" xr:uid="{EE43F0C7-EC21-47E6-93DD-DD05F04525BD}"/>
    <cellStyle name="Total 4 3 7 4 2" xfId="31458" xr:uid="{44785632-3F06-4901-A475-1EFD18290B19}"/>
    <cellStyle name="Total 4 3 7 5" xfId="19163" xr:uid="{3994D03C-3F5A-4370-9DC5-C64077A2D5DF}"/>
    <cellStyle name="Total 4 3 8" xfId="4354" xr:uid="{F302FAAF-2B90-4E66-9604-9EE8DDAC945D}"/>
    <cellStyle name="Total 4 3 8 2" xfId="6991" xr:uid="{ECCBA1CF-62FD-4002-A3DE-3744B4D5F89D}"/>
    <cellStyle name="Total 4 3 8 2 2" xfId="13302" xr:uid="{2AAB6D4E-F316-468F-AEFC-382128927E96}"/>
    <cellStyle name="Total 4 3 8 2 2 2" xfId="28410" xr:uid="{AF476D42-BE54-4C59-8BD5-CC1DDC20D170}"/>
    <cellStyle name="Total 4 3 8 2 3" xfId="16966" xr:uid="{514F513B-97E8-491C-B19B-83DAD2A09AF3}"/>
    <cellStyle name="Total 4 3 8 2 3 2" xfId="32074" xr:uid="{1C0F4385-FED3-418A-AA52-EA8AD7F0A71A}"/>
    <cellStyle name="Total 4 3 8 2 4" xfId="22099" xr:uid="{66B1F94B-D067-44BC-963A-47124A7BB614}"/>
    <cellStyle name="Total 4 3 8 3" xfId="10736" xr:uid="{6B7DDA46-647F-496C-9084-B43A217CC714}"/>
    <cellStyle name="Total 4 3 8 3 2" xfId="25844" xr:uid="{B124AABA-A687-469C-A82F-917B9E49ECA7}"/>
    <cellStyle name="Total 4 3 8 4" xfId="16509" xr:uid="{2E659A0B-98EF-48F3-80F5-16BB483B1220}"/>
    <cellStyle name="Total 4 3 8 4 2" xfId="31617" xr:uid="{A4285B5E-C05E-41E0-B075-7AC32705F1FB}"/>
    <cellStyle name="Total 4 3 8 5" xfId="19462" xr:uid="{88117D07-920D-4185-90AC-247CDF48A418}"/>
    <cellStyle name="Total 4 3 9" xfId="4620" xr:uid="{FAC76ABF-08BE-4952-AD42-8D340F8E4536}"/>
    <cellStyle name="Total 4 3 9 2" xfId="11002" xr:uid="{1736A5E7-36F6-4B66-A31B-B0A69AFFF96F}"/>
    <cellStyle name="Total 4 3 9 2 2" xfId="26110" xr:uid="{7EED08B0-F5A6-4BCD-8562-3BF6E392E9EF}"/>
    <cellStyle name="Total 4 3 9 3" xfId="7367" xr:uid="{CAC413E2-FC90-4C5C-8241-2620E56C958E}"/>
    <cellStyle name="Total 4 3 9 3 2" xfId="22475" xr:uid="{23BFE748-64BC-4C0A-B5E7-D69EC7A043F1}"/>
    <cellStyle name="Total 4 3 9 4" xfId="19728" xr:uid="{7EDE35D6-AB4C-4225-88F4-47D278A14F2B}"/>
    <cellStyle name="Total 4 4" xfId="2145" xr:uid="{CCDF9949-948A-41F4-9358-78D23F50F3DA}"/>
    <cellStyle name="Total 4 4 10" xfId="11219" xr:uid="{912BFBF6-83FA-4822-A4C2-226A5918DAEC}"/>
    <cellStyle name="Total 4 4 10 2" xfId="26327" xr:uid="{4F164E12-B8AB-42B7-AB37-68D237547C23}"/>
    <cellStyle name="Total 4 4 11" xfId="16289" xr:uid="{D176AC2D-8FBD-407B-AB70-A38B213F843B}"/>
    <cellStyle name="Total 4 4 11 2" xfId="31397" xr:uid="{8BD11E15-23D5-4E00-B41C-43A3AE25CB30}"/>
    <cellStyle name="Total 4 4 12" xfId="17370" xr:uid="{B09D9D87-AC9E-4E83-B9BF-B1C2403F24FA}"/>
    <cellStyle name="Total 4 4 2" xfId="2635" xr:uid="{8B886366-56ED-4C43-9357-4531542C28BC}"/>
    <cellStyle name="Total 4 4 2 2" xfId="5272" xr:uid="{4CF50B87-21AC-47A9-BF9A-FFF5F3B92EF7}"/>
    <cellStyle name="Total 4 4 2 2 2" xfId="11636" xr:uid="{62A2AAD4-57A7-4EBB-8C6E-AA12C6163FF1}"/>
    <cellStyle name="Total 4 4 2 2 2 2" xfId="26744" xr:uid="{5B44F4CA-0FC8-415C-8D31-4404F3AE5745}"/>
    <cellStyle name="Total 4 4 2 2 3" xfId="13755" xr:uid="{0CFA4727-201B-40C9-AE13-154F195AC82A}"/>
    <cellStyle name="Total 4 4 2 2 3 2" xfId="28863" xr:uid="{E3AEA77F-C173-46D7-979E-8E8783EB70DB}"/>
    <cellStyle name="Total 4 4 2 2 4" xfId="20380" xr:uid="{D345DA76-673C-489B-8E0F-F4D46E8CFCFD}"/>
    <cellStyle name="Total 4 4 2 3" xfId="9102" xr:uid="{7B6A3D2F-D574-40FF-8B94-617F51A7707C}"/>
    <cellStyle name="Total 4 4 2 3 2" xfId="24210" xr:uid="{0DBFFDDD-1553-455A-A62A-370925BA9C34}"/>
    <cellStyle name="Total 4 4 2 4" xfId="15379" xr:uid="{7715D1E5-F7C1-44BD-BD0A-A8E69F8F4C9B}"/>
    <cellStyle name="Total 4 4 2 4 2" xfId="30487" xr:uid="{DAFE865C-2B87-481D-97E6-E00D0EF6F863}"/>
    <cellStyle name="Total 4 4 2 5" xfId="7911" xr:uid="{0F154C69-32AB-4C61-A34A-F569A98E1ACA}"/>
    <cellStyle name="Total 4 4 2 5 2" xfId="23019" xr:uid="{16E5B716-D2CC-470F-A06E-390B04369107}"/>
    <cellStyle name="Total 4 4 2 6" xfId="17743" xr:uid="{A1005A8A-2630-4777-A9ED-0A38DD7F64CE}"/>
    <cellStyle name="Total 4 4 3" xfId="2900" xr:uid="{E718DA85-12B8-437A-B953-0B94DBC6F909}"/>
    <cellStyle name="Total 4 4 3 2" xfId="5537" xr:uid="{2E802CF0-CD49-4ADE-B99C-954AEF8A8104}"/>
    <cellStyle name="Total 4 4 3 2 2" xfId="11848" xr:uid="{9DD28C7E-56D4-4FED-AC84-15C2C6BB8902}"/>
    <cellStyle name="Total 4 4 3 2 2 2" xfId="26956" xr:uid="{E2822E3B-5148-450E-B993-1B80843B6E31}"/>
    <cellStyle name="Total 4 4 3 2 3" xfId="15490" xr:uid="{28A68595-F153-4E07-8EF5-2397525A1831}"/>
    <cellStyle name="Total 4 4 3 2 3 2" xfId="30598" xr:uid="{276773A3-F4EE-4FC0-899F-A3584770B019}"/>
    <cellStyle name="Total 4 4 3 2 4" xfId="20645" xr:uid="{14B9D73D-BD28-40FB-83FD-27F0302AC2A1}"/>
    <cellStyle name="Total 4 4 3 3" xfId="8071" xr:uid="{9806167B-2531-4D5F-BEC8-7EDA0BA388CF}"/>
    <cellStyle name="Total 4 4 3 3 2" xfId="23179" xr:uid="{903CDCF2-F052-424B-841B-258286BEB31F}"/>
    <cellStyle name="Total 4 4 3 4" xfId="18008" xr:uid="{2B1207B7-AFCA-4D26-9264-C9C6327FBE02}"/>
    <cellStyle name="Total 4 4 4" xfId="3203" xr:uid="{98595C5B-3BCC-4C76-B4F8-6D07D64A7A9D}"/>
    <cellStyle name="Total 4 4 4 2" xfId="5840" xr:uid="{3D751825-424D-4207-80E3-713661EE5039}"/>
    <cellStyle name="Total 4 4 4 2 2" xfId="12151" xr:uid="{6A405BFF-2CB2-4F0C-8DA7-3E63C8A264B5}"/>
    <cellStyle name="Total 4 4 4 2 2 2" xfId="27259" xr:uid="{CD7BF08F-E6AF-47B4-B2C4-F3130067DB60}"/>
    <cellStyle name="Total 4 4 4 2 3" xfId="14258" xr:uid="{ACF3B5C8-C2A5-4753-9C19-1C3CB4DDE0CB}"/>
    <cellStyle name="Total 4 4 4 2 3 2" xfId="29366" xr:uid="{41CF42DD-1562-4045-BBEA-9C05529EC5B8}"/>
    <cellStyle name="Total 4 4 4 2 4" xfId="20948" xr:uid="{7F2C3F96-6669-49D2-BC46-7720AD744C81}"/>
    <cellStyle name="Total 4 4 4 3" xfId="9585" xr:uid="{73BB11EC-71BF-433D-B212-43A84A17D166}"/>
    <cellStyle name="Total 4 4 4 3 2" xfId="24693" xr:uid="{7EAA8C3C-2188-4291-AB4A-AB192C35CEF6}"/>
    <cellStyle name="Total 4 4 4 4" xfId="7047" xr:uid="{F124BC22-1FC0-4ECC-91A8-9F9F5578E916}"/>
    <cellStyle name="Total 4 4 4 4 2" xfId="22155" xr:uid="{296B1677-104A-41B3-8F0B-AF134375B805}"/>
    <cellStyle name="Total 4 4 4 5" xfId="18311" xr:uid="{18C5464F-0912-484E-9406-6C9D39385D7E}"/>
    <cellStyle name="Total 4 4 5" xfId="3529" xr:uid="{BBAA1A9C-BF14-4D1F-B88B-13E374D0DC29}"/>
    <cellStyle name="Total 4 4 5 2" xfId="6166" xr:uid="{53320DBE-2B16-4FAE-B191-273D5F381C69}"/>
    <cellStyle name="Total 4 4 5 2 2" xfId="12477" xr:uid="{649E779E-50A7-4F9B-BD93-79E1FD5C5AEC}"/>
    <cellStyle name="Total 4 4 5 2 2 2" xfId="27585" xr:uid="{360084E9-B1E6-4796-B6BB-27D406B07BBB}"/>
    <cellStyle name="Total 4 4 5 2 3" xfId="13751" xr:uid="{879993D4-0106-41E4-A0AC-A841D79B7B14}"/>
    <cellStyle name="Total 4 4 5 2 3 2" xfId="28859" xr:uid="{C191E47B-1D5D-4DFE-A5D5-AF3CACB98A36}"/>
    <cellStyle name="Total 4 4 5 2 4" xfId="21274" xr:uid="{421B7AD4-3932-402F-AF56-A95546ED8A85}"/>
    <cellStyle name="Total 4 4 5 3" xfId="9911" xr:uid="{721D826A-CE9F-4B58-9362-84134AEC2647}"/>
    <cellStyle name="Total 4 4 5 3 2" xfId="25019" xr:uid="{42E86BC4-B135-497F-9F1E-C37B2F644480}"/>
    <cellStyle name="Total 4 4 5 4" xfId="13772" xr:uid="{D240FBE1-33D7-47E6-ACAF-278AF8A5571A}"/>
    <cellStyle name="Total 4 4 5 4 2" xfId="28880" xr:uid="{D4B73842-8D8C-4A59-A9BC-ADD46C367FBA}"/>
    <cellStyle name="Total 4 4 5 5" xfId="18637" xr:uid="{030282DE-65E5-47DE-80DC-0CC90BD746FE}"/>
    <cellStyle name="Total 4 4 6" xfId="3835" xr:uid="{4FDEAF92-614D-4F04-B4CF-FE0615585807}"/>
    <cellStyle name="Total 4 4 6 2" xfId="6472" xr:uid="{CD6DD11D-25FF-4D8A-8D7A-FDB1138BFC1D}"/>
    <cellStyle name="Total 4 4 6 2 2" xfId="12783" xr:uid="{B2140DAA-04A5-41C5-B2A9-9B8B735F9E32}"/>
    <cellStyle name="Total 4 4 6 2 2 2" xfId="27891" xr:uid="{FD17B181-884B-499B-A937-2BBC6FC05A92}"/>
    <cellStyle name="Total 4 4 6 2 3" xfId="16047" xr:uid="{E380DBF7-E4EC-4E54-A24B-63DB1CAF6D53}"/>
    <cellStyle name="Total 4 4 6 2 3 2" xfId="31155" xr:uid="{88DB9AF7-8232-4106-BE57-CBCD50FE0410}"/>
    <cellStyle name="Total 4 4 6 2 4" xfId="21580" xr:uid="{66B0E16B-8F28-4EC8-96BA-5D839F53040E}"/>
    <cellStyle name="Total 4 4 6 3" xfId="10217" xr:uid="{734B7253-B5DE-4EDD-B9FF-CC587F13A439}"/>
    <cellStyle name="Total 4 4 6 3 2" xfId="25325" xr:uid="{390976A2-6E4E-4573-AFC8-FCDF7B611A9C}"/>
    <cellStyle name="Total 4 4 6 4" xfId="13648" xr:uid="{567922A4-95D7-48B4-937D-F7260183D796}"/>
    <cellStyle name="Total 4 4 6 4 2" xfId="28756" xr:uid="{DB0ABBA5-3496-41AE-AD34-F82780554CCC}"/>
    <cellStyle name="Total 4 4 6 5" xfId="18943" xr:uid="{072BE3E2-22B3-4BBB-9132-8C326EDBD110}"/>
    <cellStyle name="Total 4 4 7" xfId="4217" xr:uid="{345AE34D-45C1-47DC-A484-269F8D649879}"/>
    <cellStyle name="Total 4 4 7 2" xfId="6854" xr:uid="{5EAA06B8-27ED-4937-8EDB-137EFFC8D31E}"/>
    <cellStyle name="Total 4 4 7 2 2" xfId="13165" xr:uid="{5F5A879A-CDFB-43EA-8E83-33BDB6E7A26D}"/>
    <cellStyle name="Total 4 4 7 2 2 2" xfId="28273" xr:uid="{26626700-07B1-4449-AAEE-8E0D16465735}"/>
    <cellStyle name="Total 4 4 7 2 3" xfId="16834" xr:uid="{51FCF780-DCBC-47EF-AC31-CEBF0BF4211C}"/>
    <cellStyle name="Total 4 4 7 2 3 2" xfId="31942" xr:uid="{07DB63E6-C3AD-407D-ADE6-35A3AF2E9DF9}"/>
    <cellStyle name="Total 4 4 7 2 4" xfId="21962" xr:uid="{2CBF4F53-C55C-4752-AFF7-D3B9865C0FF4}"/>
    <cellStyle name="Total 4 4 7 3" xfId="10599" xr:uid="{CFD09B8A-7C35-470E-8E85-4F1B52E12C02}"/>
    <cellStyle name="Total 4 4 7 3 2" xfId="25707" xr:uid="{4DB485FA-A46F-475F-B64D-D77806C8821C}"/>
    <cellStyle name="Total 4 4 7 4" xfId="7839" xr:uid="{F6C6C86B-B238-4C1F-9E37-B2104C8AF7C9}"/>
    <cellStyle name="Total 4 4 7 4 2" xfId="22947" xr:uid="{944B5085-3610-4517-BC08-9F3C3FAA7CE5}"/>
    <cellStyle name="Total 4 4 7 5" xfId="19325" xr:uid="{E67072FB-21BE-4713-85D5-69304AE00F33}"/>
    <cellStyle name="Total 4 4 8" xfId="4782" xr:uid="{7278DFC1-D367-439D-A0B9-0441F83BDC2C}"/>
    <cellStyle name="Total 4 4 8 2" xfId="11164" xr:uid="{CA1F27EB-03CE-4813-9508-344AA5646646}"/>
    <cellStyle name="Total 4 4 8 2 2" xfId="26272" xr:uid="{CDFADE5E-CEB1-41EF-8C18-22D0071FF65D}"/>
    <cellStyle name="Total 4 4 8 3" xfId="15382" xr:uid="{2A08BC22-64DE-492C-B2AC-B88190131020}"/>
    <cellStyle name="Total 4 4 8 3 2" xfId="30490" xr:uid="{41531474-BBEE-4A52-B41D-560CDC2A3DDC}"/>
    <cellStyle name="Total 4 4 8 4" xfId="19890" xr:uid="{92037B52-00ED-4AED-8AA0-207F35B66868}"/>
    <cellStyle name="Total 4 4 9" xfId="8643" xr:uid="{6F29DDF6-0D81-4C69-9B9E-631C3ED28DF5}"/>
    <cellStyle name="Total 4 4 9 2" xfId="23751" xr:uid="{BC3BD231-52BE-409A-B474-26C1F45BCE4C}"/>
    <cellStyle name="Total 4 5" xfId="2160" xr:uid="{9B93194E-58B8-4F98-BFCA-5D958D512752}"/>
    <cellStyle name="Total 4 5 10" xfId="15903" xr:uid="{77EF1437-19DF-4170-8266-8643FDAFA9CE}"/>
    <cellStyle name="Total 4 5 10 2" xfId="31011" xr:uid="{BF3B7DDA-B496-48D2-9F66-46F913CE6F6E}"/>
    <cellStyle name="Total 4 5 11" xfId="17385" xr:uid="{A4C095B9-A110-401E-916F-9B285E7BBABB}"/>
    <cellStyle name="Total 4 5 2" xfId="2915" xr:uid="{EA6F3CA5-6B1D-4BBB-9D82-713FF082AC64}"/>
    <cellStyle name="Total 4 5 2 2" xfId="5552" xr:uid="{2EF92AAF-B5F4-41D0-8ACF-23EF9A8B3B7C}"/>
    <cellStyle name="Total 4 5 2 2 2" xfId="11863" xr:uid="{3573C4E4-DF80-4A18-BF29-195BB0D58F8F}"/>
    <cellStyle name="Total 4 5 2 2 2 2" xfId="26971" xr:uid="{BBF0E1E3-E13B-4692-B893-C222849C466A}"/>
    <cellStyle name="Total 4 5 2 2 3" xfId="13810" xr:uid="{CE51055B-2E58-478E-A635-E473B013DFD3}"/>
    <cellStyle name="Total 4 5 2 2 3 2" xfId="28918" xr:uid="{D99E57B4-E5B4-4D4C-A309-DD5AE45C3417}"/>
    <cellStyle name="Total 4 5 2 2 4" xfId="20660" xr:uid="{8EC9C2B3-D60C-478F-B09C-066AAEDB8F2D}"/>
    <cellStyle name="Total 4 5 2 3" xfId="14905" xr:uid="{3875AAED-FFF2-496A-87A2-8B2ED3F8C25C}"/>
    <cellStyle name="Total 4 5 2 3 2" xfId="30013" xr:uid="{2C5D96A2-91BE-4CF8-A481-3EF8A39938DC}"/>
    <cellStyle name="Total 4 5 2 4" xfId="18023" xr:uid="{CDD2ABE5-AEE4-4015-B270-B7BD6C32701A}"/>
    <cellStyle name="Total 4 5 3" xfId="3218" xr:uid="{21A2A90B-7270-4CF0-AC70-1B92C15FCD2D}"/>
    <cellStyle name="Total 4 5 3 2" xfId="5855" xr:uid="{3AD2BDB2-2A48-4FAE-B215-B6057024DB51}"/>
    <cellStyle name="Total 4 5 3 2 2" xfId="12166" xr:uid="{AC99D10B-95D6-44F0-9BD7-2CECD854612C}"/>
    <cellStyle name="Total 4 5 3 2 2 2" xfId="27274" xr:uid="{A5C5DDF1-C214-4F34-852A-88D40275B5CC}"/>
    <cellStyle name="Total 4 5 3 2 3" xfId="7701" xr:uid="{4FA2240F-A6A9-44A3-A13F-39DF9292D4C9}"/>
    <cellStyle name="Total 4 5 3 2 3 2" xfId="22809" xr:uid="{2D907963-C8B2-45E3-A281-84E633E6BBC5}"/>
    <cellStyle name="Total 4 5 3 2 4" xfId="20963" xr:uid="{41437CC9-5B34-481C-BFE5-1112CE7B428D}"/>
    <cellStyle name="Total 4 5 3 3" xfId="9600" xr:uid="{F93230B4-8E83-4096-ABD0-C7AF437CC9B1}"/>
    <cellStyle name="Total 4 5 3 3 2" xfId="24708" xr:uid="{D9CA071C-D2A2-4647-B930-2F6F2869F23E}"/>
    <cellStyle name="Total 4 5 3 4" xfId="7579" xr:uid="{7454D6F3-CD4E-497B-A3AB-E570E2EC9CF0}"/>
    <cellStyle name="Total 4 5 3 4 2" xfId="22687" xr:uid="{3224DEAB-C7C4-43CA-9AD9-291E4195C754}"/>
    <cellStyle name="Total 4 5 3 5" xfId="18326" xr:uid="{1365141B-C825-490A-8096-045E9571F0EC}"/>
    <cellStyle name="Total 4 5 4" xfId="3544" xr:uid="{BC6A2BE4-5218-4025-9D11-6C70BD50CC04}"/>
    <cellStyle name="Total 4 5 4 2" xfId="6181" xr:uid="{ADF56AFD-0D67-4509-B4CB-AE91C7BB6CA0}"/>
    <cellStyle name="Total 4 5 4 2 2" xfId="12492" xr:uid="{E5F5D61D-69DE-40A0-A663-1D10596021EF}"/>
    <cellStyle name="Total 4 5 4 2 2 2" xfId="27600" xr:uid="{95E8F5EC-AD62-4240-B8D7-51084E2E25B1}"/>
    <cellStyle name="Total 4 5 4 2 3" xfId="13695" xr:uid="{0F12ABE0-D57B-419C-A3E4-F97E4A52242C}"/>
    <cellStyle name="Total 4 5 4 2 3 2" xfId="28803" xr:uid="{15E71537-F9E5-40CE-9C51-B58881C44E4F}"/>
    <cellStyle name="Total 4 5 4 2 4" xfId="21289" xr:uid="{1915FC95-0C5D-4156-BA07-1558BF3DFC08}"/>
    <cellStyle name="Total 4 5 4 3" xfId="9926" xr:uid="{BD3AA838-B0FC-46AA-9F72-72F685BD1BF4}"/>
    <cellStyle name="Total 4 5 4 3 2" xfId="25034" xr:uid="{B00DE33C-F556-47C2-85C2-792CC70BF044}"/>
    <cellStyle name="Total 4 5 4 4" xfId="15156" xr:uid="{0FA7806D-FCC9-401F-90D0-214D1E869218}"/>
    <cellStyle name="Total 4 5 4 4 2" xfId="30264" xr:uid="{05E45DCF-E5AD-49E9-BF19-50C6C83F4DC2}"/>
    <cellStyle name="Total 4 5 4 5" xfId="18652" xr:uid="{97A58EEE-8BD2-4846-A82A-109D52997617}"/>
    <cellStyle name="Total 4 5 5" xfId="3850" xr:uid="{F8FEFC9A-E650-460D-85C1-AE5AAEF5A143}"/>
    <cellStyle name="Total 4 5 5 2" xfId="6487" xr:uid="{AC1219E4-489A-449D-B46D-5233F06E1F5A}"/>
    <cellStyle name="Total 4 5 5 2 2" xfId="12798" xr:uid="{9F7AECC0-7783-477F-87D4-F552409D5B08}"/>
    <cellStyle name="Total 4 5 5 2 2 2" xfId="27906" xr:uid="{0FD60F77-29DC-4BAC-B470-9806C50D7A32}"/>
    <cellStyle name="Total 4 5 5 2 3" xfId="13933" xr:uid="{64E48AA0-8242-4C8E-BE68-0F94D60E9CDB}"/>
    <cellStyle name="Total 4 5 5 2 3 2" xfId="29041" xr:uid="{81C653F4-67A7-45C9-98C9-CB3F0DE098B4}"/>
    <cellStyle name="Total 4 5 5 2 4" xfId="21595" xr:uid="{EE3B52D5-0036-421C-A19A-7D9F787E790D}"/>
    <cellStyle name="Total 4 5 5 3" xfId="10232" xr:uid="{6A1FA228-B796-41A4-8D9C-298E3AE3ABA5}"/>
    <cellStyle name="Total 4 5 5 3 2" xfId="25340" xr:uid="{C86E5A00-D65B-48C7-959E-807D73C8827F}"/>
    <cellStyle name="Total 4 5 5 4" xfId="8184" xr:uid="{7E97CFC2-2E90-4F27-8BA7-163C340CAA45}"/>
    <cellStyle name="Total 4 5 5 4 2" xfId="23292" xr:uid="{F7B8CE8A-C636-4B12-BAAB-C4D712E79A17}"/>
    <cellStyle name="Total 4 5 5 5" xfId="18958" xr:uid="{9BE90225-A747-4455-874C-FDB050AED36A}"/>
    <cellStyle name="Total 4 5 6" xfId="4232" xr:uid="{FDB8F38D-F45D-4CBB-8EA8-C79D54B2A803}"/>
    <cellStyle name="Total 4 5 6 2" xfId="6869" xr:uid="{51B5CD11-7DC0-442C-B3D2-08C474315969}"/>
    <cellStyle name="Total 4 5 6 2 2" xfId="13180" xr:uid="{74B57131-8FBB-452C-9309-27FA1F115201}"/>
    <cellStyle name="Total 4 5 6 2 2 2" xfId="28288" xr:uid="{E5AC5723-B2A4-4B6B-B924-8E406916C198}"/>
    <cellStyle name="Total 4 5 6 2 3" xfId="16849" xr:uid="{8097589D-F505-49FD-A72E-8C3FA689892B}"/>
    <cellStyle name="Total 4 5 6 2 3 2" xfId="31957" xr:uid="{56AC4DE5-8FCA-43C4-BA28-8E0D8DBE8FC7}"/>
    <cellStyle name="Total 4 5 6 2 4" xfId="21977" xr:uid="{701262B5-A873-448D-95C3-F3394A2323B0}"/>
    <cellStyle name="Total 4 5 6 3" xfId="10614" xr:uid="{25DF89DC-677F-419B-A275-0B558F671068}"/>
    <cellStyle name="Total 4 5 6 3 2" xfId="25722" xr:uid="{B7DA43FF-7494-4924-A888-BE6372B1D19D}"/>
    <cellStyle name="Total 4 5 6 4" xfId="8140" xr:uid="{C58047FC-86B9-41C5-8F2A-32F125C5E8D6}"/>
    <cellStyle name="Total 4 5 6 4 2" xfId="23248" xr:uid="{734BB567-1B9B-429E-BA72-A5D7D0123058}"/>
    <cellStyle name="Total 4 5 6 5" xfId="19340" xr:uid="{E375B3A8-1F68-4EE0-951F-E8F7250CA28F}"/>
    <cellStyle name="Total 4 5 7" xfId="4797" xr:uid="{0476C843-7A8A-46A9-9282-EC6CFF0A2593}"/>
    <cellStyle name="Total 4 5 7 2" xfId="11179" xr:uid="{866E9FA4-70F1-43B2-868B-B75975DCF5E5}"/>
    <cellStyle name="Total 4 5 7 2 2" xfId="26287" xr:uid="{9F76DD6D-255E-45B8-8002-4C978F796F2F}"/>
    <cellStyle name="Total 4 5 7 3" xfId="7123" xr:uid="{911B6AAA-596B-4930-84CE-6EF74B5599CB}"/>
    <cellStyle name="Total 4 5 7 3 2" xfId="22231" xr:uid="{4F468327-7BCB-4E82-B188-5F452BF8A8AB}"/>
    <cellStyle name="Total 4 5 7 4" xfId="19905" xr:uid="{D07B2CF5-37F3-4D45-A15B-54DA2D4D6BEE}"/>
    <cellStyle name="Total 4 5 8" xfId="8658" xr:uid="{9117FDEC-3EC7-4C45-AD59-14F58A62024D}"/>
    <cellStyle name="Total 4 5 8 2" xfId="23766" xr:uid="{1C79CCBB-A3FD-4E5F-8821-5D4BA862FD4F}"/>
    <cellStyle name="Total 4 5 9" xfId="11773" xr:uid="{891119B4-BFB7-4088-8B4B-6B5E2D6DD398}"/>
    <cellStyle name="Total 4 5 9 2" xfId="26881" xr:uid="{03A3B25E-F6BF-4F23-B0DD-B232C133CFDE}"/>
    <cellStyle name="Total 5" xfId="1784" xr:uid="{00000000-0005-0000-0000-0000F8060000}"/>
    <cellStyle name="Total 5 2" xfId="1955" xr:uid="{20943EE4-090C-472C-B647-2EF15850471B}"/>
    <cellStyle name="Total 5 2 10" xfId="8456" xr:uid="{BC3BC993-65BE-4D7B-88E2-18070EE9E1EC}"/>
    <cellStyle name="Total 5 2 10 2" xfId="23564" xr:uid="{3D312E86-1A12-4E24-BB45-FA16D4BE655D}"/>
    <cellStyle name="Total 5 2 11" xfId="16002" xr:uid="{0FF876BA-C28B-4910-B417-6ABB0BF18E62}"/>
    <cellStyle name="Total 5 2 11 2" xfId="31110" xr:uid="{51E319CE-5FFC-449A-BEA7-77AE1BB4FA23}"/>
    <cellStyle name="Total 5 2 12" xfId="7955" xr:uid="{740158AF-287D-4089-A880-B71672BEB831}"/>
    <cellStyle name="Total 5 2 12 2" xfId="23063" xr:uid="{2B60ABA6-954E-4C31-BD46-BF2040DA1156}"/>
    <cellStyle name="Total 5 2 13" xfId="17180" xr:uid="{1407B608-4FFE-459D-AF30-8364C51EFAA2}"/>
    <cellStyle name="Total 5 2 2" xfId="2515" xr:uid="{D06B7DC0-D5A8-47DD-96EE-85FE224F42A1}"/>
    <cellStyle name="Total 5 2 2 2" xfId="5152" xr:uid="{C8E57AD4-E3D8-4672-AE68-8FFBEF526E78}"/>
    <cellStyle name="Total 5 2 2 2 2" xfId="11516" xr:uid="{F6140D6B-FA61-4972-8865-4A55BA7F763D}"/>
    <cellStyle name="Total 5 2 2 2 2 2" xfId="26624" xr:uid="{26D0295C-9CE3-4A08-94F5-E8206DA3E40A}"/>
    <cellStyle name="Total 5 2 2 2 3" xfId="14818" xr:uid="{25645E68-30DF-4981-9FF3-43DD7F1AAF12}"/>
    <cellStyle name="Total 5 2 2 2 3 2" xfId="29926" xr:uid="{C9EF0DF4-5D8E-4DF7-B751-DEB3FE2B2953}"/>
    <cellStyle name="Total 5 2 2 2 4" xfId="20260" xr:uid="{D3291952-AB2B-4A9E-A86B-8EAB0065D23F}"/>
    <cellStyle name="Total 5 2 2 3" xfId="8982" xr:uid="{BAA6ED21-63DD-45B9-97E6-76D166130618}"/>
    <cellStyle name="Total 5 2 2 3 2" xfId="24090" xr:uid="{68380215-6EDB-483C-8866-447E099C1610}"/>
    <cellStyle name="Total 5 2 3" xfId="2731" xr:uid="{5B776D4C-1641-4FDC-B0DD-F87FF65261AD}"/>
    <cellStyle name="Total 5 2 3 2" xfId="5368" xr:uid="{7B2CDB8A-8EF8-4992-8127-1F0BFDDE9280}"/>
    <cellStyle name="Total 5 2 3 2 2" xfId="11717" xr:uid="{E9680D53-DDB5-4A23-A91B-B3BD980CF866}"/>
    <cellStyle name="Total 5 2 3 2 2 2" xfId="26825" xr:uid="{A6288A1E-E1A0-4937-A24A-0FB213CAF27E}"/>
    <cellStyle name="Total 5 2 3 2 3" xfId="15351" xr:uid="{E4731E8D-C18F-4F71-946B-87C45F382A80}"/>
    <cellStyle name="Total 5 2 3 2 3 2" xfId="30459" xr:uid="{3E04E9CE-5AAC-4834-A4B5-48CC112B3866}"/>
    <cellStyle name="Total 5 2 3 2 4" xfId="20476" xr:uid="{CDC019C6-5D2B-4876-A7E4-5C07D8FD3AD5}"/>
    <cellStyle name="Total 5 2 3 3" xfId="16447" xr:uid="{AA76B729-CB7E-4498-8F09-BA81A7CA513F}"/>
    <cellStyle name="Total 5 2 3 3 2" xfId="31555" xr:uid="{F7619FF3-A9FC-45E6-9E36-35355670C06E}"/>
    <cellStyle name="Total 5 2 3 4" xfId="17839" xr:uid="{8BC9912D-EF11-4721-8871-39D7CFDE96EA}"/>
    <cellStyle name="Total 5 2 4" xfId="3034" xr:uid="{E6C3A502-6AC6-4DF0-A359-5D0213805534}"/>
    <cellStyle name="Total 5 2 4 2" xfId="5671" xr:uid="{64ACD8C6-25AF-449D-80DC-CF59A72F499F}"/>
    <cellStyle name="Total 5 2 4 2 2" xfId="11982" xr:uid="{0CFDB8E2-0CF9-4D92-823B-58F430FA1A5E}"/>
    <cellStyle name="Total 5 2 4 2 2 2" xfId="27090" xr:uid="{A478B8FE-30A6-4FBE-B78C-7C39DDDB5618}"/>
    <cellStyle name="Total 5 2 4 2 3" xfId="14462" xr:uid="{0B0CE5E0-CA0E-4477-A795-C03125C2D803}"/>
    <cellStyle name="Total 5 2 4 2 3 2" xfId="29570" xr:uid="{C8B1531F-82D9-47E2-89EA-90C3FFDBD725}"/>
    <cellStyle name="Total 5 2 4 2 4" xfId="20779" xr:uid="{88BA1317-75D2-4914-B797-94D4837E58FA}"/>
    <cellStyle name="Total 5 2 4 3" xfId="9416" xr:uid="{DF03891A-000C-4908-BBBC-04ECA760D96A}"/>
    <cellStyle name="Total 5 2 4 3 2" xfId="24524" xr:uid="{6AAD7454-A2FB-4587-90E2-CA8D3F180E1E}"/>
    <cellStyle name="Total 5 2 4 4" xfId="8727" xr:uid="{39CD45D3-8C07-40A4-9736-233137F54EA5}"/>
    <cellStyle name="Total 5 2 4 4 2" xfId="23835" xr:uid="{E669FF26-324A-43C9-A0FE-4ECC7A1A5A11}"/>
    <cellStyle name="Total 5 2 4 5" xfId="18142" xr:uid="{A9A3B7FF-76C2-4184-B6A0-9983B389D9F1}"/>
    <cellStyle name="Total 5 2 5" xfId="3360" xr:uid="{FDFD8104-044A-461C-A01D-C175B1351125}"/>
    <cellStyle name="Total 5 2 5 2" xfId="5997" xr:uid="{087AF407-E435-407C-8628-5F28E0D60A83}"/>
    <cellStyle name="Total 5 2 5 2 2" xfId="12308" xr:uid="{BAFA78F9-A129-4D0F-B474-2655B50BD945}"/>
    <cellStyle name="Total 5 2 5 2 2 2" xfId="27416" xr:uid="{28D8CBBB-A111-47C2-A314-E8E16D418D50}"/>
    <cellStyle name="Total 5 2 5 2 3" xfId="14668" xr:uid="{FC183DC7-18CC-47E7-9116-BE75547FB258}"/>
    <cellStyle name="Total 5 2 5 2 3 2" xfId="29776" xr:uid="{EF9FD576-0D24-41FA-BD7A-5FEFDBC9400E}"/>
    <cellStyle name="Total 5 2 5 2 4" xfId="21105" xr:uid="{931EB666-2969-4766-80A2-440E83CE7FB9}"/>
    <cellStyle name="Total 5 2 5 3" xfId="9742" xr:uid="{5C9F9F80-0FE4-436B-BD11-68C0A81E7F92}"/>
    <cellStyle name="Total 5 2 5 3 2" xfId="24850" xr:uid="{9FBB4BC3-D8C5-4808-8F49-E4FFA0E95C60}"/>
    <cellStyle name="Total 5 2 5 4" xfId="7912" xr:uid="{638311E5-B2DE-48B8-8530-5646AC9A1D08}"/>
    <cellStyle name="Total 5 2 5 4 2" xfId="23020" xr:uid="{F29EC3A9-A3D8-47CD-82A8-E613D45DEC68}"/>
    <cellStyle name="Total 5 2 5 5" xfId="18468" xr:uid="{ED4450AA-C94F-4B32-B444-1A5D73986718}"/>
    <cellStyle name="Total 5 2 6" xfId="3666" xr:uid="{E7CBECD6-FC62-4F5C-9E8A-A11E9119E292}"/>
    <cellStyle name="Total 5 2 6 2" xfId="6303" xr:uid="{80FFE75E-E682-4C43-B79F-35D75AC05824}"/>
    <cellStyle name="Total 5 2 6 2 2" xfId="12614" xr:uid="{1E1D5D16-F968-45D2-B743-F02B03F14D71}"/>
    <cellStyle name="Total 5 2 6 2 2 2" xfId="27722" xr:uid="{39EF2254-9317-4E58-B0F1-785F2AEFB1D6}"/>
    <cellStyle name="Total 5 2 6 2 3" xfId="14107" xr:uid="{AA5805B0-4127-4E29-AFF5-9096C84E5CA9}"/>
    <cellStyle name="Total 5 2 6 2 3 2" xfId="29215" xr:uid="{281750D0-6482-4D4D-8D36-351B4A7C9292}"/>
    <cellStyle name="Total 5 2 6 2 4" xfId="21411" xr:uid="{94F03D76-B8A9-4C58-99D2-0506035CCFD2}"/>
    <cellStyle name="Total 5 2 6 3" xfId="10048" xr:uid="{BDEC570E-5007-4E36-875C-4F272A390C2E}"/>
    <cellStyle name="Total 5 2 6 3 2" xfId="25156" xr:uid="{0F39F3A4-427B-414E-968E-4DF95AE1A320}"/>
    <cellStyle name="Total 5 2 6 4" xfId="11245" xr:uid="{696F659A-5028-4B3B-823A-CECA7FEA561D}"/>
    <cellStyle name="Total 5 2 6 4 2" xfId="26353" xr:uid="{8202EC87-4587-48AF-98BB-FFCF3A1CD3E4}"/>
    <cellStyle name="Total 5 2 6 5" xfId="18774" xr:uid="{9EE4E152-B452-45FB-8628-C10F810A9FA4}"/>
    <cellStyle name="Total 5 2 7" xfId="4027" xr:uid="{D9D9CCA7-7150-45FC-BC66-3E9102AD4F9A}"/>
    <cellStyle name="Total 5 2 7 2" xfId="6664" xr:uid="{4678EB07-8AC8-4517-87C2-DDFAD4F60BA3}"/>
    <cellStyle name="Total 5 2 7 2 2" xfId="12975" xr:uid="{58FE52B2-F85D-40BF-87C6-A3A678338CA7}"/>
    <cellStyle name="Total 5 2 7 2 2 2" xfId="28083" xr:uid="{B6A88D2C-95D6-4689-B009-6FB9F04C753B}"/>
    <cellStyle name="Total 5 2 7 2 3" xfId="16665" xr:uid="{A333E719-235F-4D9F-8781-FE058BD7BB81}"/>
    <cellStyle name="Total 5 2 7 2 3 2" xfId="31773" xr:uid="{80279131-039E-4221-B5CC-73D48889D133}"/>
    <cellStyle name="Total 5 2 7 2 4" xfId="21772" xr:uid="{3CCB969B-82E9-45D4-96C1-5A7AAEEC16B0}"/>
    <cellStyle name="Total 5 2 7 3" xfId="10409" xr:uid="{6D3B217C-12BC-496C-AE1D-AD43DE9A651D}"/>
    <cellStyle name="Total 5 2 7 3 2" xfId="25517" xr:uid="{8213B996-B23F-4BE0-8704-F00D98D09AF2}"/>
    <cellStyle name="Total 5 2 7 4" xfId="14672" xr:uid="{827D2354-B09C-4361-9CF4-78874219907D}"/>
    <cellStyle name="Total 5 2 7 4 2" xfId="29780" xr:uid="{F9BF62A2-A70E-40AE-B64A-F89C50D1174B}"/>
    <cellStyle name="Total 5 2 7 5" xfId="19135" xr:uid="{6846580B-B42E-405A-B94B-36D33B24B959}"/>
    <cellStyle name="Total 5 2 8" xfId="4340" xr:uid="{9F5AD0C3-A706-4FAE-934C-4406E5FE13E5}"/>
    <cellStyle name="Total 5 2 8 2" xfId="6977" xr:uid="{2165ECDB-2D3A-403E-A006-ACA40F7882C9}"/>
    <cellStyle name="Total 5 2 8 2 2" xfId="13288" xr:uid="{5E3D4791-B4B9-4DBE-8BA4-E8EA28405ADA}"/>
    <cellStyle name="Total 5 2 8 2 2 2" xfId="28396" xr:uid="{6BD4E8A8-1677-49B1-887E-5F9DD91D1F97}"/>
    <cellStyle name="Total 5 2 8 2 3" xfId="16952" xr:uid="{7FDC409F-25B2-4501-872F-C36E235D9D1E}"/>
    <cellStyle name="Total 5 2 8 2 3 2" xfId="32060" xr:uid="{D47DA6CD-1167-4549-B0F6-AFD46EE87366}"/>
    <cellStyle name="Total 5 2 8 2 4" xfId="22085" xr:uid="{AD7148EE-2CCD-4ADC-B3D3-72FA0A0EC61D}"/>
    <cellStyle name="Total 5 2 8 3" xfId="10722" xr:uid="{F18B0DDA-51CB-4B8D-A7C6-68ABF31ABD7C}"/>
    <cellStyle name="Total 5 2 8 3 2" xfId="25830" xr:uid="{B39A2CF0-85BE-42A3-ADD6-D6CB71FA517C}"/>
    <cellStyle name="Total 5 2 8 4" xfId="14771" xr:uid="{D500194C-12DA-4F84-9B6F-48C31B3C9235}"/>
    <cellStyle name="Total 5 2 8 4 2" xfId="29879" xr:uid="{2BA112EB-1343-4DF8-9C21-38F85BAB500E}"/>
    <cellStyle name="Total 5 2 8 5" xfId="19448" xr:uid="{D41A52E3-1857-49FF-A788-6445159885F4}"/>
    <cellStyle name="Total 5 2 9" xfId="4592" xr:uid="{DBB5D431-EB78-4746-9CA4-1E58A8409FD3}"/>
    <cellStyle name="Total 5 2 9 2" xfId="10974" xr:uid="{C3309EDE-458F-4955-9A92-89B2200B5CA5}"/>
    <cellStyle name="Total 5 2 9 2 2" xfId="26082" xr:uid="{25C919C0-6C16-41E6-ADC2-EFA5BD18B338}"/>
    <cellStyle name="Total 5 2 9 3" xfId="8255" xr:uid="{F41968B5-C309-4DDD-86FD-F24BF8DFD99C}"/>
    <cellStyle name="Total 5 2 9 3 2" xfId="23363" xr:uid="{3F9B0283-7CD8-4AC2-8E46-15338D87908E}"/>
    <cellStyle name="Total 5 2 9 4" xfId="19700" xr:uid="{5405EB3B-2369-4365-B78B-525EBD0B9AEF}"/>
    <cellStyle name="Total 5 3" xfId="1984" xr:uid="{C438A7A9-F4C5-4607-BC41-2FDA9BEBD580}"/>
    <cellStyle name="Total 5 3 10" xfId="8482" xr:uid="{37181901-B76D-414A-9BED-963A131A6122}"/>
    <cellStyle name="Total 5 3 10 2" xfId="23590" xr:uid="{A6FA74EB-C76E-4188-B831-ED1CE6E82E1B}"/>
    <cellStyle name="Total 5 3 11" xfId="14271" xr:uid="{34AF1EF9-1D69-4BF2-923B-AEDF0F00E267}"/>
    <cellStyle name="Total 5 3 11 2" xfId="29379" xr:uid="{A9076DE5-957A-49C5-9FF8-076E6B4735A8}"/>
    <cellStyle name="Total 5 3 12" xfId="15905" xr:uid="{714D5F41-B87C-4FBA-B5B2-D54E2C694EC0}"/>
    <cellStyle name="Total 5 3 12 2" xfId="31013" xr:uid="{4819C58B-F122-4D97-9993-9731F7A354BF}"/>
    <cellStyle name="Total 5 3 13" xfId="17209" xr:uid="{440C9EAF-BC9D-4936-A4AB-61B9C2FEAA8E}"/>
    <cellStyle name="Total 5 3 2" xfId="2544" xr:uid="{3808852A-525B-4C1B-88FD-8B99E2735E3C}"/>
    <cellStyle name="Total 5 3 2 2" xfId="5181" xr:uid="{220CE0E6-53E6-494D-A49E-A33D169CF017}"/>
    <cellStyle name="Total 5 3 2 2 2" xfId="11545" xr:uid="{A3FD3E59-458D-4CDE-B77A-76150C658EC6}"/>
    <cellStyle name="Total 5 3 2 2 2 2" xfId="26653" xr:uid="{79605CAB-929D-4805-9B85-6035B9F9C601}"/>
    <cellStyle name="Total 5 3 2 2 3" xfId="13602" xr:uid="{C60E50BD-3872-4B88-B50C-1E3A3A392BBA}"/>
    <cellStyle name="Total 5 3 2 2 3 2" xfId="28710" xr:uid="{7B5A6309-E21E-419F-AB45-A33B535BEDB7}"/>
    <cellStyle name="Total 5 3 2 2 4" xfId="20289" xr:uid="{ACBEE716-2517-45E3-8C64-85C5A5EB75D7}"/>
    <cellStyle name="Total 5 3 2 3" xfId="9011" xr:uid="{D98B0E54-11EF-45DF-BFA2-D236D3048F90}"/>
    <cellStyle name="Total 5 3 2 3 2" xfId="24119" xr:uid="{DAC79C58-833E-4391-82C8-FBE06162D2A1}"/>
    <cellStyle name="Total 5 3 3" xfId="2746" xr:uid="{AAF846BF-6110-4D6B-B824-1277007A4172}"/>
    <cellStyle name="Total 5 3 3 2" xfId="5383" xr:uid="{656E0C06-3E17-4735-8C04-C3A946AB3038}"/>
    <cellStyle name="Total 5 3 3 2 2" xfId="11732" xr:uid="{A7F9554B-AE3A-48E3-BA5D-D04D799467D0}"/>
    <cellStyle name="Total 5 3 3 2 2 2" xfId="26840" xr:uid="{5635B338-9460-417A-BFFC-5A0F2768D5C1}"/>
    <cellStyle name="Total 5 3 3 2 3" xfId="7190" xr:uid="{C4BBB51B-C51F-4EC9-94E4-80D2C8FE6F89}"/>
    <cellStyle name="Total 5 3 3 2 3 2" xfId="22298" xr:uid="{6E415880-BB74-4982-9D98-78229F4EF92B}"/>
    <cellStyle name="Total 5 3 3 2 4" xfId="20491" xr:uid="{D144C978-072D-4964-AEA4-36674329B1AA}"/>
    <cellStyle name="Total 5 3 3 3" xfId="11769" xr:uid="{EFA51E94-C329-4974-9A07-007C9E1998A3}"/>
    <cellStyle name="Total 5 3 3 3 2" xfId="26877" xr:uid="{72B3DCF6-8DF9-4C78-923D-7875B4B547BC}"/>
    <cellStyle name="Total 5 3 3 4" xfId="17854" xr:uid="{BE8A0773-93EC-4B14-B581-851896927347}"/>
    <cellStyle name="Total 5 3 4" xfId="3049" xr:uid="{49771E11-B649-421F-AD2C-F2AF8EDEE472}"/>
    <cellStyle name="Total 5 3 4 2" xfId="5686" xr:uid="{24792D11-6161-492A-B8A6-0EAE1F2DC21B}"/>
    <cellStyle name="Total 5 3 4 2 2" xfId="11997" xr:uid="{2E39FD14-63B8-4BCE-8D60-B5A5479FAB76}"/>
    <cellStyle name="Total 5 3 4 2 2 2" xfId="27105" xr:uid="{3EBF1C82-6567-4850-8F8F-592A3E2F5DB3}"/>
    <cellStyle name="Total 5 3 4 2 3" xfId="13723" xr:uid="{142986DD-E7E5-4AAE-83C1-77BC5CE5B819}"/>
    <cellStyle name="Total 5 3 4 2 3 2" xfId="28831" xr:uid="{16E10000-832C-47FF-B605-A1A243FE7F44}"/>
    <cellStyle name="Total 5 3 4 2 4" xfId="20794" xr:uid="{5A75713B-16BC-4B13-95E7-B410AA825BF7}"/>
    <cellStyle name="Total 5 3 4 3" xfId="9431" xr:uid="{68092359-C80F-4E50-AAEB-680FED8CC89B}"/>
    <cellStyle name="Total 5 3 4 3 2" xfId="24539" xr:uid="{A67DA834-620B-4814-983C-DD2FF87E4566}"/>
    <cellStyle name="Total 5 3 4 4" xfId="13731" xr:uid="{1CB32A49-502B-4259-8BB1-3488470050B4}"/>
    <cellStyle name="Total 5 3 4 4 2" xfId="28839" xr:uid="{86A609A0-DAF6-4394-B0E4-9B68F4C7588B}"/>
    <cellStyle name="Total 5 3 4 5" xfId="18157" xr:uid="{A060CD6C-DACF-4C84-AC47-F1B5B92F5832}"/>
    <cellStyle name="Total 5 3 5" xfId="3375" xr:uid="{68CCB2C0-C0DA-4101-AF62-41DCF6F381AF}"/>
    <cellStyle name="Total 5 3 5 2" xfId="6012" xr:uid="{18601164-CFB8-4803-96D9-58BDAB0EA0B0}"/>
    <cellStyle name="Total 5 3 5 2 2" xfId="12323" xr:uid="{2155B879-0D62-4B5D-8BA9-BB70734BF630}"/>
    <cellStyle name="Total 5 3 5 2 2 2" xfId="27431" xr:uid="{4CC8A74C-188E-44AA-BC98-7E9C88B59022}"/>
    <cellStyle name="Total 5 3 5 2 3" xfId="15468" xr:uid="{A46A2421-05B2-43A8-B219-EE64C05CC377}"/>
    <cellStyle name="Total 5 3 5 2 3 2" xfId="30576" xr:uid="{C876BC34-B453-4EC1-8B71-34D2E8ABA96B}"/>
    <cellStyle name="Total 5 3 5 2 4" xfId="21120" xr:uid="{BF5794C7-F0ED-412F-805E-73EA8301CB9C}"/>
    <cellStyle name="Total 5 3 5 3" xfId="9757" xr:uid="{9B086E13-4829-43B1-8BE1-619464B0208C}"/>
    <cellStyle name="Total 5 3 5 3 2" xfId="24865" xr:uid="{D8D8ADC9-B8CA-4204-BFD9-60C719C54DE3}"/>
    <cellStyle name="Total 5 3 5 4" xfId="8734" xr:uid="{7B4E5710-36DB-470E-9EA0-3257CE1C6D4C}"/>
    <cellStyle name="Total 5 3 5 4 2" xfId="23842" xr:uid="{3290C25A-64F4-4330-86EC-9EF7B2F3E662}"/>
    <cellStyle name="Total 5 3 5 5" xfId="18483" xr:uid="{7C6030CF-EA75-4983-B519-16D9F6749919}"/>
    <cellStyle name="Total 5 3 6" xfId="3681" xr:uid="{BA28A45F-3DC1-4729-97B2-8725AF4A7CA5}"/>
    <cellStyle name="Total 5 3 6 2" xfId="6318" xr:uid="{767D5662-2137-4CAF-8502-910FB6E10FF3}"/>
    <cellStyle name="Total 5 3 6 2 2" xfId="12629" xr:uid="{701ED0BB-4071-4157-9B26-616FE58DFF12}"/>
    <cellStyle name="Total 5 3 6 2 2 2" xfId="27737" xr:uid="{60773EE0-BBDE-4C60-B007-64AD85217CE3}"/>
    <cellStyle name="Total 5 3 6 2 3" xfId="15160" xr:uid="{B1F2C4CA-F7DC-4350-85F1-30112ED59CF0}"/>
    <cellStyle name="Total 5 3 6 2 3 2" xfId="30268" xr:uid="{D37B310A-CA69-44B5-B304-E29A1D656803}"/>
    <cellStyle name="Total 5 3 6 2 4" xfId="21426" xr:uid="{FABBA119-7F6E-4340-9F1D-2DFBDB9D5F6F}"/>
    <cellStyle name="Total 5 3 6 3" xfId="10063" xr:uid="{8EE4A08C-9BE2-47C7-976E-BC1E3A8B04CB}"/>
    <cellStyle name="Total 5 3 6 3 2" xfId="25171" xr:uid="{4E8DC83D-31D2-4CA7-B268-E57EB5238C3C}"/>
    <cellStyle name="Total 5 3 6 4" xfId="14609" xr:uid="{F8BA7FC4-247C-4248-A7FE-355CEE534ECD}"/>
    <cellStyle name="Total 5 3 6 4 2" xfId="29717" xr:uid="{0DDDFA81-4EC5-441E-A8F5-AD414E14D5B3}"/>
    <cellStyle name="Total 5 3 6 5" xfId="18789" xr:uid="{BFEBD20D-0BF7-454D-AA42-995CF19B0622}"/>
    <cellStyle name="Total 5 3 7" xfId="4056" xr:uid="{26E66297-4CEF-49F3-9B60-E291197311A9}"/>
    <cellStyle name="Total 5 3 7 2" xfId="6693" xr:uid="{ACC218A8-9123-4C34-A6CD-7579ED5CAA3F}"/>
    <cellStyle name="Total 5 3 7 2 2" xfId="13004" xr:uid="{1173629A-42E7-4AD3-A0EF-75EB68C33F24}"/>
    <cellStyle name="Total 5 3 7 2 2 2" xfId="28112" xr:uid="{C240C410-8073-462B-81CB-C41A5348D6C3}"/>
    <cellStyle name="Total 5 3 7 2 3" xfId="16680" xr:uid="{60AB25AA-62C9-4971-A343-F5ABE5DAE9AB}"/>
    <cellStyle name="Total 5 3 7 2 3 2" xfId="31788" xr:uid="{C456B6E0-C010-4752-8824-8C438D8E7AB1}"/>
    <cellStyle name="Total 5 3 7 2 4" xfId="21801" xr:uid="{C0906732-D02E-4CF9-9A45-0606F8E8ABCA}"/>
    <cellStyle name="Total 5 3 7 3" xfId="10438" xr:uid="{83472CEF-5C3E-46FC-821E-4C8715459091}"/>
    <cellStyle name="Total 5 3 7 3 2" xfId="25546" xr:uid="{B61EDBC3-B0EA-4B28-87A9-43D7DE14EC56}"/>
    <cellStyle name="Total 5 3 7 4" xfId="15276" xr:uid="{9CA4375B-38E3-422E-8C35-930D04F72F77}"/>
    <cellStyle name="Total 5 3 7 4 2" xfId="30384" xr:uid="{EA4782ED-DE2A-4CDA-BACE-74E67A3C28B8}"/>
    <cellStyle name="Total 5 3 7 5" xfId="19164" xr:uid="{F143E6D0-2B43-4E75-95BF-3C209852B2CD}"/>
    <cellStyle name="Total 5 3 8" xfId="4355" xr:uid="{5DFD4964-47D9-4D80-A473-B83AAACF580E}"/>
    <cellStyle name="Total 5 3 8 2" xfId="6992" xr:uid="{59EF6BD6-F35E-4EC4-A61B-A9CC8A0ADEAB}"/>
    <cellStyle name="Total 5 3 8 2 2" xfId="13303" xr:uid="{C77471FF-C780-499D-95EA-32AC8D29675B}"/>
    <cellStyle name="Total 5 3 8 2 2 2" xfId="28411" xr:uid="{4E28E572-9682-4424-824A-1672559B0C7D}"/>
    <cellStyle name="Total 5 3 8 2 3" xfId="16967" xr:uid="{60983CBA-25E4-4424-81A2-E2FECBFB9BD4}"/>
    <cellStyle name="Total 5 3 8 2 3 2" xfId="32075" xr:uid="{9353CD0F-516D-422E-BE8C-165FA4C8C9A2}"/>
    <cellStyle name="Total 5 3 8 2 4" xfId="22100" xr:uid="{BC3BB1DB-93E9-4FDB-9D74-6B44E9E57565}"/>
    <cellStyle name="Total 5 3 8 3" xfId="10737" xr:uid="{7449EA91-CF8C-441D-B8A9-1B2C6E2802E9}"/>
    <cellStyle name="Total 5 3 8 3 2" xfId="25845" xr:uid="{3EC1E63C-05C5-4EAE-9F5C-8F0A186997C5}"/>
    <cellStyle name="Total 5 3 8 4" xfId="9238" xr:uid="{D50B898A-901A-49A8-84D3-860CFBF43E50}"/>
    <cellStyle name="Total 5 3 8 4 2" xfId="24346" xr:uid="{CE7661C1-8FBB-4BAB-BA24-C80DD34C235A}"/>
    <cellStyle name="Total 5 3 8 5" xfId="19463" xr:uid="{46017454-5B1E-463F-B43D-645B15F0CAA1}"/>
    <cellStyle name="Total 5 3 9" xfId="4621" xr:uid="{4385D222-AE69-4DFE-BA2B-0430DE8A10DE}"/>
    <cellStyle name="Total 5 3 9 2" xfId="11003" xr:uid="{EE21F467-5793-4FAC-8D47-EDAF519F17C5}"/>
    <cellStyle name="Total 5 3 9 2 2" xfId="26111" xr:uid="{8203EDEA-1300-4F40-A1B6-AAAC06DBB972}"/>
    <cellStyle name="Total 5 3 9 3" xfId="8174" xr:uid="{09BA4995-267D-4796-9B8D-92EF3E4C0A81}"/>
    <cellStyle name="Total 5 3 9 3 2" xfId="23282" xr:uid="{258EEBE2-B526-4902-99B7-7A8C57D3E97E}"/>
    <cellStyle name="Total 5 3 9 4" xfId="19729" xr:uid="{B7D1A714-8D4A-429E-B41E-04C0CB392E2E}"/>
    <cellStyle name="Total 5 4" xfId="2146" xr:uid="{7A9B0E15-8BB8-446C-8AD1-3FC06F2DA66E}"/>
    <cellStyle name="Total 5 4 10" xfId="14988" xr:uid="{E912CF98-9BC3-45E0-A1E5-DFE3D8F2EB62}"/>
    <cellStyle name="Total 5 4 10 2" xfId="30096" xr:uid="{8413AB92-6064-468B-8730-DBE23F9156C9}"/>
    <cellStyle name="Total 5 4 11" xfId="14967" xr:uid="{7115287C-E271-4B62-839C-DAAB9D1DDF51}"/>
    <cellStyle name="Total 5 4 11 2" xfId="30075" xr:uid="{C4081F36-D07F-4A82-B297-CE6C50497C15}"/>
    <cellStyle name="Total 5 4 12" xfId="17371" xr:uid="{41CD9FF6-752B-4BE8-9EAF-4B8B343A0966}"/>
    <cellStyle name="Total 5 4 2" xfId="2636" xr:uid="{169BE989-EBE3-40A1-A83A-8AEB4EA48816}"/>
    <cellStyle name="Total 5 4 2 2" xfId="5273" xr:uid="{9A438D03-A1C9-4ED6-BDC0-579E1EB2B115}"/>
    <cellStyle name="Total 5 4 2 2 2" xfId="11637" xr:uid="{341B1E36-BDDF-4C9D-AA7B-B965B79BD427}"/>
    <cellStyle name="Total 5 4 2 2 2 2" xfId="26745" xr:uid="{DA8BC0F0-3CCF-491B-83C3-48A6817F2231}"/>
    <cellStyle name="Total 5 4 2 2 3" xfId="15418" xr:uid="{A00029F1-4F97-4A6B-BDDE-8D8A3E2E6501}"/>
    <cellStyle name="Total 5 4 2 2 3 2" xfId="30526" xr:uid="{C3157C73-CEEA-4201-9383-B4D0B717987C}"/>
    <cellStyle name="Total 5 4 2 2 4" xfId="20381" xr:uid="{91191C74-5108-447D-ABEB-098492C136AB}"/>
    <cellStyle name="Total 5 4 2 3" xfId="9103" xr:uid="{B838834A-B801-4433-A309-1D8E3BFF956F}"/>
    <cellStyle name="Total 5 4 2 3 2" xfId="24211" xr:uid="{CB1B9185-02B1-461D-BC23-41E25E04918F}"/>
    <cellStyle name="Total 5 4 2 4" xfId="8240" xr:uid="{8567324C-1D60-4E47-B9DB-D48F629C2AA3}"/>
    <cellStyle name="Total 5 4 2 4 2" xfId="23348" xr:uid="{BC1B0A61-0914-4348-8628-6F688FECF671}"/>
    <cellStyle name="Total 5 4 2 5" xfId="15889" xr:uid="{3A264DDE-A973-42B3-9C6F-3AF131D6EB5D}"/>
    <cellStyle name="Total 5 4 2 5 2" xfId="30997" xr:uid="{3E9FE1A0-DE6B-434D-83B6-E7CFC13CE38B}"/>
    <cellStyle name="Total 5 4 2 6" xfId="17744" xr:uid="{2A205B0E-75C7-44E5-AB9D-4B8053DA2DCA}"/>
    <cellStyle name="Total 5 4 3" xfId="2901" xr:uid="{6B9E9FDE-65AB-4C95-99D5-5C0781A6237E}"/>
    <cellStyle name="Total 5 4 3 2" xfId="5538" xr:uid="{6C59841F-969D-4245-82CD-EDE9A5D4A726}"/>
    <cellStyle name="Total 5 4 3 2 2" xfId="11849" xr:uid="{4AE539A3-A1BD-4805-97E5-040E942FBD77}"/>
    <cellStyle name="Total 5 4 3 2 2 2" xfId="26957" xr:uid="{17ACE2A1-2718-4153-80B1-22A293E8328E}"/>
    <cellStyle name="Total 5 4 3 2 3" xfId="8256" xr:uid="{146FCFD8-AF6B-46D1-9993-940A3C863725}"/>
    <cellStyle name="Total 5 4 3 2 3 2" xfId="23364" xr:uid="{11C36DC9-3F22-47A7-AA05-CEBAADF148C2}"/>
    <cellStyle name="Total 5 4 3 2 4" xfId="20646" xr:uid="{78417D60-A8E9-4258-941B-7D4EBA04CA8E}"/>
    <cellStyle name="Total 5 4 3 3" xfId="11254" xr:uid="{88B349E6-AD3D-4405-8A8C-1011C9582D9F}"/>
    <cellStyle name="Total 5 4 3 3 2" xfId="26362" xr:uid="{8D5618F6-BA6E-4FCC-9E03-CED8FD9E74F2}"/>
    <cellStyle name="Total 5 4 3 4" xfId="18009" xr:uid="{4C48F05A-D808-4C1A-98E3-AF1BE9F629E2}"/>
    <cellStyle name="Total 5 4 4" xfId="3204" xr:uid="{8CCCD6CB-31F4-4649-AB56-BF922E915517}"/>
    <cellStyle name="Total 5 4 4 2" xfId="5841" xr:uid="{3E6EEE62-30A7-4D06-909B-3544C5F8B1AB}"/>
    <cellStyle name="Total 5 4 4 2 2" xfId="12152" xr:uid="{8CE06EE8-A559-4E7A-A6C2-51DD5396B4B9}"/>
    <cellStyle name="Total 5 4 4 2 2 2" xfId="27260" xr:uid="{3AC144A4-CCD5-4E91-93A0-E6E721EE4C40}"/>
    <cellStyle name="Total 5 4 4 2 3" xfId="7638" xr:uid="{E8BAF84B-81CE-4D00-93AF-1DC569FA3519}"/>
    <cellStyle name="Total 5 4 4 2 3 2" xfId="22746" xr:uid="{0D45D68A-7611-4E09-B563-ACB010332061}"/>
    <cellStyle name="Total 5 4 4 2 4" xfId="20949" xr:uid="{A7825B93-FAC9-40A5-805E-9165A34A5D65}"/>
    <cellStyle name="Total 5 4 4 3" xfId="9586" xr:uid="{B887B460-48B6-42BD-951C-6081EA57D09E}"/>
    <cellStyle name="Total 5 4 4 3 2" xfId="24694" xr:uid="{19C3300A-0E9F-468E-A73F-864F8D472ADC}"/>
    <cellStyle name="Total 5 4 4 4" xfId="15064" xr:uid="{9973682D-275F-42B0-935D-4148ED7D4F49}"/>
    <cellStyle name="Total 5 4 4 4 2" xfId="30172" xr:uid="{7A78AF2F-15E3-4614-A326-CA33669AAE44}"/>
    <cellStyle name="Total 5 4 4 5" xfId="18312" xr:uid="{5E1BD5E4-AF31-4405-ACCF-F721EC19ADBA}"/>
    <cellStyle name="Total 5 4 5" xfId="3530" xr:uid="{4E51B4B2-F41B-4FEB-AC98-00D4E0286388}"/>
    <cellStyle name="Total 5 4 5 2" xfId="6167" xr:uid="{D1A6FE78-CF23-410F-BE79-7160EBF853A4}"/>
    <cellStyle name="Total 5 4 5 2 2" xfId="12478" xr:uid="{0FA021B1-4C78-4B41-A410-0063F9921855}"/>
    <cellStyle name="Total 5 4 5 2 2 2" xfId="27586" xr:uid="{5DEA7BEB-50F3-489F-8C33-1E3AC367D484}"/>
    <cellStyle name="Total 5 4 5 2 3" xfId="7743" xr:uid="{1133002B-BD22-4E4E-B619-8DF883E4623C}"/>
    <cellStyle name="Total 5 4 5 2 3 2" xfId="22851" xr:uid="{E14F2D59-0CB0-4379-8E29-5F8A85A83C22}"/>
    <cellStyle name="Total 5 4 5 2 4" xfId="21275" xr:uid="{24B519F5-502B-40DF-BE49-0BDC301083DD}"/>
    <cellStyle name="Total 5 4 5 3" xfId="9912" xr:uid="{1B05174E-817F-4C7F-B11A-E0E980C1D8CC}"/>
    <cellStyle name="Total 5 4 5 3 2" xfId="25020" xr:uid="{80DDF1B5-7627-40C9-B4EA-D2D917370E57}"/>
    <cellStyle name="Total 5 4 5 4" xfId="14773" xr:uid="{78B0F2DA-2C0F-4940-8D08-DEB25C64F525}"/>
    <cellStyle name="Total 5 4 5 4 2" xfId="29881" xr:uid="{F28AF598-4A18-46D4-B2E6-5CA2339A1DD5}"/>
    <cellStyle name="Total 5 4 5 5" xfId="18638" xr:uid="{0227EDAD-DCE9-472B-A2A8-657F3FC33D52}"/>
    <cellStyle name="Total 5 4 6" xfId="3836" xr:uid="{F77A0A76-703B-434F-A440-B8D4D5D7A0B1}"/>
    <cellStyle name="Total 5 4 6 2" xfId="6473" xr:uid="{58BFA399-768B-4022-B8EE-9DFE6CF32280}"/>
    <cellStyle name="Total 5 4 6 2 2" xfId="12784" xr:uid="{F2909845-1C96-426D-BAD1-FC6D28F779A8}"/>
    <cellStyle name="Total 5 4 6 2 2 2" xfId="27892" xr:uid="{6BD70499-DD30-4623-A303-23E526CC01A4}"/>
    <cellStyle name="Total 5 4 6 2 3" xfId="16175" xr:uid="{9E16ED05-3267-4C50-B5DA-AE728A6E7F30}"/>
    <cellStyle name="Total 5 4 6 2 3 2" xfId="31283" xr:uid="{2FDE7152-C75C-4C4A-831A-4F6EBA722374}"/>
    <cellStyle name="Total 5 4 6 2 4" xfId="21581" xr:uid="{3CBB0A2E-CD54-4272-B3E1-494999AD71FF}"/>
    <cellStyle name="Total 5 4 6 3" xfId="10218" xr:uid="{A4151597-E1E1-4D73-BA3B-84578DFB2EA8}"/>
    <cellStyle name="Total 5 4 6 3 2" xfId="25326" xr:uid="{A4A002EE-63B0-43AF-ACBA-37FA1046033B}"/>
    <cellStyle name="Total 5 4 6 4" xfId="7935" xr:uid="{0A0597EA-7D35-485D-8152-C5BF457C31C0}"/>
    <cellStyle name="Total 5 4 6 4 2" xfId="23043" xr:uid="{C95136B1-5328-43FF-A368-68592F6AE3E4}"/>
    <cellStyle name="Total 5 4 6 5" xfId="18944" xr:uid="{68AA398F-0D38-4E85-B240-8A16DEC98CB8}"/>
    <cellStyle name="Total 5 4 7" xfId="4218" xr:uid="{816C0738-399B-4157-80F8-770E5C285D19}"/>
    <cellStyle name="Total 5 4 7 2" xfId="6855" xr:uid="{4B996532-3AEB-4D40-ABD8-F5F8C8FA08C3}"/>
    <cellStyle name="Total 5 4 7 2 2" xfId="13166" xr:uid="{E989DD98-7D79-4B54-9A6D-BA6BD29F9C13}"/>
    <cellStyle name="Total 5 4 7 2 2 2" xfId="28274" xr:uid="{310AA997-7F25-4A5F-9E02-CE857F4DFA57}"/>
    <cellStyle name="Total 5 4 7 2 3" xfId="16835" xr:uid="{48FAFC78-2145-4330-A589-21F7C58E29EC}"/>
    <cellStyle name="Total 5 4 7 2 3 2" xfId="31943" xr:uid="{91F85642-4583-4F47-8D27-FAADBF0A9015}"/>
    <cellStyle name="Total 5 4 7 2 4" xfId="21963" xr:uid="{839F16C0-71B4-462E-9940-27CFA905C852}"/>
    <cellStyle name="Total 5 4 7 3" xfId="10600" xr:uid="{EEC03DED-2DE8-4F22-A18B-6FE910D17172}"/>
    <cellStyle name="Total 5 4 7 3 2" xfId="25708" xr:uid="{324836FE-CE47-4FF5-A17D-C02040FA8000}"/>
    <cellStyle name="Total 5 4 7 4" xfId="14894" xr:uid="{566D1E9B-20AC-4403-AF8D-310E9B81DD57}"/>
    <cellStyle name="Total 5 4 7 4 2" xfId="30002" xr:uid="{A55EE1BD-1BC7-429A-9F91-B3D8B9FE6EE9}"/>
    <cellStyle name="Total 5 4 7 5" xfId="19326" xr:uid="{AFDC58B2-56B9-4522-B044-B824CD382223}"/>
    <cellStyle name="Total 5 4 8" xfId="4783" xr:uid="{BD521EA2-1341-4A81-8392-56FD99C03BC0}"/>
    <cellStyle name="Total 5 4 8 2" xfId="11165" xr:uid="{C7546EAE-B368-4E9F-9939-AFEE593F5DC2}"/>
    <cellStyle name="Total 5 4 8 2 2" xfId="26273" xr:uid="{C8F2EC8C-6E1B-4ED5-BA89-B483CBE443DA}"/>
    <cellStyle name="Total 5 4 8 3" xfId="13818" xr:uid="{3523B535-A668-48AA-9050-447EE2EBB4DE}"/>
    <cellStyle name="Total 5 4 8 3 2" xfId="28926" xr:uid="{7695072A-1B35-4783-8F0A-B74D0A426405}"/>
    <cellStyle name="Total 5 4 8 4" xfId="19891" xr:uid="{14708F77-991B-4AFC-9F0D-2405AA5798B9}"/>
    <cellStyle name="Total 5 4 9" xfId="8644" xr:uid="{60255274-B63B-43FF-A09D-67248DF889D4}"/>
    <cellStyle name="Total 5 4 9 2" xfId="23752" xr:uid="{B8BD1778-DF57-435D-8393-A73A8342A1CE}"/>
    <cellStyle name="Total 5 5" xfId="2161" xr:uid="{719370C0-A308-475B-8466-8C2CF72664B1}"/>
    <cellStyle name="Total 5 5 10" xfId="15991" xr:uid="{6E9584B4-E5C9-48D7-8F4B-EF0EFE69B11F}"/>
    <cellStyle name="Total 5 5 10 2" xfId="31099" xr:uid="{462DD13F-83E6-4900-9115-0FD684A70056}"/>
    <cellStyle name="Total 5 5 11" xfId="17386" xr:uid="{6631B6C7-01E3-4356-8D82-D3FC44EF7EC1}"/>
    <cellStyle name="Total 5 5 2" xfId="2916" xr:uid="{C7392066-07DD-4DFA-8330-BC3033E4DCE7}"/>
    <cellStyle name="Total 5 5 2 2" xfId="5553" xr:uid="{8CF0E202-28F4-4698-82AD-70D324AD3B64}"/>
    <cellStyle name="Total 5 5 2 2 2" xfId="11864" xr:uid="{EE40C680-9297-4700-9C10-B9A60C159846}"/>
    <cellStyle name="Total 5 5 2 2 2 2" xfId="26972" xr:uid="{10AABBE1-C2C8-4A91-9808-ADFB81375BCE}"/>
    <cellStyle name="Total 5 5 2 2 3" xfId="14344" xr:uid="{468AE920-9A17-4B30-92AE-38B2651055EC}"/>
    <cellStyle name="Total 5 5 2 2 3 2" xfId="29452" xr:uid="{8E9882F0-E61C-44F8-A856-A05209AA6642}"/>
    <cellStyle name="Total 5 5 2 2 4" xfId="20661" xr:uid="{52A80F94-6975-487F-A225-E4E3B1904C34}"/>
    <cellStyle name="Total 5 5 2 3" xfId="7728" xr:uid="{88037BBB-1997-4DD3-AA8B-8B9E89E865B9}"/>
    <cellStyle name="Total 5 5 2 3 2" xfId="22836" xr:uid="{E52941AE-90B4-4A82-9370-A9A7850ACCC9}"/>
    <cellStyle name="Total 5 5 2 4" xfId="18024" xr:uid="{97795AEA-9370-4E71-8649-7D996F0526A9}"/>
    <cellStyle name="Total 5 5 3" xfId="3219" xr:uid="{F20567CB-5280-4243-8107-03852F1309B3}"/>
    <cellStyle name="Total 5 5 3 2" xfId="5856" xr:uid="{A020CF3A-66A0-44E0-A6CB-E1AF0C1CBD72}"/>
    <cellStyle name="Total 5 5 3 2 2" xfId="12167" xr:uid="{DFDD4D32-DDC3-4622-8F57-AFBE5A1284A4}"/>
    <cellStyle name="Total 5 5 3 2 2 2" xfId="27275" xr:uid="{9B7B5412-E888-462E-AEE3-7D9370AE1F08}"/>
    <cellStyle name="Total 5 5 3 2 3" xfId="7945" xr:uid="{3BF4BBC0-A785-47C3-9C89-8A7D9F7A3316}"/>
    <cellStyle name="Total 5 5 3 2 3 2" xfId="23053" xr:uid="{100D9AC6-DCEF-440A-BB6D-C4613D02F70B}"/>
    <cellStyle name="Total 5 5 3 2 4" xfId="20964" xr:uid="{B3741B6D-F994-4C21-8F04-B7929DF748C8}"/>
    <cellStyle name="Total 5 5 3 3" xfId="9601" xr:uid="{06BAF106-64C6-4987-88E6-3C606F1AB299}"/>
    <cellStyle name="Total 5 5 3 3 2" xfId="24709" xr:uid="{EFAEB7FC-253A-4562-9E47-9A25083918ED}"/>
    <cellStyle name="Total 5 5 3 4" xfId="13753" xr:uid="{0153E1B2-F67D-4F6D-8D39-0372EC6EFF3B}"/>
    <cellStyle name="Total 5 5 3 4 2" xfId="28861" xr:uid="{BD48A38B-CC50-45C4-A3F2-3B330C0E7296}"/>
    <cellStyle name="Total 5 5 3 5" xfId="18327" xr:uid="{47C64ED7-38AC-4E49-8422-A4FB157171C8}"/>
    <cellStyle name="Total 5 5 4" xfId="3545" xr:uid="{3BD6C316-E8EF-4390-BA3F-C40C0BA5C95C}"/>
    <cellStyle name="Total 5 5 4 2" xfId="6182" xr:uid="{68FD46D4-BD94-45CC-BE40-B062C41E0AE1}"/>
    <cellStyle name="Total 5 5 4 2 2" xfId="12493" xr:uid="{254D46F3-FAF7-496E-861E-7BEBEF6892EC}"/>
    <cellStyle name="Total 5 5 4 2 2 2" xfId="27601" xr:uid="{15BCDFEA-F150-41AF-8266-B7C64A911FBD}"/>
    <cellStyle name="Total 5 5 4 2 3" xfId="13630" xr:uid="{30A61918-7113-4454-A903-DA5E90E3739D}"/>
    <cellStyle name="Total 5 5 4 2 3 2" xfId="28738" xr:uid="{044A105B-04E9-4496-9C50-A83FCE9395C4}"/>
    <cellStyle name="Total 5 5 4 2 4" xfId="21290" xr:uid="{E32C9DBA-B831-492C-9F67-DCF031C67567}"/>
    <cellStyle name="Total 5 5 4 3" xfId="9927" xr:uid="{83C8E28C-0891-4A52-A6AB-3543DBDFE8CF}"/>
    <cellStyle name="Total 5 5 4 3 2" xfId="25035" xr:uid="{3A326663-C2E0-4312-A1C1-4ABC7D573907}"/>
    <cellStyle name="Total 5 5 4 4" xfId="7763" xr:uid="{B139AFBE-3E10-4213-A187-97111ED5BA4F}"/>
    <cellStyle name="Total 5 5 4 4 2" xfId="22871" xr:uid="{0CCAAA7D-1D2A-4FD9-84C5-63E9CD29E7A2}"/>
    <cellStyle name="Total 5 5 4 5" xfId="18653" xr:uid="{987D13C9-69C8-4271-A5E8-DFBB07A0D734}"/>
    <cellStyle name="Total 5 5 5" xfId="3851" xr:uid="{91E276B0-B4B8-4279-91A6-03BEA192ABBE}"/>
    <cellStyle name="Total 5 5 5 2" xfId="6488" xr:uid="{84F22733-92FF-40FC-A4E5-C5F6251A4FE7}"/>
    <cellStyle name="Total 5 5 5 2 2" xfId="12799" xr:uid="{F9B7595C-9104-4D78-8722-105E7D000DFD}"/>
    <cellStyle name="Total 5 5 5 2 2 2" xfId="27907" xr:uid="{8434B604-A81B-4BA7-9F39-90B284949A35}"/>
    <cellStyle name="Total 5 5 5 2 3" xfId="8052" xr:uid="{C7822D24-A274-42E2-8E74-0ADF7FA8074A}"/>
    <cellStyle name="Total 5 5 5 2 3 2" xfId="23160" xr:uid="{25BBC944-5353-49C8-A0B9-A11A2C625695}"/>
    <cellStyle name="Total 5 5 5 2 4" xfId="21596" xr:uid="{0A5F2738-9199-4E73-92AE-1215894AA83F}"/>
    <cellStyle name="Total 5 5 5 3" xfId="10233" xr:uid="{00585463-2352-432A-904B-A7527EDF1D38}"/>
    <cellStyle name="Total 5 5 5 3 2" xfId="25341" xr:uid="{FDB0A3EF-181D-4D2F-B673-11F9728C2DD0}"/>
    <cellStyle name="Total 5 5 5 4" xfId="14060" xr:uid="{AB04061B-10C0-4908-ADDF-09307CDD0EBA}"/>
    <cellStyle name="Total 5 5 5 4 2" xfId="29168" xr:uid="{E7DB39AD-9C90-4D1A-BE7B-0F74D653A30D}"/>
    <cellStyle name="Total 5 5 5 5" xfId="18959" xr:uid="{4FDCCC45-FBEE-40B2-9C8A-5DFA1108EF9D}"/>
    <cellStyle name="Total 5 5 6" xfId="4233" xr:uid="{EA063A08-6B0B-4FC6-9F99-DE8AFB00640F}"/>
    <cellStyle name="Total 5 5 6 2" xfId="6870" xr:uid="{8AE4AF2E-9F84-40BB-AB0A-3F3AA5F806AD}"/>
    <cellStyle name="Total 5 5 6 2 2" xfId="13181" xr:uid="{6F3C630C-5FE1-437A-BB21-E555774424B0}"/>
    <cellStyle name="Total 5 5 6 2 2 2" xfId="28289" xr:uid="{A9E4F8F4-780E-4C21-9F22-F593CAC2359F}"/>
    <cellStyle name="Total 5 5 6 2 3" xfId="16850" xr:uid="{201365C6-7B32-4DDE-8039-5030E85E835D}"/>
    <cellStyle name="Total 5 5 6 2 3 2" xfId="31958" xr:uid="{F77B8BB4-CDDA-4844-9BB3-777E2B5804EC}"/>
    <cellStyle name="Total 5 5 6 2 4" xfId="21978" xr:uid="{17DDD452-5FB0-4DE9-9625-27224EECE44A}"/>
    <cellStyle name="Total 5 5 6 3" xfId="10615" xr:uid="{AC1BE623-F73B-4A28-96CE-2A74B215A234}"/>
    <cellStyle name="Total 5 5 6 3 2" xfId="25723" xr:uid="{044AB7CA-1D10-48DE-88B0-615F2AA742AE}"/>
    <cellStyle name="Total 5 5 6 4" xfId="7308" xr:uid="{238F9371-BFD3-4B4C-B77A-9E1F586218BA}"/>
    <cellStyle name="Total 5 5 6 4 2" xfId="22416" xr:uid="{650C0293-8EF0-4C25-B17F-F7919D050142}"/>
    <cellStyle name="Total 5 5 6 5" xfId="19341" xr:uid="{22C124C1-646F-47B9-A7EB-51BC66AD5797}"/>
    <cellStyle name="Total 5 5 7" xfId="4798" xr:uid="{2628581B-6AD8-4EA4-8F39-99633DF8824A}"/>
    <cellStyle name="Total 5 5 7 2" xfId="11180" xr:uid="{F2A5DEE5-4D6B-4502-BA71-EFDAC804324E}"/>
    <cellStyle name="Total 5 5 7 2 2" xfId="26288" xr:uid="{22190A9C-0F64-4782-B47C-E649F45CCC42}"/>
    <cellStyle name="Total 5 5 7 3" xfId="8171" xr:uid="{FB835921-1DFF-443E-A4E3-6375AF399221}"/>
    <cellStyle name="Total 5 5 7 3 2" xfId="23279" xr:uid="{C73CE9DC-B875-47A1-ACE5-47DC05241899}"/>
    <cellStyle name="Total 5 5 7 4" xfId="19906" xr:uid="{9464A3F4-725B-4B47-976E-8C1F637C7A5F}"/>
    <cellStyle name="Total 5 5 8" xfId="8659" xr:uid="{7151CDAD-BA14-4D2C-8DC3-F2E4445E59D2}"/>
    <cellStyle name="Total 5 5 8 2" xfId="23767" xr:uid="{565585D0-7E99-4C49-9427-6F3B8C59F204}"/>
    <cellStyle name="Total 5 5 9" xfId="7716" xr:uid="{496839C9-446C-437A-9044-6B0763A0354B}"/>
    <cellStyle name="Total 5 5 9 2" xfId="22824" xr:uid="{B807D5A1-B67A-4979-B5C0-22C5937E0264}"/>
    <cellStyle name="Total 6" xfId="1785" xr:uid="{00000000-0005-0000-0000-0000F9060000}"/>
    <cellStyle name="Total 6 2" xfId="1956" xr:uid="{CBEBFC01-9232-49AE-BC27-1DC46355DBFA}"/>
    <cellStyle name="Total 6 2 10" xfId="8457" xr:uid="{C39933CB-ADD3-4502-858E-E2EF2C24BFC8}"/>
    <cellStyle name="Total 6 2 10 2" xfId="23565" xr:uid="{769E6034-6533-4F99-8ADC-2F1EE81E1D8D}"/>
    <cellStyle name="Total 6 2 11" xfId="15397" xr:uid="{4B1D5F19-3CF1-4610-8A4A-E32A3CD50DE2}"/>
    <cellStyle name="Total 6 2 11 2" xfId="30505" xr:uid="{138F3596-7218-4111-9855-012555E70639}"/>
    <cellStyle name="Total 6 2 12" xfId="13728" xr:uid="{53244818-7318-4968-B92E-78EE83769BBE}"/>
    <cellStyle name="Total 6 2 12 2" xfId="28836" xr:uid="{D295A450-A3D7-4A3E-B643-B0C30E77DBD8}"/>
    <cellStyle name="Total 6 2 13" xfId="17181" xr:uid="{EFFE823E-513B-4365-BFDC-DA8C6D07E7D3}"/>
    <cellStyle name="Total 6 2 2" xfId="2516" xr:uid="{B6878DB1-1956-4CB6-B89E-1C426FBEFB5C}"/>
    <cellStyle name="Total 6 2 2 2" xfId="5153" xr:uid="{7D88D134-9522-48A9-8650-BAD0C573CE3A}"/>
    <cellStyle name="Total 6 2 2 2 2" xfId="11517" xr:uid="{9BD71BD0-6C74-41B9-8FB9-94E80D5DDDC1}"/>
    <cellStyle name="Total 6 2 2 2 2 2" xfId="26625" xr:uid="{1DF393CD-D742-47D1-A2C8-EE1790538216}"/>
    <cellStyle name="Total 6 2 2 2 3" xfId="13674" xr:uid="{2D6BFE54-3259-4575-8CB8-2D6CF37EF1F6}"/>
    <cellStyle name="Total 6 2 2 2 3 2" xfId="28782" xr:uid="{73F75D9F-E27E-4F45-AF5A-3D715C8C2E61}"/>
    <cellStyle name="Total 6 2 2 2 4" xfId="20261" xr:uid="{2E8EE48B-2082-4067-BC85-C49D329C9C98}"/>
    <cellStyle name="Total 6 2 2 3" xfId="8983" xr:uid="{11F90358-6BD5-477B-8F72-A004506FA7C6}"/>
    <cellStyle name="Total 6 2 2 3 2" xfId="24091" xr:uid="{89ECB336-4917-4C93-8B3A-45B81556E669}"/>
    <cellStyle name="Total 6 2 3" xfId="2732" xr:uid="{49566F29-D965-4A96-83EF-5922348B5B55}"/>
    <cellStyle name="Total 6 2 3 2" xfId="5369" xr:uid="{CF889F37-5760-4D53-BF5D-2A9DED6A37EF}"/>
    <cellStyle name="Total 6 2 3 2 2" xfId="11718" xr:uid="{6AB85EB2-DE32-4C6D-809C-FB30BA882E4E}"/>
    <cellStyle name="Total 6 2 3 2 2 2" xfId="26826" xr:uid="{E5D5CD79-DF00-4200-A806-2AD0F7DC9A65}"/>
    <cellStyle name="Total 6 2 3 2 3" xfId="14305" xr:uid="{EF4BE224-D914-495F-BD6E-4D803EBCD31A}"/>
    <cellStyle name="Total 6 2 3 2 3 2" xfId="29413" xr:uid="{8DEE73E3-7BB8-4198-BD0E-E38A5ED0C88D}"/>
    <cellStyle name="Total 6 2 3 2 4" xfId="20477" xr:uid="{6AE168A0-F144-4848-A461-619FF6A7C4CF}"/>
    <cellStyle name="Total 6 2 3 3" xfId="8732" xr:uid="{33393CE0-4E71-4FC8-A5C8-B2740E33EDCB}"/>
    <cellStyle name="Total 6 2 3 3 2" xfId="23840" xr:uid="{F5DE0F55-ACD8-4246-A4F8-19BC1640DEA5}"/>
    <cellStyle name="Total 6 2 3 4" xfId="17840" xr:uid="{2CAAFC1D-CAEF-4706-914A-F18ADCF2C4DB}"/>
    <cellStyle name="Total 6 2 4" xfId="3035" xr:uid="{F93A683B-9032-4FF7-8482-47EC60ECF2C6}"/>
    <cellStyle name="Total 6 2 4 2" xfId="5672" xr:uid="{9A6648E7-EDF8-4D88-A4CF-CF1A0936BE86}"/>
    <cellStyle name="Total 6 2 4 2 2" xfId="11983" xr:uid="{12BD85B9-965B-4D82-8CE3-38A41914BF85}"/>
    <cellStyle name="Total 6 2 4 2 2 2" xfId="27091" xr:uid="{A19DB088-EA68-4A5F-B55D-C661CB039F85}"/>
    <cellStyle name="Total 6 2 4 2 3" xfId="15932" xr:uid="{D1458EFB-13BC-421D-9CC1-C28F2BA626BF}"/>
    <cellStyle name="Total 6 2 4 2 3 2" xfId="31040" xr:uid="{AD4B175B-505C-454C-9E4F-934927FC52FB}"/>
    <cellStyle name="Total 6 2 4 2 4" xfId="20780" xr:uid="{C6FF0A5A-557D-4128-856F-5959E19F839C}"/>
    <cellStyle name="Total 6 2 4 3" xfId="9417" xr:uid="{98C02F7D-D5B3-4845-9483-C0770BD3EC48}"/>
    <cellStyle name="Total 6 2 4 3 2" xfId="24525" xr:uid="{00431497-BEF6-4F83-8B4D-17DF121ECD1D}"/>
    <cellStyle name="Total 6 2 4 4" xfId="13520" xr:uid="{FDCAACD7-BFE1-49C5-A510-7CFE920D4B13}"/>
    <cellStyle name="Total 6 2 4 4 2" xfId="28628" xr:uid="{3E2C85CB-C723-4EDD-8884-687C2C586424}"/>
    <cellStyle name="Total 6 2 4 5" xfId="18143" xr:uid="{10FC884B-B5A9-4C0F-BAC5-4442173BB1F2}"/>
    <cellStyle name="Total 6 2 5" xfId="3361" xr:uid="{87682612-1154-4745-81F0-668A5B5708A4}"/>
    <cellStyle name="Total 6 2 5 2" xfId="5998" xr:uid="{BA3AD95B-466C-44D3-A37E-B4AD62A091E1}"/>
    <cellStyle name="Total 6 2 5 2 2" xfId="12309" xr:uid="{01805268-13E2-4A57-BE1B-42A4428BEED9}"/>
    <cellStyle name="Total 6 2 5 2 2 2" xfId="27417" xr:uid="{FD759BF8-C166-4F52-8C89-D5ACF7867D28}"/>
    <cellStyle name="Total 6 2 5 2 3" xfId="14774" xr:uid="{47046ABF-9368-4DE8-9434-36070F67C6FC}"/>
    <cellStyle name="Total 6 2 5 2 3 2" xfId="29882" xr:uid="{5D69D80D-BCFD-460D-A736-1D448EE43D90}"/>
    <cellStyle name="Total 6 2 5 2 4" xfId="21106" xr:uid="{9B180B0A-CF44-47D2-BA4E-2FDAED52304D}"/>
    <cellStyle name="Total 6 2 5 3" xfId="9743" xr:uid="{2620A5E7-C89F-4C15-971E-2031E4271B8F}"/>
    <cellStyle name="Total 6 2 5 3 2" xfId="24851" xr:uid="{0CD908F2-6F48-4539-A422-894B630465C0}"/>
    <cellStyle name="Total 6 2 5 4" xfId="13518" xr:uid="{0DA66523-8713-4E4A-825A-09ACA76A4A4F}"/>
    <cellStyle name="Total 6 2 5 4 2" xfId="28626" xr:uid="{0BD7C535-ABAC-4720-8EE9-EBF975479DB6}"/>
    <cellStyle name="Total 6 2 5 5" xfId="18469" xr:uid="{F76F4B88-6ACA-46A6-80E4-11F6588D169B}"/>
    <cellStyle name="Total 6 2 6" xfId="3667" xr:uid="{2211D687-38DA-42F7-B477-1F845EF2232F}"/>
    <cellStyle name="Total 6 2 6 2" xfId="6304" xr:uid="{03CDFF1C-3514-43A7-BAB5-D21CD42E91F1}"/>
    <cellStyle name="Total 6 2 6 2 2" xfId="12615" xr:uid="{CBF4610E-5ED4-46E8-A8AF-1B8EAE956C69}"/>
    <cellStyle name="Total 6 2 6 2 2 2" xfId="27723" xr:uid="{E239D4B3-156C-4117-B5DE-F5433599A9F6}"/>
    <cellStyle name="Total 6 2 6 2 3" xfId="13827" xr:uid="{D6DA0273-8980-42B1-9E2B-771BCFB6D765}"/>
    <cellStyle name="Total 6 2 6 2 3 2" xfId="28935" xr:uid="{84769E40-DA4C-448C-AC15-1C826FA4CD75}"/>
    <cellStyle name="Total 6 2 6 2 4" xfId="21412" xr:uid="{B0FE2718-39B3-42CD-8CF4-E865BF862194}"/>
    <cellStyle name="Total 6 2 6 3" xfId="10049" xr:uid="{F6B4C441-AC69-44BB-92B9-ADFA4AE9FA14}"/>
    <cellStyle name="Total 6 2 6 3 2" xfId="25157" xr:uid="{03363B7C-CADD-497D-A264-52B58A900842}"/>
    <cellStyle name="Total 6 2 6 4" xfId="15675" xr:uid="{6F24E57E-ABBE-4B65-BCFE-435646F3AC32}"/>
    <cellStyle name="Total 6 2 6 4 2" xfId="30783" xr:uid="{AFF81A23-7F0E-48FD-BF78-ADCE22A254B3}"/>
    <cellStyle name="Total 6 2 6 5" xfId="18775" xr:uid="{4122DC50-310A-444C-BC3F-18EECC04A464}"/>
    <cellStyle name="Total 6 2 7" xfId="4028" xr:uid="{C004E7AC-D555-4C43-986F-794354520BC4}"/>
    <cellStyle name="Total 6 2 7 2" xfId="6665" xr:uid="{DC7FF51E-FC75-4664-A7E0-0F4760E62F41}"/>
    <cellStyle name="Total 6 2 7 2 2" xfId="12976" xr:uid="{DCFF2643-532A-4839-AD72-196DAB87B2B5}"/>
    <cellStyle name="Total 6 2 7 2 2 2" xfId="28084" xr:uid="{D5AA180E-6022-467D-A155-0E036A225E80}"/>
    <cellStyle name="Total 6 2 7 2 3" xfId="16666" xr:uid="{9E83D245-A45C-41D9-AAEF-E2029B1E355D}"/>
    <cellStyle name="Total 6 2 7 2 3 2" xfId="31774" xr:uid="{6637FE9E-9112-4E72-8679-7588AE8BCF56}"/>
    <cellStyle name="Total 6 2 7 2 4" xfId="21773" xr:uid="{8AEC4982-39E6-4101-823A-752D64F749E9}"/>
    <cellStyle name="Total 6 2 7 3" xfId="10410" xr:uid="{BAD86896-39F3-4993-8801-E2087EA8A060}"/>
    <cellStyle name="Total 6 2 7 3 2" xfId="25518" xr:uid="{719CBE20-A899-471D-B6B8-8691506CEA24}"/>
    <cellStyle name="Total 6 2 7 4" xfId="8726" xr:uid="{5B3F4C80-E69D-41C2-812B-170DCB8B2DB2}"/>
    <cellStyle name="Total 6 2 7 4 2" xfId="23834" xr:uid="{95502F3B-90F6-4532-8381-F58658C5C033}"/>
    <cellStyle name="Total 6 2 7 5" xfId="19136" xr:uid="{FBD39984-B17F-4BD9-875D-2DDF72DA12E2}"/>
    <cellStyle name="Total 6 2 8" xfId="4341" xr:uid="{4011619C-4570-4040-B6FE-21FC7D359590}"/>
    <cellStyle name="Total 6 2 8 2" xfId="6978" xr:uid="{C3BE50C6-AAE1-4E24-98BF-67738CE506CD}"/>
    <cellStyle name="Total 6 2 8 2 2" xfId="13289" xr:uid="{18E9FA2A-E6D9-4C38-9395-14EF6035A3EB}"/>
    <cellStyle name="Total 6 2 8 2 2 2" xfId="28397" xr:uid="{83FA5FF0-4984-4E73-A181-9AB5CE6F0DD6}"/>
    <cellStyle name="Total 6 2 8 2 3" xfId="16953" xr:uid="{39D2AEE6-64C6-4ACA-B410-C4D4A80ACA08}"/>
    <cellStyle name="Total 6 2 8 2 3 2" xfId="32061" xr:uid="{F37C1428-3D11-40D9-86B8-31D9ABBF9B5B}"/>
    <cellStyle name="Total 6 2 8 2 4" xfId="22086" xr:uid="{A3C0F917-C0FC-4758-A89C-EE21AC9D9745}"/>
    <cellStyle name="Total 6 2 8 3" xfId="10723" xr:uid="{D8DF5497-7BE0-4328-AAE3-35C3072E90BA}"/>
    <cellStyle name="Total 6 2 8 3 2" xfId="25831" xr:uid="{B1C6E186-BC1B-4F86-9A49-888942C89750}"/>
    <cellStyle name="Total 6 2 8 4" xfId="9277" xr:uid="{C0636A1E-1058-45B4-9CDB-84852381A9DE}"/>
    <cellStyle name="Total 6 2 8 4 2" xfId="24385" xr:uid="{BF29DB0C-65ED-43AF-9996-5E530ACBC15A}"/>
    <cellStyle name="Total 6 2 8 5" xfId="19449" xr:uid="{98642C66-027B-4920-B1AF-C82D7D065D93}"/>
    <cellStyle name="Total 6 2 9" xfId="4593" xr:uid="{220F5C59-E01A-4D68-9140-5AE047D50ED9}"/>
    <cellStyle name="Total 6 2 9 2" xfId="10975" xr:uid="{4E32F9AB-4B8B-4901-A511-58E43F9B6C7C}"/>
    <cellStyle name="Total 6 2 9 2 2" xfId="26083" xr:uid="{F3865B3A-F997-4AEF-A74B-EDF87F215DF1}"/>
    <cellStyle name="Total 6 2 9 3" xfId="14976" xr:uid="{95E0ABE2-020B-482C-8BBA-4E7816908005}"/>
    <cellStyle name="Total 6 2 9 3 2" xfId="30084" xr:uid="{95C645E7-9D5B-4D57-A89D-6E03FE1DB986}"/>
    <cellStyle name="Total 6 2 9 4" xfId="19701" xr:uid="{45CFE9D7-A05E-48A7-A271-DE9BCF578B48}"/>
    <cellStyle name="Total 6 3" xfId="1985" xr:uid="{116EC7F0-550A-4848-9248-DB892DBB4D3E}"/>
    <cellStyle name="Total 6 3 10" xfId="8483" xr:uid="{35C39C17-573E-4467-BB61-809163C7BCE5}"/>
    <cellStyle name="Total 6 3 10 2" xfId="23591" xr:uid="{7A87D45B-3A0A-4E86-9909-0DFD8789A930}"/>
    <cellStyle name="Total 6 3 11" xfId="9219" xr:uid="{57781D93-6559-47CE-A577-9201B365744C}"/>
    <cellStyle name="Total 6 3 11 2" xfId="24327" xr:uid="{22CA3422-8961-479C-B456-FBDC5ED5BD91}"/>
    <cellStyle name="Total 6 3 12" xfId="14389" xr:uid="{8022936B-EE9B-42AA-9837-B575EBF8D1C8}"/>
    <cellStyle name="Total 6 3 12 2" xfId="29497" xr:uid="{8AD3E89B-3D4C-4BE4-844C-450228BB3C57}"/>
    <cellStyle name="Total 6 3 13" xfId="17210" xr:uid="{8F3AFD53-F680-4069-960F-D1686925A63C}"/>
    <cellStyle name="Total 6 3 2" xfId="2545" xr:uid="{139F3A2F-DB61-4D67-8035-D4FEB6560DCF}"/>
    <cellStyle name="Total 6 3 2 2" xfId="5182" xr:uid="{C529ADBF-8C3C-411D-9C00-6759FF7747F4}"/>
    <cellStyle name="Total 6 3 2 2 2" xfId="11546" xr:uid="{5BCB4570-6DF5-490F-9F23-76194363F428}"/>
    <cellStyle name="Total 6 3 2 2 2 2" xfId="26654" xr:uid="{DF306B50-57E1-43D0-9FAB-20D72234ED22}"/>
    <cellStyle name="Total 6 3 2 2 3" xfId="14170" xr:uid="{4D34C7E3-92B9-49BF-AAF2-F2487FAF401B}"/>
    <cellStyle name="Total 6 3 2 2 3 2" xfId="29278" xr:uid="{9F52E5B5-E3F5-45D9-B1D8-A3F4E77EEC41}"/>
    <cellStyle name="Total 6 3 2 2 4" xfId="20290" xr:uid="{DB3C7965-97E5-4F1C-8985-C070F9FFF2AD}"/>
    <cellStyle name="Total 6 3 2 3" xfId="9012" xr:uid="{A9539FCD-6CAF-4641-9B72-826608988233}"/>
    <cellStyle name="Total 6 3 2 3 2" xfId="24120" xr:uid="{1F92FCAF-8143-4E33-8317-108FB9B79345}"/>
    <cellStyle name="Total 6 3 3" xfId="2747" xr:uid="{C71DCAC9-9CFD-4D77-A2EE-EA73C8B00DEE}"/>
    <cellStyle name="Total 6 3 3 2" xfId="5384" xr:uid="{D258416B-D3C2-44CC-8FEE-0EA8CBD1A8A4}"/>
    <cellStyle name="Total 6 3 3 2 2" xfId="11733" xr:uid="{FFE2AEF5-E37B-4F94-912F-32BA6B6E1BBD}"/>
    <cellStyle name="Total 6 3 3 2 2 2" xfId="26841" xr:uid="{C2974BF5-4C37-4797-BD22-E1553E633F40}"/>
    <cellStyle name="Total 6 3 3 2 3" xfId="7606" xr:uid="{DD6A7080-A4AC-49CF-A809-7D049D560D06}"/>
    <cellStyle name="Total 6 3 3 2 3 2" xfId="22714" xr:uid="{FD26D507-FB92-4348-BF89-5CC77891F09B}"/>
    <cellStyle name="Total 6 3 3 2 4" xfId="20492" xr:uid="{4016D096-5334-44E1-8B70-9C0A1D13F1CE}"/>
    <cellStyle name="Total 6 3 3 3" xfId="9165" xr:uid="{E4729482-89AB-460C-A95D-4D4514999190}"/>
    <cellStyle name="Total 6 3 3 3 2" xfId="24273" xr:uid="{48B82B76-0918-4747-B4F4-73B35815492F}"/>
    <cellStyle name="Total 6 3 3 4" xfId="17855" xr:uid="{4757D517-0E80-40EB-96A9-3FE948ED6BAD}"/>
    <cellStyle name="Total 6 3 4" xfId="3050" xr:uid="{027A00EA-3D6B-420A-AAF9-FCFE99B00FD1}"/>
    <cellStyle name="Total 6 3 4 2" xfId="5687" xr:uid="{7EA66FDC-6E28-4C15-BE07-B9929D8194FD}"/>
    <cellStyle name="Total 6 3 4 2 2" xfId="11998" xr:uid="{93F2C1B9-79B5-4565-8633-95BB1924F1EC}"/>
    <cellStyle name="Total 6 3 4 2 2 2" xfId="27106" xr:uid="{049A3CF7-74A5-4CC2-93CC-978FD4EB7D4F}"/>
    <cellStyle name="Total 6 3 4 2 3" xfId="9293" xr:uid="{E10A18AC-0E88-47B5-A3CB-CD2801D28FA5}"/>
    <cellStyle name="Total 6 3 4 2 3 2" xfId="24401" xr:uid="{29DE9046-FECF-48FF-ACA1-21712DF5D86F}"/>
    <cellStyle name="Total 6 3 4 2 4" xfId="20795" xr:uid="{C3BBB07B-C505-4471-84AA-9E9781A22D7F}"/>
    <cellStyle name="Total 6 3 4 3" xfId="9432" xr:uid="{512C3E2F-9CC7-4443-BDEB-A0B71DC019AE}"/>
    <cellStyle name="Total 6 3 4 3 2" xfId="24540" xr:uid="{EC1EAD07-2F35-4C73-BC87-EEAF1010674F}"/>
    <cellStyle name="Total 6 3 4 4" xfId="16477" xr:uid="{43CAF3D1-A9EF-4D1E-84A9-A7D0B918E358}"/>
    <cellStyle name="Total 6 3 4 4 2" xfId="31585" xr:uid="{531C7F99-999D-4B22-9AA9-BA43E80615D8}"/>
    <cellStyle name="Total 6 3 4 5" xfId="18158" xr:uid="{291F2B57-BDB5-45E7-AE61-79A4FC5A1AF9}"/>
    <cellStyle name="Total 6 3 5" xfId="3376" xr:uid="{227C518D-927C-4C4D-963F-D3B1F7BB1931}"/>
    <cellStyle name="Total 6 3 5 2" xfId="6013" xr:uid="{8E0C8522-7093-4F63-83EC-8EF75F890B39}"/>
    <cellStyle name="Total 6 3 5 2 2" xfId="12324" xr:uid="{6B15670F-BC37-4BCB-A87D-0F402F19AD07}"/>
    <cellStyle name="Total 6 3 5 2 2 2" xfId="27432" xr:uid="{70359EDC-0053-4310-8B93-9A387DA187B2}"/>
    <cellStyle name="Total 6 3 5 2 3" xfId="8024" xr:uid="{E1423309-64BD-44AC-9600-3E199C14A118}"/>
    <cellStyle name="Total 6 3 5 2 3 2" xfId="23132" xr:uid="{59E3A7DB-B226-40DA-A374-1D88F3E1E8C0}"/>
    <cellStyle name="Total 6 3 5 2 4" xfId="21121" xr:uid="{C95732F3-C0CB-44E2-9F4C-A395F04E1152}"/>
    <cellStyle name="Total 6 3 5 3" xfId="9758" xr:uid="{55196FA9-CD31-4949-A18D-7A96D55486D7}"/>
    <cellStyle name="Total 6 3 5 3 2" xfId="24866" xr:uid="{DA5504CD-54E7-46A8-91FD-7637A43DE8AE}"/>
    <cellStyle name="Total 6 3 5 4" xfId="15363" xr:uid="{5AA3BCA2-4034-4450-B8F1-BA0F2AAA593D}"/>
    <cellStyle name="Total 6 3 5 4 2" xfId="30471" xr:uid="{41224597-732A-4524-A65F-66FF5C9CD56C}"/>
    <cellStyle name="Total 6 3 5 5" xfId="18484" xr:uid="{7D0494B1-860F-454A-8EEF-73499AB04053}"/>
    <cellStyle name="Total 6 3 6" xfId="3682" xr:uid="{07629098-9841-4805-B754-899F379653FE}"/>
    <cellStyle name="Total 6 3 6 2" xfId="6319" xr:uid="{954F862B-F6E7-4DA3-8508-E7718E863E24}"/>
    <cellStyle name="Total 6 3 6 2 2" xfId="12630" xr:uid="{4E0E50EC-F679-4E42-8EE5-92C10FBD5541}"/>
    <cellStyle name="Total 6 3 6 2 2 2" xfId="27738" xr:uid="{7343818C-71A5-4F87-914F-8FD63F17D3EB}"/>
    <cellStyle name="Total 6 3 6 2 3" xfId="7140" xr:uid="{2122DA4B-B824-466D-9193-537195172706}"/>
    <cellStyle name="Total 6 3 6 2 3 2" xfId="22248" xr:uid="{5C1D635B-5707-443E-BD9F-4A7431F90005}"/>
    <cellStyle name="Total 6 3 6 2 4" xfId="21427" xr:uid="{DB257660-B8BE-46F6-9F13-E84E02781DEB}"/>
    <cellStyle name="Total 6 3 6 3" xfId="10064" xr:uid="{34C601CE-26F8-4249-B5F1-58E6C5D52F50}"/>
    <cellStyle name="Total 6 3 6 3 2" xfId="25172" xr:uid="{9B42297A-67A8-4E02-8874-E0A100C6A113}"/>
    <cellStyle name="Total 6 3 6 4" xfId="16544" xr:uid="{2D141B25-314A-4781-9826-2A24B4D3C124}"/>
    <cellStyle name="Total 6 3 6 4 2" xfId="31652" xr:uid="{23981671-F360-4310-A073-EDB9A150CEDA}"/>
    <cellStyle name="Total 6 3 6 5" xfId="18790" xr:uid="{94D8C4C0-38DE-4DB5-918A-17BA71C2A20F}"/>
    <cellStyle name="Total 6 3 7" xfId="4057" xr:uid="{AF5BC8A1-106D-4D2E-955B-786ED9A2032D}"/>
    <cellStyle name="Total 6 3 7 2" xfId="6694" xr:uid="{125D277F-AC76-408C-92C1-300856F6D875}"/>
    <cellStyle name="Total 6 3 7 2 2" xfId="13005" xr:uid="{2B7BDABE-9701-4971-B487-28B3F94B4D01}"/>
    <cellStyle name="Total 6 3 7 2 2 2" xfId="28113" xr:uid="{DCDCF15D-D1E1-4A6A-81FA-EF90FC3E5FFB}"/>
    <cellStyle name="Total 6 3 7 2 3" xfId="16681" xr:uid="{05C621D8-1ACF-4783-AB24-58597C3B10CD}"/>
    <cellStyle name="Total 6 3 7 2 3 2" xfId="31789" xr:uid="{51B4E769-FBF0-4729-8A69-9A972BA2229E}"/>
    <cellStyle name="Total 6 3 7 2 4" xfId="21802" xr:uid="{B46C1AFE-A450-404B-98F1-D5994034209E}"/>
    <cellStyle name="Total 6 3 7 3" xfId="10439" xr:uid="{A9406964-D34B-4B2A-A453-4F6D2276876A}"/>
    <cellStyle name="Total 6 3 7 3 2" xfId="25547" xr:uid="{EC90AFBE-15A9-4276-9E0E-57E7BE42F581}"/>
    <cellStyle name="Total 6 3 7 4" xfId="15774" xr:uid="{AB0DBBE1-DD29-47FE-B101-1C1CF850F175}"/>
    <cellStyle name="Total 6 3 7 4 2" xfId="30882" xr:uid="{5F52BC8A-87CE-4320-86A1-4BF9E85F933E}"/>
    <cellStyle name="Total 6 3 7 5" xfId="19165" xr:uid="{3330A3FC-CDC0-4A11-9EBD-A7C50AD66DA4}"/>
    <cellStyle name="Total 6 3 8" xfId="4356" xr:uid="{0FC0BFC0-A355-4222-AECD-31165FF9242B}"/>
    <cellStyle name="Total 6 3 8 2" xfId="6993" xr:uid="{C39E1B4E-3876-4680-9D5C-4C9CD423A148}"/>
    <cellStyle name="Total 6 3 8 2 2" xfId="13304" xr:uid="{ACC9EC84-AD40-4545-AE6F-66F76B8E36A4}"/>
    <cellStyle name="Total 6 3 8 2 2 2" xfId="28412" xr:uid="{04965F98-4994-4B69-88ED-0DDD573B9B65}"/>
    <cellStyle name="Total 6 3 8 2 3" xfId="16968" xr:uid="{0F7E265B-4992-4C62-83E0-F9905C1EFD7D}"/>
    <cellStyle name="Total 6 3 8 2 3 2" xfId="32076" xr:uid="{862811C7-3C78-4D41-89F1-525903DBE951}"/>
    <cellStyle name="Total 6 3 8 2 4" xfId="22101" xr:uid="{CCA80119-FAF6-4014-B08A-730D91BABC08}"/>
    <cellStyle name="Total 6 3 8 3" xfId="10738" xr:uid="{688DCA69-64B7-455E-80E4-2C725706EEA2}"/>
    <cellStyle name="Total 6 3 8 3 2" xfId="25846" xr:uid="{561B1498-FD1E-4F13-98A3-D47795317CB7}"/>
    <cellStyle name="Total 6 3 8 4" xfId="14359" xr:uid="{7656CB09-707E-49A8-AF70-9796007CA73F}"/>
    <cellStyle name="Total 6 3 8 4 2" xfId="29467" xr:uid="{F37696FF-207B-4C6B-BC14-A292E6713A20}"/>
    <cellStyle name="Total 6 3 8 5" xfId="19464" xr:uid="{E31CFEA6-D24D-432E-A8DF-E5BD785DBE9F}"/>
    <cellStyle name="Total 6 3 9" xfId="4622" xr:uid="{9112B218-962C-46BF-8DBF-37750723B0AB}"/>
    <cellStyle name="Total 6 3 9 2" xfId="11004" xr:uid="{786F0F98-6AD8-46A1-9FEF-4EDD4FB842D7}"/>
    <cellStyle name="Total 6 3 9 2 2" xfId="26112" xr:uid="{601A3767-C18F-47D4-A2D4-646AB3AA26D7}"/>
    <cellStyle name="Total 6 3 9 3" xfId="16106" xr:uid="{4CF0B9FF-CD52-4269-80AE-811B344F3596}"/>
    <cellStyle name="Total 6 3 9 3 2" xfId="31214" xr:uid="{43378793-D16A-412B-915A-2B543396EDC6}"/>
    <cellStyle name="Total 6 3 9 4" xfId="19730" xr:uid="{554824A9-0618-4778-9EFA-0ED4D72C9123}"/>
    <cellStyle name="Total 6 4" xfId="2147" xr:uid="{167C46AD-09D2-4529-859C-D6CBCEF33477}"/>
    <cellStyle name="Total 6 4 10" xfId="15186" xr:uid="{1448C152-09F8-4E36-8B3F-80F46E1B04A3}"/>
    <cellStyle name="Total 6 4 10 2" xfId="30294" xr:uid="{F43AD8F5-3873-465A-9F1D-EBB1E70175B0}"/>
    <cellStyle name="Total 6 4 11" xfId="16211" xr:uid="{6F376FA6-D668-4281-AB67-652CAD82DCEF}"/>
    <cellStyle name="Total 6 4 11 2" xfId="31319" xr:uid="{2A7E8484-D419-4925-802D-597B01D6ED30}"/>
    <cellStyle name="Total 6 4 12" xfId="17372" xr:uid="{74065DDB-1CF3-4187-BD9C-5BA6B9A56865}"/>
    <cellStyle name="Total 6 4 2" xfId="2637" xr:uid="{1DA1BBCD-F01D-446F-8A81-3BE8607D7940}"/>
    <cellStyle name="Total 6 4 2 2" xfId="5274" xr:uid="{CAFFED1C-6220-45F8-B7D0-8A411BB86354}"/>
    <cellStyle name="Total 6 4 2 2 2" xfId="11638" xr:uid="{59509DCF-87F0-4FE6-BDB7-2B3E121C27B7}"/>
    <cellStyle name="Total 6 4 2 2 2 2" xfId="26746" xr:uid="{82A6BBF3-D855-47B8-95BC-B8463FC84A2E}"/>
    <cellStyle name="Total 6 4 2 2 3" xfId="15764" xr:uid="{B6987EAA-5C17-4F53-84F1-8EA911ACFB7B}"/>
    <cellStyle name="Total 6 4 2 2 3 2" xfId="30872" xr:uid="{63A88F0E-53A3-4EA7-93AD-335407C9B56D}"/>
    <cellStyle name="Total 6 4 2 2 4" xfId="20382" xr:uid="{7BF6AF80-968D-465D-A3DB-A0231395D899}"/>
    <cellStyle name="Total 6 4 2 3" xfId="9104" xr:uid="{85042B4F-4B46-4A4A-ABB1-A7262D016470}"/>
    <cellStyle name="Total 6 4 2 3 2" xfId="24212" xr:uid="{1A6A5468-A155-4163-9CEE-F3C1C33B379D}"/>
    <cellStyle name="Total 6 4 2 4" xfId="7520" xr:uid="{2891400F-850F-49E1-B434-36E8B5852E28}"/>
    <cellStyle name="Total 6 4 2 4 2" xfId="22628" xr:uid="{924126EA-34D7-44E1-BF10-DD51159E723E}"/>
    <cellStyle name="Total 6 4 2 5" xfId="13557" xr:uid="{7BEA71CA-DB9C-42B0-B282-2EA63F45AC37}"/>
    <cellStyle name="Total 6 4 2 5 2" xfId="28665" xr:uid="{AEB54533-97BF-41C8-A0D7-E8C99E9B6D68}"/>
    <cellStyle name="Total 6 4 2 6" xfId="17745" xr:uid="{AA9F7D5A-0BAF-4392-A379-1C981FB1A765}"/>
    <cellStyle name="Total 6 4 3" xfId="2902" xr:uid="{147975B3-B32D-4119-88C6-4B1812066260}"/>
    <cellStyle name="Total 6 4 3 2" xfId="5539" xr:uid="{ED9A6319-A3FC-4046-A766-7883F889D049}"/>
    <cellStyle name="Total 6 4 3 2 2" xfId="11850" xr:uid="{E20EBCE3-7C14-4DDD-9C5F-9AC85005B253}"/>
    <cellStyle name="Total 6 4 3 2 2 2" xfId="26958" xr:uid="{A914033D-C7C7-473A-9D1E-7BB9C5E6320F}"/>
    <cellStyle name="Total 6 4 3 2 3" xfId="8096" xr:uid="{8DAB6615-6FBC-4953-84F8-843576E193E2}"/>
    <cellStyle name="Total 6 4 3 2 3 2" xfId="23204" xr:uid="{B731343E-CAA9-43A9-A547-E0CF12398E83}"/>
    <cellStyle name="Total 6 4 3 2 4" xfId="20647" xr:uid="{DACC0D2B-D856-49DE-ACA1-E1A8420A0598}"/>
    <cellStyle name="Total 6 4 3 3" xfId="15748" xr:uid="{14FF0B93-E764-40E4-BAB2-3675A5168423}"/>
    <cellStyle name="Total 6 4 3 3 2" xfId="30856" xr:uid="{622013E7-4379-4DDA-A0FE-070D5BFCB668}"/>
    <cellStyle name="Total 6 4 3 4" xfId="18010" xr:uid="{5B13A3E0-0589-48D1-A9E9-88DCF67A4ECE}"/>
    <cellStyle name="Total 6 4 4" xfId="3205" xr:uid="{D2E711E5-F163-4261-9F32-89AB93F07E69}"/>
    <cellStyle name="Total 6 4 4 2" xfId="5842" xr:uid="{78BBFA3C-DF02-4171-A885-5D059618B31E}"/>
    <cellStyle name="Total 6 4 4 2 2" xfId="12153" xr:uid="{6DE7F78D-9E85-4335-A08B-E18E429F2DC7}"/>
    <cellStyle name="Total 6 4 4 2 2 2" xfId="27261" xr:uid="{143D3940-BD8C-404A-AC50-630381071945}"/>
    <cellStyle name="Total 6 4 4 2 3" xfId="13953" xr:uid="{68C54902-A6AB-4878-B2BC-B72E6D9F448F}"/>
    <cellStyle name="Total 6 4 4 2 3 2" xfId="29061" xr:uid="{9AF10F6B-646A-489F-BC2D-7BAABF6E9970}"/>
    <cellStyle name="Total 6 4 4 2 4" xfId="20950" xr:uid="{D91E3059-F350-45BE-8B65-ED866565B8E8}"/>
    <cellStyle name="Total 6 4 4 3" xfId="9587" xr:uid="{04F37DEF-D9E7-497B-B2C3-7BD51F50CE62}"/>
    <cellStyle name="Total 6 4 4 3 2" xfId="24695" xr:uid="{CF4C288C-B239-4E39-AB4E-96E8FCB6C931}"/>
    <cellStyle name="Total 6 4 4 4" xfId="11777" xr:uid="{DE5CBAAD-69E9-4D90-81C0-42141D5E8C5C}"/>
    <cellStyle name="Total 6 4 4 4 2" xfId="26885" xr:uid="{77973532-14BC-40AA-8CE8-15F795EFEACE}"/>
    <cellStyle name="Total 6 4 4 5" xfId="18313" xr:uid="{8615DA3F-AEA9-40D6-8F49-D4FA128590C1}"/>
    <cellStyle name="Total 6 4 5" xfId="3531" xr:uid="{682C91FD-6745-4F33-A04D-F147000535E1}"/>
    <cellStyle name="Total 6 4 5 2" xfId="6168" xr:uid="{76990E72-5F51-4AAB-953E-FA18DB7F7964}"/>
    <cellStyle name="Total 6 4 5 2 2" xfId="12479" xr:uid="{BE757B16-8D8F-4EFB-867C-0BCB124907CC}"/>
    <cellStyle name="Total 6 4 5 2 2 2" xfId="27587" xr:uid="{AF46EAB0-5D17-46D8-A174-AC15DF6E566E}"/>
    <cellStyle name="Total 6 4 5 2 3" xfId="16264" xr:uid="{A529DCD5-43A5-464F-87AD-FAA155C42769}"/>
    <cellStyle name="Total 6 4 5 2 3 2" xfId="31372" xr:uid="{13018F84-53A4-445E-98D1-849BC9A89242}"/>
    <cellStyle name="Total 6 4 5 2 4" xfId="21276" xr:uid="{C73DDE8F-F29B-40B7-964A-C7BAEC2D98B9}"/>
    <cellStyle name="Total 6 4 5 3" xfId="9913" xr:uid="{9FF75BD2-7374-42A2-AB63-F293C1CE4E5A}"/>
    <cellStyle name="Total 6 4 5 3 2" xfId="25021" xr:uid="{F22864C3-4654-43C9-9B19-B8BCAC7CAAA6}"/>
    <cellStyle name="Total 6 4 5 4" xfId="7052" xr:uid="{50592152-5ED2-4CAA-A2C5-4794C40035B5}"/>
    <cellStyle name="Total 6 4 5 4 2" xfId="22160" xr:uid="{02487760-EE5B-493E-A518-2E4BF1216A18}"/>
    <cellStyle name="Total 6 4 5 5" xfId="18639" xr:uid="{7A4A64FC-F192-469F-BB93-C1ACDC24F5D8}"/>
    <cellStyle name="Total 6 4 6" xfId="3837" xr:uid="{BE1A5387-FF7F-411F-8614-2BF4ADE3A06E}"/>
    <cellStyle name="Total 6 4 6 2" xfId="6474" xr:uid="{0B0F4C80-0D38-488D-A2EA-4A8C04F29064}"/>
    <cellStyle name="Total 6 4 6 2 2" xfId="12785" xr:uid="{14C20895-492C-4476-BF52-E2F5E5DE623A}"/>
    <cellStyle name="Total 6 4 6 2 2 2" xfId="27893" xr:uid="{52893D72-30AB-4AFB-95A1-E644D28044F2}"/>
    <cellStyle name="Total 6 4 6 2 3" xfId="7242" xr:uid="{5884FAA4-A2DD-418D-B1E6-E8A2760D8E3B}"/>
    <cellStyle name="Total 6 4 6 2 3 2" xfId="22350" xr:uid="{EE69A482-3D27-4A55-9541-758B65E0E80C}"/>
    <cellStyle name="Total 6 4 6 2 4" xfId="21582" xr:uid="{51547635-28C8-4752-91AC-4393F65B9ACD}"/>
    <cellStyle name="Total 6 4 6 3" xfId="10219" xr:uid="{ED5879AA-E15F-42FD-BA81-E508C0FB553F}"/>
    <cellStyle name="Total 6 4 6 3 2" xfId="25327" xr:uid="{A2CADB58-FDE7-4D9F-9A76-7D08235616B3}"/>
    <cellStyle name="Total 6 4 6 4" xfId="15793" xr:uid="{0E5D18A7-CCDF-4B8D-9B17-880FD733C9A1}"/>
    <cellStyle name="Total 6 4 6 4 2" xfId="30901" xr:uid="{C7961C04-D891-49D4-8ADC-EAC9A3D2090D}"/>
    <cellStyle name="Total 6 4 6 5" xfId="18945" xr:uid="{1B6095E3-7EDE-48F5-98D1-A710CE72B60B}"/>
    <cellStyle name="Total 6 4 7" xfId="4219" xr:uid="{54451292-F610-48B8-AAD6-025012C0DA2E}"/>
    <cellStyle name="Total 6 4 7 2" xfId="6856" xr:uid="{2AFD002E-2AAC-4CD7-8787-18A80559808C}"/>
    <cellStyle name="Total 6 4 7 2 2" xfId="13167" xr:uid="{0CC9F5E3-E34B-4AC4-A139-A0335DD8DD89}"/>
    <cellStyle name="Total 6 4 7 2 2 2" xfId="28275" xr:uid="{9431407A-2194-42ED-A339-EA54D54E9343}"/>
    <cellStyle name="Total 6 4 7 2 3" xfId="16836" xr:uid="{94F72829-671B-4E3D-91E7-51F21ED2D5CB}"/>
    <cellStyle name="Total 6 4 7 2 3 2" xfId="31944" xr:uid="{279DFEE9-035A-4673-8932-41D8CDA84756}"/>
    <cellStyle name="Total 6 4 7 2 4" xfId="21964" xr:uid="{61C77F8D-DB1E-47A1-9FFD-E02D754FCA2A}"/>
    <cellStyle name="Total 6 4 7 3" xfId="10601" xr:uid="{FD5D6E29-AF51-438D-BE1D-AAB0EFA7C11C}"/>
    <cellStyle name="Total 6 4 7 3 2" xfId="25709" xr:uid="{37940BBE-6D48-429F-A65B-5E6A52E11D81}"/>
    <cellStyle name="Total 6 4 7 4" xfId="16213" xr:uid="{0BC2712B-C859-40E7-8A8B-B37F869F081F}"/>
    <cellStyle name="Total 6 4 7 4 2" xfId="31321" xr:uid="{31541DB7-5DC5-495F-8C65-9DA2F52C3CE0}"/>
    <cellStyle name="Total 6 4 7 5" xfId="19327" xr:uid="{7324E263-77CB-41CE-B116-826DA3371B51}"/>
    <cellStyle name="Total 6 4 8" xfId="4784" xr:uid="{8BB50E22-5FF0-46AD-8C98-C0293541AFA9}"/>
    <cellStyle name="Total 6 4 8 2" xfId="11166" xr:uid="{7EEC192E-8296-44DE-A858-263FD4E44E5E}"/>
    <cellStyle name="Total 6 4 8 2 2" xfId="26274" xr:uid="{38684D82-CD9D-4674-84D9-ECF11C28F024}"/>
    <cellStyle name="Total 6 4 8 3" xfId="15530" xr:uid="{10CFA0F6-F3FD-461E-9464-E99E6D9C41A5}"/>
    <cellStyle name="Total 6 4 8 3 2" xfId="30638" xr:uid="{E2C5CB09-7565-4E71-8A6B-14197D509365}"/>
    <cellStyle name="Total 6 4 8 4" xfId="19892" xr:uid="{34B975E1-A5C4-4F38-B115-057475E585AA}"/>
    <cellStyle name="Total 6 4 9" xfId="8645" xr:uid="{0D5D370F-2E8D-4451-AA6A-95FF3E40591A}"/>
    <cellStyle name="Total 6 4 9 2" xfId="23753" xr:uid="{FBC49BF4-0280-4B9D-8600-E524F8BA7085}"/>
    <cellStyle name="Total 6 5" xfId="2162" xr:uid="{B8D41465-5983-4BCC-B4FA-FB318CA59476}"/>
    <cellStyle name="Total 6 5 10" xfId="16222" xr:uid="{6F632970-9034-4F14-A1FE-0BE8FF4B672B}"/>
    <cellStyle name="Total 6 5 10 2" xfId="31330" xr:uid="{D727D98E-70E0-4C63-A341-812CEBCF7B3C}"/>
    <cellStyle name="Total 6 5 11" xfId="17387" xr:uid="{441A75CB-6C6B-4680-B938-F4B9D17DDE76}"/>
    <cellStyle name="Total 6 5 2" xfId="2917" xr:uid="{2A0D486F-7512-44E3-BAF7-7BA2963055CF}"/>
    <cellStyle name="Total 6 5 2 2" xfId="5554" xr:uid="{EFB7C94D-5CD3-4FB8-9D89-827A2EBD3AE5}"/>
    <cellStyle name="Total 6 5 2 2 2" xfId="11865" xr:uid="{5E99BE4A-44AD-409A-BF91-31CAFD7A445B}"/>
    <cellStyle name="Total 6 5 2 2 2 2" xfId="26973" xr:uid="{2A6CEA40-367C-4F27-B13B-EBD88BB135C0}"/>
    <cellStyle name="Total 6 5 2 2 3" xfId="7473" xr:uid="{779FBE93-758D-402F-B7E3-9366BA320485}"/>
    <cellStyle name="Total 6 5 2 2 3 2" xfId="22581" xr:uid="{DD069F38-2EFF-49D8-8721-7C874A3B4437}"/>
    <cellStyle name="Total 6 5 2 2 4" xfId="20662" xr:uid="{7ABFD981-DCC7-43C0-9335-315CD4A7CF9B}"/>
    <cellStyle name="Total 6 5 2 3" xfId="15632" xr:uid="{A6F4EE83-7B6B-4F9E-86C4-780DA7AE30D0}"/>
    <cellStyle name="Total 6 5 2 3 2" xfId="30740" xr:uid="{5D0B094C-47D2-42B2-B56B-39B679A3D4F1}"/>
    <cellStyle name="Total 6 5 2 4" xfId="18025" xr:uid="{EB5485B1-5041-444E-85E6-1CCCC12AF690}"/>
    <cellStyle name="Total 6 5 3" xfId="3220" xr:uid="{86930589-CB73-4C45-BCB0-71401C568CA3}"/>
    <cellStyle name="Total 6 5 3 2" xfId="5857" xr:uid="{DEF2B49B-BF26-46D6-BED7-C7ED835316E8}"/>
    <cellStyle name="Total 6 5 3 2 2" xfId="12168" xr:uid="{E351FAEE-B89F-4A71-AC2E-606C853143EF}"/>
    <cellStyle name="Total 6 5 3 2 2 2" xfId="27276" xr:uid="{422DB725-4720-447C-AE61-7C11800DDB2C}"/>
    <cellStyle name="Total 6 5 3 2 3" xfId="14450" xr:uid="{6ACDC149-6BCD-472E-9560-D767EC394F97}"/>
    <cellStyle name="Total 6 5 3 2 3 2" xfId="29558" xr:uid="{D0E487B6-27E7-4CE8-A62F-C49D65490DD0}"/>
    <cellStyle name="Total 6 5 3 2 4" xfId="20965" xr:uid="{371D19F7-DEE6-40B8-9ED4-9E2DC95E845B}"/>
    <cellStyle name="Total 6 5 3 3" xfId="9602" xr:uid="{39167291-08ED-4D5D-9AF1-4942E69B9762}"/>
    <cellStyle name="Total 6 5 3 3 2" xfId="24710" xr:uid="{BC37A44C-7C81-4800-A89A-88B9E5B17F25}"/>
    <cellStyle name="Total 6 5 3 4" xfId="14789" xr:uid="{2BBF9D2D-998A-45D2-9F4E-590CA4F86EFE}"/>
    <cellStyle name="Total 6 5 3 4 2" xfId="29897" xr:uid="{7FD17A28-8B8D-49B9-A4E2-B3855993544C}"/>
    <cellStyle name="Total 6 5 3 5" xfId="18328" xr:uid="{2BDA90F7-2BFA-436C-A19D-98B21811E942}"/>
    <cellStyle name="Total 6 5 4" xfId="3546" xr:uid="{B8746203-C06C-409E-92FE-6C016AA933F0}"/>
    <cellStyle name="Total 6 5 4 2" xfId="6183" xr:uid="{93748F4A-E571-4100-8366-C7AB8EC5F0B1}"/>
    <cellStyle name="Total 6 5 4 2 2" xfId="12494" xr:uid="{04A2FB86-C338-4ECA-AD08-A52AB3396980}"/>
    <cellStyle name="Total 6 5 4 2 2 2" xfId="27602" xr:uid="{0D93C3E4-0A40-4398-9A17-DE0106320FA4}"/>
    <cellStyle name="Total 6 5 4 2 3" xfId="7702" xr:uid="{94D6A5B1-D86E-4B7A-A0D5-E87DF272E475}"/>
    <cellStyle name="Total 6 5 4 2 3 2" xfId="22810" xr:uid="{BA82FA11-7E4E-4AE5-ABCB-B24B14D7B07E}"/>
    <cellStyle name="Total 6 5 4 2 4" xfId="21291" xr:uid="{D2F03497-F57E-40E0-9A9C-2B69BAD54BF0}"/>
    <cellStyle name="Total 6 5 4 3" xfId="9928" xr:uid="{0A824CCB-D9D5-4F70-A267-C50E33F247D4}"/>
    <cellStyle name="Total 6 5 4 3 2" xfId="25036" xr:uid="{8211EDE0-23F9-4CC8-809F-648A6B5E09AC}"/>
    <cellStyle name="Total 6 5 4 4" xfId="16195" xr:uid="{AFFDEEB3-E3FF-4924-99B2-23C5F285D637}"/>
    <cellStyle name="Total 6 5 4 4 2" xfId="31303" xr:uid="{A6053E21-0FD6-4E77-ABE9-752F6B1F221A}"/>
    <cellStyle name="Total 6 5 4 5" xfId="18654" xr:uid="{3B20442C-5B11-4128-B72C-F77EFBA8E4E9}"/>
    <cellStyle name="Total 6 5 5" xfId="3852" xr:uid="{486C76E6-CDE2-48CA-8866-6D571C57F87E}"/>
    <cellStyle name="Total 6 5 5 2" xfId="6489" xr:uid="{3A0B6EBC-4EEA-4697-BC4C-A1CCC9A5B866}"/>
    <cellStyle name="Total 6 5 5 2 2" xfId="12800" xr:uid="{B8048CF0-F6F0-4121-A3A9-F103F91FB8DC}"/>
    <cellStyle name="Total 6 5 5 2 2 2" xfId="27908" xr:uid="{4F480295-7DCF-4282-89F1-E29F252974A6}"/>
    <cellStyle name="Total 6 5 5 2 3" xfId="15425" xr:uid="{F37F47EA-EDC4-427F-8035-60DF209A30A1}"/>
    <cellStyle name="Total 6 5 5 2 3 2" xfId="30533" xr:uid="{AB8915D9-B0F7-4C8F-9BAA-D5379E774D9B}"/>
    <cellStyle name="Total 6 5 5 2 4" xfId="21597" xr:uid="{D1CC4175-4AEA-4416-BA36-27F68A15A38A}"/>
    <cellStyle name="Total 6 5 5 3" xfId="10234" xr:uid="{4514E096-84CC-4C60-82B6-E94EDDDD7737}"/>
    <cellStyle name="Total 6 5 5 3 2" xfId="25342" xr:uid="{EBFE7142-1E4B-4456-B442-FB72920C7BC3}"/>
    <cellStyle name="Total 6 5 5 4" xfId="14469" xr:uid="{D55880C9-D229-4EF0-9E01-B72A45E9158E}"/>
    <cellStyle name="Total 6 5 5 4 2" xfId="29577" xr:uid="{7D9510DD-D1DE-4F9A-8E45-25086A941A80}"/>
    <cellStyle name="Total 6 5 5 5" xfId="18960" xr:uid="{6B99808D-1EFE-4D87-9DFA-079CEF834D38}"/>
    <cellStyle name="Total 6 5 6" xfId="4234" xr:uid="{70F86D3C-33B4-4ED4-9054-BEC49C3A8481}"/>
    <cellStyle name="Total 6 5 6 2" xfId="6871" xr:uid="{F89CD142-B4A9-4B04-A791-AF7CAFC0667C}"/>
    <cellStyle name="Total 6 5 6 2 2" xfId="13182" xr:uid="{016D35E4-7E9B-465A-A8B4-8E9417787D34}"/>
    <cellStyle name="Total 6 5 6 2 2 2" xfId="28290" xr:uid="{A5713F85-ECCE-446A-86CB-47BDE12FF782}"/>
    <cellStyle name="Total 6 5 6 2 3" xfId="16851" xr:uid="{C4922768-B89F-41B9-AC0B-80871F4D7D14}"/>
    <cellStyle name="Total 6 5 6 2 3 2" xfId="31959" xr:uid="{9F996D11-936D-4E50-9A2F-5CB5E52810B6}"/>
    <cellStyle name="Total 6 5 6 2 4" xfId="21979" xr:uid="{8CD897E6-07C6-4BBA-B3CD-11399D30F65C}"/>
    <cellStyle name="Total 6 5 6 3" xfId="10616" xr:uid="{2F197EFD-BD0E-43F5-BC11-AC4EC14AD1BB}"/>
    <cellStyle name="Total 6 5 6 3 2" xfId="25724" xr:uid="{6C61CD7D-4A96-4B25-995B-A6BCDDC78B08}"/>
    <cellStyle name="Total 6 5 6 4" xfId="13807" xr:uid="{4ABFB7E9-642E-4411-BE50-208FCD648FC8}"/>
    <cellStyle name="Total 6 5 6 4 2" xfId="28915" xr:uid="{1F35AFA9-DCAF-405C-8B6E-CF6238BED1A0}"/>
    <cellStyle name="Total 6 5 6 5" xfId="19342" xr:uid="{53F002DB-6125-4CE1-BA43-690F6816DE99}"/>
    <cellStyle name="Total 6 5 7" xfId="4799" xr:uid="{4C033715-F81F-4CB1-A4EB-C0E344F951AC}"/>
    <cellStyle name="Total 6 5 7 2" xfId="11181" xr:uid="{4C6DD0BE-4A14-4A98-8FCB-3FD74159279C}"/>
    <cellStyle name="Total 6 5 7 2 2" xfId="26289" xr:uid="{2EBAACC1-DA84-4D61-A3AC-F19D2D516AF9}"/>
    <cellStyle name="Total 6 5 7 3" xfId="14939" xr:uid="{FF4504F5-0CAB-4B43-B288-76B14CB8EF10}"/>
    <cellStyle name="Total 6 5 7 3 2" xfId="30047" xr:uid="{CC559948-892E-4922-A81F-9A4F3055AB13}"/>
    <cellStyle name="Total 6 5 7 4" xfId="19907" xr:uid="{E355583C-A576-4B97-AF8D-E57F99B64689}"/>
    <cellStyle name="Total 6 5 8" xfId="8660" xr:uid="{531F79EB-1835-4580-80AC-022C23ED78F9}"/>
    <cellStyle name="Total 6 5 8 2" xfId="23768" xr:uid="{0967728D-C2C3-4408-9BA4-3215466710EA}"/>
    <cellStyle name="Total 6 5 9" xfId="16199" xr:uid="{0E8A0850-A0E7-432E-9A60-8B5B00523FE5}"/>
    <cellStyle name="Total 6 5 9 2" xfId="31307" xr:uid="{77968987-81CE-4B85-A6D4-221DA764701A}"/>
    <cellStyle name="Total 7" xfId="1786" xr:uid="{00000000-0005-0000-0000-0000FA060000}"/>
    <cellStyle name="Total 7 2" xfId="1957" xr:uid="{50CD1773-8882-4B30-8394-8B54B9C7EE3C}"/>
    <cellStyle name="Total 7 2 10" xfId="8458" xr:uid="{A6922B35-B8AB-47F3-909C-92FAAE65759A}"/>
    <cellStyle name="Total 7 2 10 2" xfId="23566" xr:uid="{323A8CD8-C422-41D1-8F3E-06F756F24A5D}"/>
    <cellStyle name="Total 7 2 11" xfId="8694" xr:uid="{AC58AD94-104C-4167-BD1F-BB7401369B18}"/>
    <cellStyle name="Total 7 2 11 2" xfId="23802" xr:uid="{7E1B7EFF-669E-4113-BCF9-02588576A15A}"/>
    <cellStyle name="Total 7 2 12" xfId="7050" xr:uid="{047BABCC-BFFD-451A-975B-B19CA1B2028C}"/>
    <cellStyle name="Total 7 2 12 2" xfId="22158" xr:uid="{CA76EF44-7910-4FD0-ADC8-A0A994046C31}"/>
    <cellStyle name="Total 7 2 13" xfId="17182" xr:uid="{DD141583-8783-4CD5-88DC-2262A37C1C22}"/>
    <cellStyle name="Total 7 2 2" xfId="2517" xr:uid="{882C9EA3-2E28-4361-9ECE-09B7BF22CBCD}"/>
    <cellStyle name="Total 7 2 2 2" xfId="5154" xr:uid="{0EEB9446-F367-4A29-8875-27344BD4253D}"/>
    <cellStyle name="Total 7 2 2 2 2" xfId="11518" xr:uid="{3D5F8952-5F8D-4699-8A1F-5E932F70B86C}"/>
    <cellStyle name="Total 7 2 2 2 2 2" xfId="26626" xr:uid="{33ACA6C4-9A59-489E-B44C-7E28FA5D50BE}"/>
    <cellStyle name="Total 7 2 2 2 3" xfId="16359" xr:uid="{62FCB437-1B93-43BA-B6F7-366EC50BF675}"/>
    <cellStyle name="Total 7 2 2 2 3 2" xfId="31467" xr:uid="{1BB2EF0B-FFF4-4330-8F69-176F98BEB9BB}"/>
    <cellStyle name="Total 7 2 2 2 4" xfId="20262" xr:uid="{1F199704-756B-4080-81DF-A3759EB858EE}"/>
    <cellStyle name="Total 7 2 2 3" xfId="8984" xr:uid="{2080653D-9CEB-4844-80FC-DDB2D4C3CC6C}"/>
    <cellStyle name="Total 7 2 2 3 2" xfId="24092" xr:uid="{FAF4A16C-0873-4B8C-8E9E-139412263876}"/>
    <cellStyle name="Total 7 2 3" xfId="2733" xr:uid="{3A916CC1-E5F4-4513-B738-5EB6A5F34E6A}"/>
    <cellStyle name="Total 7 2 3 2" xfId="5370" xr:uid="{BE828ECB-B87F-4C90-BDA9-6A3189CF2317}"/>
    <cellStyle name="Total 7 2 3 2 2" xfId="11719" xr:uid="{25CA0978-7922-4A6E-9821-C80B43E4B0E0}"/>
    <cellStyle name="Total 7 2 3 2 2 2" xfId="26827" xr:uid="{C1A5A659-0F3D-4AE9-AF17-30BE0DDD7EBA}"/>
    <cellStyle name="Total 7 2 3 2 3" xfId="14952" xr:uid="{8484E64F-504F-4A0D-846F-D77BA04C596F}"/>
    <cellStyle name="Total 7 2 3 2 3 2" xfId="30060" xr:uid="{B2A2D4B6-390A-4A16-B526-E0AC508E2673}"/>
    <cellStyle name="Total 7 2 3 2 4" xfId="20478" xr:uid="{9A294622-C115-4EC1-9A68-C99FA8151F49}"/>
    <cellStyle name="Total 7 2 3 3" xfId="14781" xr:uid="{64239E63-5221-45F1-B785-1373FD2E3ECF}"/>
    <cellStyle name="Total 7 2 3 3 2" xfId="29889" xr:uid="{65AE03E1-E723-4898-9B9D-2B2B938AD5D6}"/>
    <cellStyle name="Total 7 2 3 4" xfId="17841" xr:uid="{C78F8C8B-9633-465E-A04C-0DF1EEEF0A9C}"/>
    <cellStyle name="Total 7 2 4" xfId="3036" xr:uid="{C92F52D7-1894-4DE1-A81D-E400CC9CA297}"/>
    <cellStyle name="Total 7 2 4 2" xfId="5673" xr:uid="{B9948955-F8D2-4841-A19C-D55FB30086CD}"/>
    <cellStyle name="Total 7 2 4 2 2" xfId="11984" xr:uid="{78E5A913-04AD-4981-BA5A-DCBA00B613B1}"/>
    <cellStyle name="Total 7 2 4 2 2 2" xfId="27092" xr:uid="{D5E0267E-8E6E-4230-974D-C5DEA97F5F4F}"/>
    <cellStyle name="Total 7 2 4 2 3" xfId="16070" xr:uid="{6B85051E-C1AA-47EB-870A-C9E210C12008}"/>
    <cellStyle name="Total 7 2 4 2 3 2" xfId="31178" xr:uid="{9696ECE2-7812-45E0-87B2-D9ADD7CDDDC2}"/>
    <cellStyle name="Total 7 2 4 2 4" xfId="20781" xr:uid="{CC658232-6624-4480-B600-15BE608349F2}"/>
    <cellStyle name="Total 7 2 4 3" xfId="9418" xr:uid="{29D4DF05-4610-4762-A2A4-81D10B8ED3BA}"/>
    <cellStyle name="Total 7 2 4 3 2" xfId="24526" xr:uid="{25A8EE39-9074-49DA-8522-AC507697224B}"/>
    <cellStyle name="Total 7 2 4 4" xfId="13490" xr:uid="{81F52BB5-0E5D-4FC0-BAEF-5C2EB99ED5C9}"/>
    <cellStyle name="Total 7 2 4 4 2" xfId="28598" xr:uid="{AAD1F81E-E9DB-411A-8F05-B159AA1DAA7F}"/>
    <cellStyle name="Total 7 2 4 5" xfId="18144" xr:uid="{F9091E76-0EAD-4744-9CF6-74524B3D16B6}"/>
    <cellStyle name="Total 7 2 5" xfId="3362" xr:uid="{8A2E9A4D-5543-4C97-B614-E050F2FC824E}"/>
    <cellStyle name="Total 7 2 5 2" xfId="5999" xr:uid="{1B7D60B4-A85D-4170-BD29-7E664846ED57}"/>
    <cellStyle name="Total 7 2 5 2 2" xfId="12310" xr:uid="{60DC3D71-D5F9-40FD-8D6D-838B5F76036D}"/>
    <cellStyle name="Total 7 2 5 2 2 2" xfId="27418" xr:uid="{B6EFE135-57AE-4A9D-AEDC-D959AA830E20}"/>
    <cellStyle name="Total 7 2 5 2 3" xfId="8026" xr:uid="{C41A2676-0289-41F1-9664-D5F51A1C06D3}"/>
    <cellStyle name="Total 7 2 5 2 3 2" xfId="23134" xr:uid="{9222103A-87BA-4BE6-99AD-4387AC0C0BD2}"/>
    <cellStyle name="Total 7 2 5 2 4" xfId="21107" xr:uid="{E65500DC-B929-4973-B641-81BC60A596DB}"/>
    <cellStyle name="Total 7 2 5 3" xfId="9744" xr:uid="{73AA7702-3531-42C2-9A7C-82DB7D716C23}"/>
    <cellStyle name="Total 7 2 5 3 2" xfId="24852" xr:uid="{43D47B83-F878-44ED-A4B9-BAE3ADFB4364}"/>
    <cellStyle name="Total 7 2 5 4" xfId="13870" xr:uid="{21A35C15-174D-456D-AC15-EA37870E18BC}"/>
    <cellStyle name="Total 7 2 5 4 2" xfId="28978" xr:uid="{D5169FB7-794E-4C92-BC92-EF247158C891}"/>
    <cellStyle name="Total 7 2 5 5" xfId="18470" xr:uid="{E32BCBAA-3606-4342-B2B0-34FFBC637C92}"/>
    <cellStyle name="Total 7 2 6" xfId="3668" xr:uid="{2AFD7B88-A378-4622-980F-032EAF267C8B}"/>
    <cellStyle name="Total 7 2 6 2" xfId="6305" xr:uid="{B37361CA-7C63-4E00-8FE9-CC04B6511B80}"/>
    <cellStyle name="Total 7 2 6 2 2" xfId="12616" xr:uid="{AF905EBF-5A5F-4C11-9BA5-6C88CAE827CB}"/>
    <cellStyle name="Total 7 2 6 2 2 2" xfId="27724" xr:uid="{C21B9D62-05E8-4B4F-BCD7-6B5809030BB0}"/>
    <cellStyle name="Total 7 2 6 2 3" xfId="13899" xr:uid="{51E76631-9C20-4E2C-8C31-236A40DB5E15}"/>
    <cellStyle name="Total 7 2 6 2 3 2" xfId="29007" xr:uid="{27F69D4F-14CB-4265-93B1-4C851CD6886B}"/>
    <cellStyle name="Total 7 2 6 2 4" xfId="21413" xr:uid="{05B5F90A-50D1-4F87-B9B0-957EE3FB82A5}"/>
    <cellStyle name="Total 7 2 6 3" xfId="10050" xr:uid="{5C3B4A00-2EEF-4DC5-837C-8CA4DFFAF30D}"/>
    <cellStyle name="Total 7 2 6 3 2" xfId="25158" xr:uid="{0DDEC77C-E9C8-43AA-B721-3CBF91CEFCDA}"/>
    <cellStyle name="Total 7 2 6 4" xfId="8205" xr:uid="{297EFC27-DF18-4C96-B191-1F0E55E1B0DF}"/>
    <cellStyle name="Total 7 2 6 4 2" xfId="23313" xr:uid="{38D1C196-BF08-4402-9447-444337A0E508}"/>
    <cellStyle name="Total 7 2 6 5" xfId="18776" xr:uid="{2C0BB671-3381-4663-90B2-0221FE5D80D8}"/>
    <cellStyle name="Total 7 2 7" xfId="4029" xr:uid="{EB3CCDFB-27AD-44BA-8D9D-CB6D18467A91}"/>
    <cellStyle name="Total 7 2 7 2" xfId="6666" xr:uid="{21CD6159-DB16-4BF1-876D-AFA400B7722E}"/>
    <cellStyle name="Total 7 2 7 2 2" xfId="12977" xr:uid="{C8ABEF03-E3C5-41C2-8B0C-DC0D048BAC48}"/>
    <cellStyle name="Total 7 2 7 2 2 2" xfId="28085" xr:uid="{AE3C83FB-8E02-4C6F-93E4-97CFDA087CF0}"/>
    <cellStyle name="Total 7 2 7 2 3" xfId="16667" xr:uid="{1A43391C-67EB-4A3D-A311-AADD443F08F4}"/>
    <cellStyle name="Total 7 2 7 2 3 2" xfId="31775" xr:uid="{C962926F-579B-4D55-A797-FBF857758109}"/>
    <cellStyle name="Total 7 2 7 2 4" xfId="21774" xr:uid="{99685C9F-442D-492D-80D5-8DF0C887EE73}"/>
    <cellStyle name="Total 7 2 7 3" xfId="10411" xr:uid="{132BE271-7820-4EC7-9383-21D184DB3BBA}"/>
    <cellStyle name="Total 7 2 7 3 2" xfId="25519" xr:uid="{B0897B1C-C8B5-4264-9608-D48AAB40E50F}"/>
    <cellStyle name="Total 7 2 7 4" xfId="15129" xr:uid="{62D0DF9D-C509-4E18-8080-30FE4B8EFDF5}"/>
    <cellStyle name="Total 7 2 7 4 2" xfId="30237" xr:uid="{62090FA3-7832-40AE-BB35-421A92079B79}"/>
    <cellStyle name="Total 7 2 7 5" xfId="19137" xr:uid="{8633BE08-ADDE-48B7-AE10-317FF65A7D90}"/>
    <cellStyle name="Total 7 2 8" xfId="4342" xr:uid="{04DAA065-F86A-40B2-A678-BAB018B0FFA8}"/>
    <cellStyle name="Total 7 2 8 2" xfId="6979" xr:uid="{7F85F812-8566-4271-9CBC-BF39B5172C3A}"/>
    <cellStyle name="Total 7 2 8 2 2" xfId="13290" xr:uid="{77D04D5B-7D75-44CB-9DCC-E9A4F156F97A}"/>
    <cellStyle name="Total 7 2 8 2 2 2" xfId="28398" xr:uid="{901DC3F2-EF46-491F-894B-A4437DEF5D7A}"/>
    <cellStyle name="Total 7 2 8 2 3" xfId="16954" xr:uid="{EBB6703B-81A4-4153-914C-F202A347FCF0}"/>
    <cellStyle name="Total 7 2 8 2 3 2" xfId="32062" xr:uid="{54F660EE-8DD2-42E7-BA24-A82A364406CB}"/>
    <cellStyle name="Total 7 2 8 2 4" xfId="22087" xr:uid="{DE901858-1D79-4B6B-9B31-89902C922E54}"/>
    <cellStyle name="Total 7 2 8 3" xfId="10724" xr:uid="{1B2F12FA-ADD4-4A5C-9554-59D5566BD368}"/>
    <cellStyle name="Total 7 2 8 3 2" xfId="25832" xr:uid="{8ACD9AF6-143A-4AD0-A313-678255635655}"/>
    <cellStyle name="Total 7 2 8 4" xfId="7566" xr:uid="{1ECBE29D-3294-48B3-9844-393B2F892A3A}"/>
    <cellStyle name="Total 7 2 8 4 2" xfId="22674" xr:uid="{748376E2-F9B5-4981-A0EE-0E35AD09842E}"/>
    <cellStyle name="Total 7 2 8 5" xfId="19450" xr:uid="{32D229CF-7206-4A0C-B422-E1A8DA6C5C8C}"/>
    <cellStyle name="Total 7 2 9" xfId="4594" xr:uid="{8AB7B518-E136-4D9B-8390-99C9EC6F4286}"/>
    <cellStyle name="Total 7 2 9 2" xfId="10976" xr:uid="{839F1572-E0DB-473B-9F50-5DFE1F2D689E}"/>
    <cellStyle name="Total 7 2 9 2 2" xfId="26084" xr:uid="{81466C1A-F16A-4E1C-8396-4DA9E6B9DA47}"/>
    <cellStyle name="Total 7 2 9 3" xfId="8730" xr:uid="{D0092538-FA81-41E6-82A3-CC6CEA58AC71}"/>
    <cellStyle name="Total 7 2 9 3 2" xfId="23838" xr:uid="{E6BF26F8-85C4-494E-9117-2EEF045FB094}"/>
    <cellStyle name="Total 7 2 9 4" xfId="19702" xr:uid="{EE848F59-E3D2-4217-B4F3-466345F2C70F}"/>
    <cellStyle name="Total 7 3" xfId="1986" xr:uid="{3AFDA239-E48F-406E-A25F-3C1098559EDA}"/>
    <cellStyle name="Total 7 3 10" xfId="8484" xr:uid="{2CBEBBB9-351E-40DB-807D-ADE0B9BCC939}"/>
    <cellStyle name="Total 7 3 10 2" xfId="23592" xr:uid="{28EC6E40-31DF-4100-90C9-7318C9CDCDA5}"/>
    <cellStyle name="Total 7 3 11" xfId="16449" xr:uid="{D6579112-9B4B-4AD7-9FE1-CDE1FFDC2B85}"/>
    <cellStyle name="Total 7 3 11 2" xfId="31557" xr:uid="{BDC770C9-CBDE-4022-BB53-7DDCB4BC8D81}"/>
    <cellStyle name="Total 7 3 12" xfId="7777" xr:uid="{6713BB1D-FCE1-4746-9C09-E9BAA3052B74}"/>
    <cellStyle name="Total 7 3 12 2" xfId="22885" xr:uid="{E19281B5-07B4-41E6-8A99-582A3AFAB1D7}"/>
    <cellStyle name="Total 7 3 13" xfId="17211" xr:uid="{71500A8F-1D77-4A86-ACD0-B56B3E9BF6FE}"/>
    <cellStyle name="Total 7 3 2" xfId="2546" xr:uid="{7FF4F099-C79C-4A9F-A810-E75D4F02337B}"/>
    <cellStyle name="Total 7 3 2 2" xfId="5183" xr:uid="{E84AE24A-1D1C-493D-9E8A-6EDBF244BC46}"/>
    <cellStyle name="Total 7 3 2 2 2" xfId="11547" xr:uid="{1EBFF609-22EB-442C-BB84-AEA2864DB927}"/>
    <cellStyle name="Total 7 3 2 2 2 2" xfId="26655" xr:uid="{60896930-FA57-47C3-807F-39202A2BB35A}"/>
    <cellStyle name="Total 7 3 2 2 3" xfId="15927" xr:uid="{690DC587-3424-4A5D-BEE9-D3CC766CE2D5}"/>
    <cellStyle name="Total 7 3 2 2 3 2" xfId="31035" xr:uid="{7DF9FF8B-4959-42AD-A683-2311C1A07B58}"/>
    <cellStyle name="Total 7 3 2 2 4" xfId="20291" xr:uid="{30B1B29E-A9AD-4DF8-B612-D2138B78A195}"/>
    <cellStyle name="Total 7 3 2 3" xfId="9013" xr:uid="{927ED4B5-C63C-4348-BC1F-9172F3123231}"/>
    <cellStyle name="Total 7 3 2 3 2" xfId="24121" xr:uid="{4CFCC9AE-04A0-48B6-B6C1-0D828A70973A}"/>
    <cellStyle name="Total 7 3 3" xfId="2748" xr:uid="{EBD5C2D2-3310-49B8-9FBB-CA824F629FCA}"/>
    <cellStyle name="Total 7 3 3 2" xfId="5385" xr:uid="{CE0C82B9-CC5E-4906-8AEB-E1ED0092F716}"/>
    <cellStyle name="Total 7 3 3 2 2" xfId="11734" xr:uid="{A0B8D8DC-7F59-4EEE-99B8-55D209F48CD6}"/>
    <cellStyle name="Total 7 3 3 2 2 2" xfId="26842" xr:uid="{0B5039B2-5495-46FD-84B0-4FB58DBE6809}"/>
    <cellStyle name="Total 7 3 3 2 3" xfId="14611" xr:uid="{FCF163A8-3831-4FD9-B4CA-D435017669CD}"/>
    <cellStyle name="Total 7 3 3 2 3 2" xfId="29719" xr:uid="{57E44A49-D2FD-482C-AF59-3430D4572F6E}"/>
    <cellStyle name="Total 7 3 3 2 4" xfId="20493" xr:uid="{0E5C91EA-DF74-4F7E-BA07-3A275BA2F924}"/>
    <cellStyle name="Total 7 3 3 3" xfId="9137" xr:uid="{ACE8D74E-C00C-4309-8FEB-FEEC48C77281}"/>
    <cellStyle name="Total 7 3 3 3 2" xfId="24245" xr:uid="{5492B83F-1627-4B49-B71B-B7FA1C738933}"/>
    <cellStyle name="Total 7 3 3 4" xfId="17856" xr:uid="{FAE17281-8C0A-46BC-9371-F10A038E91F7}"/>
    <cellStyle name="Total 7 3 4" xfId="3051" xr:uid="{4635547D-762A-4E4C-B800-8970BAFB964D}"/>
    <cellStyle name="Total 7 3 4 2" xfId="5688" xr:uid="{AF8D6B99-E1C0-4CEF-9795-3CE9728E6958}"/>
    <cellStyle name="Total 7 3 4 2 2" xfId="11999" xr:uid="{4FEEFC04-D970-42C3-A183-30DB65DC49FA}"/>
    <cellStyle name="Total 7 3 4 2 2 2" xfId="27107" xr:uid="{B0BF02B3-98A4-41AF-8847-2D0D1EB6A0BE}"/>
    <cellStyle name="Total 7 3 4 2 3" xfId="13992" xr:uid="{D214765D-18A1-4325-A9F6-60CACC48C1BC}"/>
    <cellStyle name="Total 7 3 4 2 3 2" xfId="29100" xr:uid="{10B7DAE8-3E46-41C4-8E37-EB6C8F1486E8}"/>
    <cellStyle name="Total 7 3 4 2 4" xfId="20796" xr:uid="{F5A977E2-5FBF-446C-8035-5648D840F25D}"/>
    <cellStyle name="Total 7 3 4 3" xfId="9433" xr:uid="{65989244-5189-4BB7-A8BC-AC1513CD226C}"/>
    <cellStyle name="Total 7 3 4 3 2" xfId="24541" xr:uid="{08D7C223-B4FD-41D1-9882-F7218481B6EA}"/>
    <cellStyle name="Total 7 3 4 4" xfId="16507" xr:uid="{6A24AF28-9CB2-4701-BC16-7FE1CD2FEC60}"/>
    <cellStyle name="Total 7 3 4 4 2" xfId="31615" xr:uid="{F9D506D3-19FD-4F73-BC7C-90C66A775E0A}"/>
    <cellStyle name="Total 7 3 4 5" xfId="18159" xr:uid="{8F134ED1-8B38-4026-893C-3023840657F2}"/>
    <cellStyle name="Total 7 3 5" xfId="3377" xr:uid="{8495FD4B-4676-4D2F-B3B9-4C611A0616E9}"/>
    <cellStyle name="Total 7 3 5 2" xfId="6014" xr:uid="{EB3EC301-6041-4DFB-89F0-2CCA6C6B9BA4}"/>
    <cellStyle name="Total 7 3 5 2 2" xfId="12325" xr:uid="{357D171C-854A-4CEC-8A38-8714E26BD63B}"/>
    <cellStyle name="Total 7 3 5 2 2 2" xfId="27433" xr:uid="{334572CD-4882-4509-A310-A0D74385E4EF}"/>
    <cellStyle name="Total 7 3 5 2 3" xfId="15799" xr:uid="{8B5AF67A-CC9A-405E-9230-9A23AC6C7EC1}"/>
    <cellStyle name="Total 7 3 5 2 3 2" xfId="30907" xr:uid="{E8DBEC38-CDBB-4314-9D54-567DD2DF0900}"/>
    <cellStyle name="Total 7 3 5 2 4" xfId="21122" xr:uid="{8B49F83A-0A81-46CB-B7B0-F861CFD1FA7A}"/>
    <cellStyle name="Total 7 3 5 3" xfId="9759" xr:uid="{C4A39B12-EC2A-448B-8DF3-2E9C2B7F8EF3}"/>
    <cellStyle name="Total 7 3 5 3 2" xfId="24867" xr:uid="{880D186C-0BB0-4D51-8F84-187B3673A957}"/>
    <cellStyle name="Total 7 3 5 4" xfId="14321" xr:uid="{0B9ABE5A-AF6A-49C4-8BC2-50CEB255F19E}"/>
    <cellStyle name="Total 7 3 5 4 2" xfId="29429" xr:uid="{43A15F36-DF07-4C91-BE3E-F48CC4A53026}"/>
    <cellStyle name="Total 7 3 5 5" xfId="18485" xr:uid="{7ECDB62A-6DE7-4875-AFD8-85823513DDBF}"/>
    <cellStyle name="Total 7 3 6" xfId="3683" xr:uid="{E3205A2F-F2FC-4AF5-990E-74850DC85887}"/>
    <cellStyle name="Total 7 3 6 2" xfId="6320" xr:uid="{640010A0-935B-427C-85E7-7BF3BFE094BC}"/>
    <cellStyle name="Total 7 3 6 2 2" xfId="12631" xr:uid="{91763774-E36F-4A70-A341-571FA6D9F585}"/>
    <cellStyle name="Total 7 3 6 2 2 2" xfId="27739" xr:uid="{757BABA8-345F-43EC-AF92-0C1EF8E58BBA}"/>
    <cellStyle name="Total 7 3 6 2 3" xfId="7862" xr:uid="{1BA6E5AC-5149-4732-9817-421B39961850}"/>
    <cellStyle name="Total 7 3 6 2 3 2" xfId="22970" xr:uid="{EE50B4AA-48EB-43C8-9AC4-8464A3092ECF}"/>
    <cellStyle name="Total 7 3 6 2 4" xfId="21428" xr:uid="{92CAEA2C-D6B1-4237-AA08-CD6890D2ABE1}"/>
    <cellStyle name="Total 7 3 6 3" xfId="10065" xr:uid="{44E85CBC-B8A0-44A4-8A4B-9101E81D42E7}"/>
    <cellStyle name="Total 7 3 6 3 2" xfId="25173" xr:uid="{3466BB84-7B9A-4E6F-8EDA-47A14CF86923}"/>
    <cellStyle name="Total 7 3 6 4" xfId="13420" xr:uid="{6421039C-7671-474B-ABEB-27D8F09C4B72}"/>
    <cellStyle name="Total 7 3 6 4 2" xfId="28528" xr:uid="{D5016B0B-3006-4046-BA86-A4FFD6681575}"/>
    <cellStyle name="Total 7 3 6 5" xfId="18791" xr:uid="{D84357F9-0A1C-4CBE-A0FF-773A161F6816}"/>
    <cellStyle name="Total 7 3 7" xfId="4058" xr:uid="{D7C46B02-76EE-43AB-AB87-5EBA07A93444}"/>
    <cellStyle name="Total 7 3 7 2" xfId="6695" xr:uid="{F5EAF5CA-9556-4242-B06E-42689BFC75A0}"/>
    <cellStyle name="Total 7 3 7 2 2" xfId="13006" xr:uid="{98362208-4F04-4B00-BA11-165A6A684FF0}"/>
    <cellStyle name="Total 7 3 7 2 2 2" xfId="28114" xr:uid="{97689AE8-3223-4698-BF65-855C3B1D8097}"/>
    <cellStyle name="Total 7 3 7 2 3" xfId="16682" xr:uid="{C58A92E4-DD69-44A1-A9DD-954C40401632}"/>
    <cellStyle name="Total 7 3 7 2 3 2" xfId="31790" xr:uid="{DA51FCA4-F15A-4D8B-BF46-45586A128279}"/>
    <cellStyle name="Total 7 3 7 2 4" xfId="21803" xr:uid="{4B9F0592-E8CE-4378-BD84-37A62AB11462}"/>
    <cellStyle name="Total 7 3 7 3" xfId="10440" xr:uid="{A70AF8F2-E2BD-4535-8A5E-B5A5530F7560}"/>
    <cellStyle name="Total 7 3 7 3 2" xfId="25548" xr:uid="{D825F959-9C16-48ED-BAE3-5B962D6C41CD}"/>
    <cellStyle name="Total 7 3 7 4" xfId="16163" xr:uid="{7F6C1680-AC75-4D08-9181-5D0D51A83A81}"/>
    <cellStyle name="Total 7 3 7 4 2" xfId="31271" xr:uid="{3998D01C-C581-403D-9E79-D3DADA6EAA75}"/>
    <cellStyle name="Total 7 3 7 5" xfId="19166" xr:uid="{8C53E999-FF27-4554-AD18-D5F59FAB6A2F}"/>
    <cellStyle name="Total 7 3 8" xfId="4357" xr:uid="{66B68E5D-A561-448C-A5C1-BB45BFC50061}"/>
    <cellStyle name="Total 7 3 8 2" xfId="6994" xr:uid="{79452DD7-3F1B-445A-BA5F-C84D2A5A7887}"/>
    <cellStyle name="Total 7 3 8 2 2" xfId="13305" xr:uid="{F0A965C6-7B01-497E-9B51-BFE3593F8939}"/>
    <cellStyle name="Total 7 3 8 2 2 2" xfId="28413" xr:uid="{70643004-8018-4776-BE9E-243D5C69E1A2}"/>
    <cellStyle name="Total 7 3 8 2 3" xfId="16969" xr:uid="{71513DEA-FE4D-4BDB-9323-A2465217194D}"/>
    <cellStyle name="Total 7 3 8 2 3 2" xfId="32077" xr:uid="{1EED63D4-9077-4166-ABE1-D4D9C61DADB8}"/>
    <cellStyle name="Total 7 3 8 2 4" xfId="22102" xr:uid="{69B3C077-A648-4383-8187-AC568FB261CF}"/>
    <cellStyle name="Total 7 3 8 3" xfId="10739" xr:uid="{06D2D9E5-E0AA-49C3-A647-3CB66B95BEF0}"/>
    <cellStyle name="Total 7 3 8 3 2" xfId="25847" xr:uid="{1B1D756F-C063-4F8F-8207-7BF1147160CC}"/>
    <cellStyle name="Total 7 3 8 4" xfId="14019" xr:uid="{1B5DAD24-2C31-4142-B4D0-40727655633E}"/>
    <cellStyle name="Total 7 3 8 4 2" xfId="29127" xr:uid="{9A72673F-BD62-4877-926B-BFC82023F8F5}"/>
    <cellStyle name="Total 7 3 8 5" xfId="19465" xr:uid="{36A639F4-D229-4B56-8307-92A966451FAA}"/>
    <cellStyle name="Total 7 3 9" xfId="4623" xr:uid="{55C711DE-2C45-4D7F-A3DB-63547B657033}"/>
    <cellStyle name="Total 7 3 9 2" xfId="11005" xr:uid="{FF7F36A2-0002-4236-88C8-51229606871E}"/>
    <cellStyle name="Total 7 3 9 2 2" xfId="26113" xr:uid="{3A076386-2FEE-4583-93E8-E86E6707DC20}"/>
    <cellStyle name="Total 7 3 9 3" xfId="9264" xr:uid="{BA1B62DB-5C58-444C-B985-173CC30FFEB4}"/>
    <cellStyle name="Total 7 3 9 3 2" xfId="24372" xr:uid="{0B917198-AA5C-4A1A-85D4-E48BC8324729}"/>
    <cellStyle name="Total 7 3 9 4" xfId="19731" xr:uid="{4DCD6CC8-B7FC-4F73-8EEC-1147E27AFE61}"/>
    <cellStyle name="Total 7 4" xfId="2148" xr:uid="{6E2C1C4D-35BE-497B-8E62-C4C5D122D8CB}"/>
    <cellStyle name="Total 7 4 10" xfId="13872" xr:uid="{02C8DD1C-6935-4DDE-97C0-851F1E1BB81E}"/>
    <cellStyle name="Total 7 4 10 2" xfId="28980" xr:uid="{F6EA76C7-1198-46DD-B97A-0FF2F0CE7ED2}"/>
    <cellStyle name="Total 7 4 11" xfId="7657" xr:uid="{A991DB58-ACEF-45DD-83CB-A7E947D50935}"/>
    <cellStyle name="Total 7 4 11 2" xfId="22765" xr:uid="{EAD5C996-1FB7-490C-9B49-B85387F861D3}"/>
    <cellStyle name="Total 7 4 12" xfId="17373" xr:uid="{82C79CE6-33E8-4C1A-AD73-76061ACEFFD5}"/>
    <cellStyle name="Total 7 4 2" xfId="2638" xr:uid="{45649D44-A2C4-4559-B520-07D873D85CCB}"/>
    <cellStyle name="Total 7 4 2 2" xfId="5275" xr:uid="{A40C9891-5541-4B18-B8C4-72F65FD63FB7}"/>
    <cellStyle name="Total 7 4 2 2 2" xfId="11639" xr:uid="{38ACBBC0-E6A5-4F71-8D6E-CBF5EB37B920}"/>
    <cellStyle name="Total 7 4 2 2 2 2" xfId="26747" xr:uid="{6AD30C66-B057-4910-9616-3A0A903DD19A}"/>
    <cellStyle name="Total 7 4 2 2 3" xfId="16399" xr:uid="{F1202FD2-C2E8-4D18-ADF3-4045403EAE9A}"/>
    <cellStyle name="Total 7 4 2 2 3 2" xfId="31507" xr:uid="{3185B654-1F29-4F0A-AA96-ADB52C65D477}"/>
    <cellStyle name="Total 7 4 2 2 4" xfId="20383" xr:uid="{07D42EB4-B2D1-46F5-9410-C0D06BF855A0}"/>
    <cellStyle name="Total 7 4 2 3" xfId="9105" xr:uid="{3082AD2B-CA97-4F88-9642-003C3E439177}"/>
    <cellStyle name="Total 7 4 2 3 2" xfId="24213" xr:uid="{F0140E65-7BCD-4D5B-BF65-21C4CB167724}"/>
    <cellStyle name="Total 7 4 2 4" xfId="9182" xr:uid="{5F16B48B-C867-4DA0-9CDF-69C09811A770}"/>
    <cellStyle name="Total 7 4 2 4 2" xfId="24290" xr:uid="{936AC9C9-574C-4C3D-8DB5-5265A7618E1B}"/>
    <cellStyle name="Total 7 4 2 5" xfId="8202" xr:uid="{E6E5BD1A-81EA-4525-9357-3F939EF4FEE6}"/>
    <cellStyle name="Total 7 4 2 5 2" xfId="23310" xr:uid="{74D1E8F3-175B-4F1F-8391-1084327A5A75}"/>
    <cellStyle name="Total 7 4 2 6" xfId="17746" xr:uid="{AE8C634E-3192-423A-96FF-CE8C2DD2B2FE}"/>
    <cellStyle name="Total 7 4 3" xfId="2903" xr:uid="{F44BCFF2-FA2F-4DED-AF88-AC980631CC25}"/>
    <cellStyle name="Total 7 4 3 2" xfId="5540" xr:uid="{B4031048-21EB-4C95-80C2-9970FB95F7F9}"/>
    <cellStyle name="Total 7 4 3 2 2" xfId="11851" xr:uid="{7BD908D7-4DFF-49E0-A6C2-9692486E6584}"/>
    <cellStyle name="Total 7 4 3 2 2 2" xfId="26959" xr:uid="{64C3F500-771A-4A69-B902-E7A1409921B9}"/>
    <cellStyle name="Total 7 4 3 2 3" xfId="14062" xr:uid="{A7B2C6EA-3987-42A8-A55C-F9C5F6BCCCD7}"/>
    <cellStyle name="Total 7 4 3 2 3 2" xfId="29170" xr:uid="{3FEF90FB-695E-4526-BD85-2BB3B0D6497F}"/>
    <cellStyle name="Total 7 4 3 2 4" xfId="20648" xr:uid="{A356B27D-5787-4E61-A83B-19DFB0CDC1E1}"/>
    <cellStyle name="Total 7 4 3 3" xfId="7739" xr:uid="{63FB8515-3F6F-41E7-A827-2F8DD8EAFBE6}"/>
    <cellStyle name="Total 7 4 3 3 2" xfId="22847" xr:uid="{BA246682-FFA6-4FEE-A966-E31BD54BED50}"/>
    <cellStyle name="Total 7 4 3 4" xfId="18011" xr:uid="{DC0A4270-2B4C-4A50-82C0-26BEAE79EC9D}"/>
    <cellStyle name="Total 7 4 4" xfId="3206" xr:uid="{E1652B0B-3563-4634-AD6D-851FF78F912B}"/>
    <cellStyle name="Total 7 4 4 2" xfId="5843" xr:uid="{B49F2124-7793-4A1A-B152-611FE2D98636}"/>
    <cellStyle name="Total 7 4 4 2 2" xfId="12154" xr:uid="{75E2CE31-18F3-426B-9D31-39575B3F0939}"/>
    <cellStyle name="Total 7 4 4 2 2 2" xfId="27262" xr:uid="{D64B4679-B197-42CC-9B51-ECBEB17577CA}"/>
    <cellStyle name="Total 7 4 4 2 3" xfId="8107" xr:uid="{C62012EA-2B92-4633-9E6A-A5583B118C0D}"/>
    <cellStyle name="Total 7 4 4 2 3 2" xfId="23215" xr:uid="{F9B55CF3-0434-4EBC-AA16-E0C7A4CA52B5}"/>
    <cellStyle name="Total 7 4 4 2 4" xfId="20951" xr:uid="{2C0BA67C-A9EB-4E7A-8AE0-544E2D8AEDC3}"/>
    <cellStyle name="Total 7 4 4 3" xfId="9588" xr:uid="{031EFA1C-101A-4D4B-9A80-A28C886FE85C}"/>
    <cellStyle name="Total 7 4 4 3 2" xfId="24696" xr:uid="{F453B8FB-A6EA-4224-8C1E-0ADC4AF7AD06}"/>
    <cellStyle name="Total 7 4 4 4" xfId="15856" xr:uid="{CF8FD264-BD7F-4170-A59D-F5A1F033A156}"/>
    <cellStyle name="Total 7 4 4 4 2" xfId="30964" xr:uid="{9B76D1EF-F4C7-4A7D-BDD5-2F353242DFAF}"/>
    <cellStyle name="Total 7 4 4 5" xfId="18314" xr:uid="{6F314EA4-177C-41E0-A106-93BD14272714}"/>
    <cellStyle name="Total 7 4 5" xfId="3532" xr:uid="{1AD380D5-1563-4458-9BEC-3F72179B6668}"/>
    <cellStyle name="Total 7 4 5 2" xfId="6169" xr:uid="{8EE5C487-14C3-48A9-998F-C2114DE7F9C1}"/>
    <cellStyle name="Total 7 4 5 2 2" xfId="12480" xr:uid="{31B40738-6CEE-4BC4-A9AA-7329CAC4B7B3}"/>
    <cellStyle name="Total 7 4 5 2 2 2" xfId="27588" xr:uid="{214D0AF9-827D-485B-925C-06C5F0BE7014}"/>
    <cellStyle name="Total 7 4 5 2 3" xfId="13672" xr:uid="{198F862D-F342-4632-A806-B0473AE17DDB}"/>
    <cellStyle name="Total 7 4 5 2 3 2" xfId="28780" xr:uid="{6B484059-E904-4486-B949-5F998570C205}"/>
    <cellStyle name="Total 7 4 5 2 4" xfId="21277" xr:uid="{281A9BB0-AADA-422B-BE4F-4308758BD42C}"/>
    <cellStyle name="Total 7 4 5 3" xfId="9914" xr:uid="{0686DFAA-7232-4A58-9D2F-94C1C0EA67A4}"/>
    <cellStyle name="Total 7 4 5 3 2" xfId="25022" xr:uid="{4B340CFC-5062-4CE8-8FF2-DF0A29E4B5D1}"/>
    <cellStyle name="Total 7 4 5 4" xfId="7902" xr:uid="{8FEC7CB8-F08F-462E-BBB5-EADD20260537}"/>
    <cellStyle name="Total 7 4 5 4 2" xfId="23010" xr:uid="{D500FF12-B1FC-43C8-B097-A1C619291A4F}"/>
    <cellStyle name="Total 7 4 5 5" xfId="18640" xr:uid="{9863DF21-9C07-475C-8482-CD2ABDC1147E}"/>
    <cellStyle name="Total 7 4 6" xfId="3838" xr:uid="{F4655474-DE8C-4991-BD87-4424B29745FE}"/>
    <cellStyle name="Total 7 4 6 2" xfId="6475" xr:uid="{6F542FAF-3BB8-4AA6-8E7F-01B359F35DC9}"/>
    <cellStyle name="Total 7 4 6 2 2" xfId="12786" xr:uid="{CB7EE33A-2B6E-490B-9097-78F0D69AAABE}"/>
    <cellStyle name="Total 7 4 6 2 2 2" xfId="27894" xr:uid="{3A8AB6E2-A7D3-4900-AD9F-157991C84D27}"/>
    <cellStyle name="Total 7 4 6 2 3" xfId="15414" xr:uid="{478D3A41-494D-4A26-A305-19D591B86B99}"/>
    <cellStyle name="Total 7 4 6 2 3 2" xfId="30522" xr:uid="{1AE84FD1-68CA-4403-AD04-3B7B56D66366}"/>
    <cellStyle name="Total 7 4 6 2 4" xfId="21583" xr:uid="{9C4E0862-03D2-4E79-952A-CAC26B0B0D5C}"/>
    <cellStyle name="Total 7 4 6 3" xfId="10220" xr:uid="{9C73CA95-B313-4FD3-9BED-D4597D118915}"/>
    <cellStyle name="Total 7 4 6 3 2" xfId="25328" xr:uid="{68E8C538-AEC3-4159-B243-EED373295AD2}"/>
    <cellStyle name="Total 7 4 6 4" xfId="8225" xr:uid="{5E17AC28-4835-489E-9ED5-9DE3EAC0A9A5}"/>
    <cellStyle name="Total 7 4 6 4 2" xfId="23333" xr:uid="{68B39DF0-922C-4BE4-B321-1FFD1F313435}"/>
    <cellStyle name="Total 7 4 6 5" xfId="18946" xr:uid="{0CB89D5C-808D-4BE9-A566-E2010EF36FBA}"/>
    <cellStyle name="Total 7 4 7" xfId="4220" xr:uid="{966438B6-CBB1-4E5A-8FC2-C8142A2E44D2}"/>
    <cellStyle name="Total 7 4 7 2" xfId="6857" xr:uid="{E487189B-3A19-4617-8443-F21DA0D08338}"/>
    <cellStyle name="Total 7 4 7 2 2" xfId="13168" xr:uid="{64886FE9-61F6-42EA-9ED3-40D64B4C8BEF}"/>
    <cellStyle name="Total 7 4 7 2 2 2" xfId="28276" xr:uid="{FEC47DF1-9F4A-45BE-956F-06759083950A}"/>
    <cellStyle name="Total 7 4 7 2 3" xfId="16837" xr:uid="{31874259-7213-4E21-90F8-2F0134C4103F}"/>
    <cellStyle name="Total 7 4 7 2 3 2" xfId="31945" xr:uid="{037C84D7-AD3E-40EA-A5A7-982D16DBDE65}"/>
    <cellStyle name="Total 7 4 7 2 4" xfId="21965" xr:uid="{01B507D4-FC01-4288-BEE9-3B57C69E3C6D}"/>
    <cellStyle name="Total 7 4 7 3" xfId="10602" xr:uid="{A74F9368-EF09-42A3-A0B0-FE76FE6BBC2F}"/>
    <cellStyle name="Total 7 4 7 3 2" xfId="25710" xr:uid="{0F11F1BA-4C83-466F-B2C1-B382DCB41A0F}"/>
    <cellStyle name="Total 7 4 7 4" xfId="13561" xr:uid="{2DE2ECB8-7E8A-45A5-AFA8-1EC0D4D9716C}"/>
    <cellStyle name="Total 7 4 7 4 2" xfId="28669" xr:uid="{0F03C874-52BB-42A2-8704-799BBA1E2479}"/>
    <cellStyle name="Total 7 4 7 5" xfId="19328" xr:uid="{1F9E41A2-374D-4AAF-B58A-5322BE278FBD}"/>
    <cellStyle name="Total 7 4 8" xfId="4785" xr:uid="{A33BECEB-1A69-46A1-AD44-188A2D79FBE0}"/>
    <cellStyle name="Total 7 4 8 2" xfId="11167" xr:uid="{10606019-41B9-4CD6-A4B3-1CB14D99F309}"/>
    <cellStyle name="Total 7 4 8 2 2" xfId="26275" xr:uid="{774FFCF8-DD0B-4EFD-8FD9-777292A14F81}"/>
    <cellStyle name="Total 7 4 8 3" xfId="14822" xr:uid="{9FE74DA0-940E-41F7-B98E-28A5DA001DBA}"/>
    <cellStyle name="Total 7 4 8 3 2" xfId="29930" xr:uid="{087B4715-9747-4F17-A671-219E7DB764FB}"/>
    <cellStyle name="Total 7 4 8 4" xfId="19893" xr:uid="{47BCF1BF-27DC-4141-A96C-71BDC0A2F93B}"/>
    <cellStyle name="Total 7 4 9" xfId="8646" xr:uid="{245C59D2-8513-446D-B54C-FB2745A3EADB}"/>
    <cellStyle name="Total 7 4 9 2" xfId="23754" xr:uid="{58C58839-5410-44A6-8874-ACF9EF00B5CD}"/>
    <cellStyle name="Total 7 5" xfId="2163" xr:uid="{D1E34B26-9B15-47D4-BBB0-EE5ED81C8C16}"/>
    <cellStyle name="Total 7 5 10" xfId="9291" xr:uid="{CFBE7530-1B32-4EE5-B312-B495B6C96B26}"/>
    <cellStyle name="Total 7 5 10 2" xfId="24399" xr:uid="{724DED0D-7CC2-4B7A-96A5-B8981ADCBE98}"/>
    <cellStyle name="Total 7 5 11" xfId="17388" xr:uid="{2BB3AE81-22F7-4362-882D-D226057E449D}"/>
    <cellStyle name="Total 7 5 2" xfId="2918" xr:uid="{C557BAC2-DEFE-432F-B23A-375BD0846B85}"/>
    <cellStyle name="Total 7 5 2 2" xfId="5555" xr:uid="{E3AFA244-A8DB-4D23-887E-C5A30DD1013B}"/>
    <cellStyle name="Total 7 5 2 2 2" xfId="11866" xr:uid="{E6D38423-7F96-4AC3-804F-8E6CF2D4E919}"/>
    <cellStyle name="Total 7 5 2 2 2 2" xfId="26974" xr:uid="{7796A653-6675-445D-9FC0-70EBBB1F34A0}"/>
    <cellStyle name="Total 7 5 2 2 3" xfId="15964" xr:uid="{BAD9E158-D82F-494C-A97F-E893F0ED6653}"/>
    <cellStyle name="Total 7 5 2 2 3 2" xfId="31072" xr:uid="{48C9CD91-E43D-487A-8265-BB3685FB805D}"/>
    <cellStyle name="Total 7 5 2 2 4" xfId="20663" xr:uid="{A468CC02-CCC5-4CFC-8EEA-AE2D97E51422}"/>
    <cellStyle name="Total 7 5 2 3" xfId="16161" xr:uid="{C676AF73-6DCB-44C6-8DB7-D21020FF497D}"/>
    <cellStyle name="Total 7 5 2 3 2" xfId="31269" xr:uid="{46445367-CB2D-4D4A-A9C8-BEAE43766EAB}"/>
    <cellStyle name="Total 7 5 2 4" xfId="18026" xr:uid="{F5E4F1B9-975D-4356-833D-ACF184FE30B7}"/>
    <cellStyle name="Total 7 5 3" xfId="3221" xr:uid="{BFC4352C-D82E-4048-971A-16B87B9717BD}"/>
    <cellStyle name="Total 7 5 3 2" xfId="5858" xr:uid="{475B33EF-8F3F-489B-A45F-462241A6627F}"/>
    <cellStyle name="Total 7 5 3 2 2" xfId="12169" xr:uid="{187F88C1-D5AE-4C11-A1C6-7B1DB8CC0D23}"/>
    <cellStyle name="Total 7 5 3 2 2 2" xfId="27277" xr:uid="{BE2983BD-7B72-401F-A1C1-98CA360502FF}"/>
    <cellStyle name="Total 7 5 3 2 3" xfId="13405" xr:uid="{20847481-047D-4422-9519-763E51D45743}"/>
    <cellStyle name="Total 7 5 3 2 3 2" xfId="28513" xr:uid="{6C0BA28E-9EDD-49E3-9EAE-F5F874F2AFBF}"/>
    <cellStyle name="Total 7 5 3 2 4" xfId="20966" xr:uid="{1190CC2C-D1C2-42D8-8861-C585A00C8DA3}"/>
    <cellStyle name="Total 7 5 3 3" xfId="9603" xr:uid="{3D9148BD-F26C-420E-AEF6-C74769E91DE7}"/>
    <cellStyle name="Total 7 5 3 3 2" xfId="24711" xr:uid="{EB6330DA-33C9-4EA5-BCF9-3C78A7F419D9}"/>
    <cellStyle name="Total 7 5 3 4" xfId="13924" xr:uid="{2B52B0C6-427F-4935-AC68-4FE3109B49E8}"/>
    <cellStyle name="Total 7 5 3 4 2" xfId="29032" xr:uid="{95DCC8AC-D151-42B2-9D97-27A8A0E54CD5}"/>
    <cellStyle name="Total 7 5 3 5" xfId="18329" xr:uid="{5ABE9738-F766-4BD9-9D88-D63D94C6B320}"/>
    <cellStyle name="Total 7 5 4" xfId="3547" xr:uid="{D6B727D2-9024-4462-91F3-FD200A9793C8}"/>
    <cellStyle name="Total 7 5 4 2" xfId="6184" xr:uid="{D3AD25E4-33A5-4032-B93D-330A7880CDC7}"/>
    <cellStyle name="Total 7 5 4 2 2" xfId="12495" xr:uid="{7F693D95-BDCC-437F-817E-34C6F5F581B5}"/>
    <cellStyle name="Total 7 5 4 2 2 2" xfId="27603" xr:uid="{90A2E478-32E4-4CE2-962D-398186825DD2}"/>
    <cellStyle name="Total 7 5 4 2 3" xfId="9171" xr:uid="{F841E877-8A37-4AF9-8E9D-A63EDDE65DBF}"/>
    <cellStyle name="Total 7 5 4 2 3 2" xfId="24279" xr:uid="{9EBD882B-9578-4B27-BB13-A597DCB30ADE}"/>
    <cellStyle name="Total 7 5 4 2 4" xfId="21292" xr:uid="{5C311382-3813-4480-86E1-E8981B594FC4}"/>
    <cellStyle name="Total 7 5 4 3" xfId="9929" xr:uid="{4CADD434-943B-458F-8C62-7EA307DE55A9}"/>
    <cellStyle name="Total 7 5 4 3 2" xfId="25037" xr:uid="{45E09F17-283A-4385-89AF-80D6AD3CD822}"/>
    <cellStyle name="Total 7 5 4 4" xfId="15829" xr:uid="{215900FB-D6B4-45C3-839A-7E7B116EBF5E}"/>
    <cellStyle name="Total 7 5 4 4 2" xfId="30937" xr:uid="{FF0C3A93-A446-4EC0-B388-4D76EED77E3D}"/>
    <cellStyle name="Total 7 5 4 5" xfId="18655" xr:uid="{FAAC3366-B378-4165-A816-D5C69F0381DF}"/>
    <cellStyle name="Total 7 5 5" xfId="3853" xr:uid="{6C6703A0-222D-461C-9380-F128E18B7B7C}"/>
    <cellStyle name="Total 7 5 5 2" xfId="6490" xr:uid="{8EBCE035-2BB8-4EC5-8A6A-56E958F6E6E8}"/>
    <cellStyle name="Total 7 5 5 2 2" xfId="12801" xr:uid="{E0DA2DE3-E9E8-4085-BC96-A7ABE272146C}"/>
    <cellStyle name="Total 7 5 5 2 2 2" xfId="27909" xr:uid="{559B97C7-6C17-4C81-B1BB-0A06570780BC}"/>
    <cellStyle name="Total 7 5 5 2 3" xfId="15926" xr:uid="{967AC383-774F-4667-93AA-5629C057042D}"/>
    <cellStyle name="Total 7 5 5 2 3 2" xfId="31034" xr:uid="{585DFF68-5638-4081-B1FA-CA903FB18A67}"/>
    <cellStyle name="Total 7 5 5 2 4" xfId="21598" xr:uid="{2FC320DB-6C47-442D-A14F-2AF27CF2A6CE}"/>
    <cellStyle name="Total 7 5 5 3" xfId="10235" xr:uid="{74BF227E-3887-4E58-A86B-1F419F1A6071}"/>
    <cellStyle name="Total 7 5 5 3 2" xfId="25343" xr:uid="{B0CDC764-659A-4CA5-B982-B05A4225C6EF}"/>
    <cellStyle name="Total 7 5 5 4" xfId="16109" xr:uid="{A3BFA4A9-B46B-4D80-A641-0DFA36ABA941}"/>
    <cellStyle name="Total 7 5 5 4 2" xfId="31217" xr:uid="{811DEB7F-7BB0-479B-A8F9-EE13F920EF6C}"/>
    <cellStyle name="Total 7 5 5 5" xfId="18961" xr:uid="{096C8EE3-6CE8-425B-AFBE-366D78DDD56C}"/>
    <cellStyle name="Total 7 5 6" xfId="4235" xr:uid="{6644B5B0-5A11-41CD-A833-D0B06E4D5D46}"/>
    <cellStyle name="Total 7 5 6 2" xfId="6872" xr:uid="{904691DF-55BA-4A23-AE34-81C21913F8A9}"/>
    <cellStyle name="Total 7 5 6 2 2" xfId="13183" xr:uid="{B132C499-A9DB-4373-B2E8-04B13673BBED}"/>
    <cellStyle name="Total 7 5 6 2 2 2" xfId="28291" xr:uid="{64037C11-F7F7-4387-B67B-5383E9AF2173}"/>
    <cellStyle name="Total 7 5 6 2 3" xfId="16852" xr:uid="{E8047AE9-D890-48CD-8573-183FE14149E8}"/>
    <cellStyle name="Total 7 5 6 2 3 2" xfId="31960" xr:uid="{BCDDA10F-C089-45D0-B6E1-9EEF3EE1B92B}"/>
    <cellStyle name="Total 7 5 6 2 4" xfId="21980" xr:uid="{E0C8ADB2-2897-4630-9AD5-8BCE891B4458}"/>
    <cellStyle name="Total 7 5 6 3" xfId="10617" xr:uid="{D1601B97-232A-4F8A-B893-FCDC2A33FCCA}"/>
    <cellStyle name="Total 7 5 6 3 2" xfId="25725" xr:uid="{ABA64ADA-BBCB-4735-B628-AE54A9C08A1B}"/>
    <cellStyle name="Total 7 5 6 4" xfId="8105" xr:uid="{3B6F4FB6-6C66-4834-8257-5F978FDC331F}"/>
    <cellStyle name="Total 7 5 6 4 2" xfId="23213" xr:uid="{138175FF-E279-4540-AACC-DE4DCAFDAD19}"/>
    <cellStyle name="Total 7 5 6 5" xfId="19343" xr:uid="{7553190D-04DA-4B23-A003-9FAF51F64CEF}"/>
    <cellStyle name="Total 7 5 7" xfId="4800" xr:uid="{E20F249E-598E-4EAB-877D-09B233A5558F}"/>
    <cellStyle name="Total 7 5 7 2" xfId="11182" xr:uid="{387C7FA2-F0B1-43C6-BE85-A1AAADF70E3A}"/>
    <cellStyle name="Total 7 5 7 2 2" xfId="26290" xr:uid="{E9760862-CB20-4397-A5CB-EFCEE72D93CA}"/>
    <cellStyle name="Total 7 5 7 3" xfId="11676" xr:uid="{5AA34503-6B6C-45AC-A222-ED26981AF8C4}"/>
    <cellStyle name="Total 7 5 7 3 2" xfId="26784" xr:uid="{BC3DC065-826A-4DB2-ABED-8C62E970A1F2}"/>
    <cellStyle name="Total 7 5 7 4" xfId="19908" xr:uid="{C6A450C8-B6F9-4F78-9445-60491B379EB8}"/>
    <cellStyle name="Total 7 5 8" xfId="8661" xr:uid="{66CC555B-4778-4D15-937E-2C9F7D0E1957}"/>
    <cellStyle name="Total 7 5 8 2" xfId="23769" xr:uid="{3D2C21E4-9EA7-4399-9019-25728A6712FC}"/>
    <cellStyle name="Total 7 5 9" xfId="14363" xr:uid="{061926AC-0BCE-4ADA-8C9B-032A9E727144}"/>
    <cellStyle name="Total 7 5 9 2" xfId="29471" xr:uid="{AE55C584-5A2D-46B6-90BF-165DE664B3B1}"/>
    <cellStyle name="Total 8" xfId="1787" xr:uid="{00000000-0005-0000-0000-0000FB060000}"/>
    <cellStyle name="Total 8 2" xfId="1958" xr:uid="{89FB9CC8-3409-41A6-BE50-7005E8952CEF}"/>
    <cellStyle name="Total 8 2 10" xfId="8459" xr:uid="{3005FB01-A546-4FAF-A67B-D1321F80554E}"/>
    <cellStyle name="Total 8 2 10 2" xfId="23567" xr:uid="{4F8BF249-578A-4250-96AB-9A226AEAD462}"/>
    <cellStyle name="Total 8 2 11" xfId="15428" xr:uid="{94322116-CB08-4980-BE6A-6ED8027186F1}"/>
    <cellStyle name="Total 8 2 11 2" xfId="30536" xr:uid="{4A5AA0D6-1532-4E3C-83AC-A7DDCAC177B2}"/>
    <cellStyle name="Total 8 2 12" xfId="14196" xr:uid="{95F58CB1-762F-47EE-8ACA-21E70F114A80}"/>
    <cellStyle name="Total 8 2 12 2" xfId="29304" xr:uid="{FCA34D3E-9105-42B5-9772-2DE91A106F77}"/>
    <cellStyle name="Total 8 2 13" xfId="17183" xr:uid="{4899FBAA-1F4B-41E5-B71B-B98B63BE0F47}"/>
    <cellStyle name="Total 8 2 2" xfId="2518" xr:uid="{91C2EB8F-6C94-49C9-8334-949DE93B1741}"/>
    <cellStyle name="Total 8 2 2 2" xfId="5155" xr:uid="{F606477B-9A1D-4FC0-8D00-4E232F0B76AD}"/>
    <cellStyle name="Total 8 2 2 2 2" xfId="11519" xr:uid="{B7B03ACC-EF01-4427-B138-E86035746A28}"/>
    <cellStyle name="Total 8 2 2 2 2 2" xfId="26627" xr:uid="{5A2AFEF1-D1FF-4750-ACC1-346EF78304F6}"/>
    <cellStyle name="Total 8 2 2 2 3" xfId="9201" xr:uid="{2F6D441F-E9AC-4469-9D60-2CF71CCE3086}"/>
    <cellStyle name="Total 8 2 2 2 3 2" xfId="24309" xr:uid="{91F7B055-AF82-4288-9C10-7FB436E45DA8}"/>
    <cellStyle name="Total 8 2 2 2 4" xfId="20263" xr:uid="{7A2F7429-A69A-45E3-BA0C-D582DF5E6B42}"/>
    <cellStyle name="Total 8 2 2 3" xfId="8985" xr:uid="{AC0E0D64-5479-4940-8394-A4D811465A80}"/>
    <cellStyle name="Total 8 2 2 3 2" xfId="24093" xr:uid="{CF97A629-6769-4AE1-A3A0-290E1A2FF0BD}"/>
    <cellStyle name="Total 8 2 3" xfId="2734" xr:uid="{C1857DE6-D087-40FF-848C-22FB97C34795}"/>
    <cellStyle name="Total 8 2 3 2" xfId="5371" xr:uid="{624D8648-0511-4DE8-BA60-EE5523C63074}"/>
    <cellStyle name="Total 8 2 3 2 2" xfId="11720" xr:uid="{251060A1-7594-479B-9D06-10D7DC3C657D}"/>
    <cellStyle name="Total 8 2 3 2 2 2" xfId="26828" xr:uid="{85341C92-54C8-4EC7-BB69-CC212549D987}"/>
    <cellStyle name="Total 8 2 3 2 3" xfId="15124" xr:uid="{F6A2518D-45A4-4925-AD2F-D67050721D24}"/>
    <cellStyle name="Total 8 2 3 2 3 2" xfId="30232" xr:uid="{2DA0F42C-79CE-464A-9B8E-8D7DE267F780}"/>
    <cellStyle name="Total 8 2 3 2 4" xfId="20479" xr:uid="{382723B5-4508-4EBE-B20F-353ADD60EF02}"/>
    <cellStyle name="Total 8 2 3 3" xfId="8261" xr:uid="{2B17890C-EB1D-4750-8408-1AD8B99C30DC}"/>
    <cellStyle name="Total 8 2 3 3 2" xfId="23369" xr:uid="{EFEFB3FD-CE36-47EC-8EBE-B44539BD2949}"/>
    <cellStyle name="Total 8 2 3 4" xfId="17842" xr:uid="{3EEF00FE-AAAD-4A0B-B107-1C44EA886281}"/>
    <cellStyle name="Total 8 2 4" xfId="3037" xr:uid="{C8CBF199-D0EB-48D0-BE46-78EE29F4402C}"/>
    <cellStyle name="Total 8 2 4 2" xfId="5674" xr:uid="{5FAFC8DD-9867-47D8-8DDD-C3DC150F68ED}"/>
    <cellStyle name="Total 8 2 4 2 2" xfId="11985" xr:uid="{1C3C8EE4-2512-4E83-9BC7-DF89A7E67A22}"/>
    <cellStyle name="Total 8 2 4 2 2 2" xfId="27093" xr:uid="{914305A3-0B15-458E-8066-DFBA7AD9A017}"/>
    <cellStyle name="Total 8 2 4 2 3" xfId="16203" xr:uid="{8B62E8EF-BCC0-4923-89B4-79EE7CA78B48}"/>
    <cellStyle name="Total 8 2 4 2 3 2" xfId="31311" xr:uid="{C46D8F44-E362-4D1F-86F2-99CB25184F13}"/>
    <cellStyle name="Total 8 2 4 2 4" xfId="20782" xr:uid="{A391EC74-0F1A-4B5F-A58E-5BB5D9632EAC}"/>
    <cellStyle name="Total 8 2 4 3" xfId="9419" xr:uid="{7C7C8C21-9A12-4542-992F-96623FD0BF07}"/>
    <cellStyle name="Total 8 2 4 3 2" xfId="24527" xr:uid="{9D99A40F-C465-47C7-921E-27EB769516E6}"/>
    <cellStyle name="Total 8 2 4 4" xfId="7986" xr:uid="{086CADDD-88A3-4CD3-9027-B4EA5886607F}"/>
    <cellStyle name="Total 8 2 4 4 2" xfId="23094" xr:uid="{859838E8-F5B6-4B7F-8C3F-C2190C2D02E6}"/>
    <cellStyle name="Total 8 2 4 5" xfId="18145" xr:uid="{5D8C720D-4914-4AB4-B08E-516AA61FE33C}"/>
    <cellStyle name="Total 8 2 5" xfId="3363" xr:uid="{FDDEE32A-63E0-414E-851F-0760BB054310}"/>
    <cellStyle name="Total 8 2 5 2" xfId="6000" xr:uid="{4F9C4B74-34F3-4418-87F3-D51AC9F32D29}"/>
    <cellStyle name="Total 8 2 5 2 2" xfId="12311" xr:uid="{FAC576A2-3ED2-4190-AF41-6215FEB9C63F}"/>
    <cellStyle name="Total 8 2 5 2 2 2" xfId="27419" xr:uid="{3152699C-7DDF-4518-8ED3-F4F9AF123B39}"/>
    <cellStyle name="Total 8 2 5 2 3" xfId="7187" xr:uid="{6A5EE6F9-1C17-429A-B010-30EB6639CE33}"/>
    <cellStyle name="Total 8 2 5 2 3 2" xfId="22295" xr:uid="{AB03D920-EDBA-40D7-B39C-F6B3C901AFFA}"/>
    <cellStyle name="Total 8 2 5 2 4" xfId="21108" xr:uid="{3C6EBB63-1F29-46A5-900F-C839A87F98DF}"/>
    <cellStyle name="Total 8 2 5 3" xfId="9745" xr:uid="{F7A8C64C-CA51-47E8-BC7F-C9106DF42011}"/>
    <cellStyle name="Total 8 2 5 3 2" xfId="24853" xr:uid="{194653D7-7492-4EC0-94C1-4D2D0B4EBB8D}"/>
    <cellStyle name="Total 8 2 5 4" xfId="9251" xr:uid="{8ECDAFA6-9E03-43D6-B481-3CF9FE68A007}"/>
    <cellStyle name="Total 8 2 5 4 2" xfId="24359" xr:uid="{C4F9B1C4-9A23-4ADF-AD2E-DFE38337A489}"/>
    <cellStyle name="Total 8 2 5 5" xfId="18471" xr:uid="{41709341-E56F-4370-843A-0943706B9EE2}"/>
    <cellStyle name="Total 8 2 6" xfId="3669" xr:uid="{B21B0301-44F9-4F0C-AA2D-FDF2E3B4EBB7}"/>
    <cellStyle name="Total 8 2 6 2" xfId="6306" xr:uid="{78A71380-E7A4-4C77-BECB-CE798EBE074B}"/>
    <cellStyle name="Total 8 2 6 2 2" xfId="12617" xr:uid="{BFFC4FC6-402F-4991-B3B4-C50130DF1325}"/>
    <cellStyle name="Total 8 2 6 2 2 2" xfId="27725" xr:uid="{70DA478A-54A2-4815-A95A-F4A44B09BF7A}"/>
    <cellStyle name="Total 8 2 6 2 3" xfId="7220" xr:uid="{7F09BD58-6EAF-4A9B-A8F9-690FD82BFEA6}"/>
    <cellStyle name="Total 8 2 6 2 3 2" xfId="22328" xr:uid="{849348B5-30C9-4691-A9C1-14490DDF961C}"/>
    <cellStyle name="Total 8 2 6 2 4" xfId="21414" xr:uid="{70A36BCA-B2A8-4F12-9CA5-D962A23DF2F8}"/>
    <cellStyle name="Total 8 2 6 3" xfId="10051" xr:uid="{100B9E93-AED7-4DE8-9DF2-44DD95864065}"/>
    <cellStyle name="Total 8 2 6 3 2" xfId="25159" xr:uid="{CE3649F2-E827-42CD-8BC3-8E170628F5D3}"/>
    <cellStyle name="Total 8 2 6 4" xfId="13573" xr:uid="{BBA27AFE-E2B5-4800-B51D-E29047ADF19D}"/>
    <cellStyle name="Total 8 2 6 4 2" xfId="28681" xr:uid="{3FA95CD6-928B-4B0E-826A-CA8D121664EE}"/>
    <cellStyle name="Total 8 2 6 5" xfId="18777" xr:uid="{7FD64DCB-6DA9-4519-A84E-6369A663DF74}"/>
    <cellStyle name="Total 8 2 7" xfId="4030" xr:uid="{D68A5701-2A5C-4A49-9F90-D6BB18081243}"/>
    <cellStyle name="Total 8 2 7 2" xfId="6667" xr:uid="{3E97CE84-D082-4532-B816-853D2CD26E88}"/>
    <cellStyle name="Total 8 2 7 2 2" xfId="12978" xr:uid="{134E6E47-F491-45BC-8BCC-95B34E0C107D}"/>
    <cellStyle name="Total 8 2 7 2 2 2" xfId="28086" xr:uid="{3340B79D-6AD0-4EF5-A009-9008E6341A3B}"/>
    <cellStyle name="Total 8 2 7 2 3" xfId="16668" xr:uid="{65A5B8B2-493A-4EC7-8BA7-1FFBF8C44B3B}"/>
    <cellStyle name="Total 8 2 7 2 3 2" xfId="31776" xr:uid="{1E7B6937-3583-4FEB-8957-132F40662EE8}"/>
    <cellStyle name="Total 8 2 7 2 4" xfId="21775" xr:uid="{BBB0E973-5AC7-475C-A14B-8EFD692D2AAE}"/>
    <cellStyle name="Total 8 2 7 3" xfId="10412" xr:uid="{08E1AD08-D9DC-4ED8-A5F4-F1A3D7461DD5}"/>
    <cellStyle name="Total 8 2 7 3 2" xfId="25520" xr:uid="{ABB9A73B-30CC-4614-8B45-66C4C0C68045}"/>
    <cellStyle name="Total 8 2 7 4" xfId="13653" xr:uid="{6B3E41E6-327A-4A92-A4DB-13CECF3BE776}"/>
    <cellStyle name="Total 8 2 7 4 2" xfId="28761" xr:uid="{C9BD0B10-4B4A-4BDE-ABA4-8F0D742A1215}"/>
    <cellStyle name="Total 8 2 7 5" xfId="19138" xr:uid="{8816EADC-6EF3-42CE-91F6-56466AD3F89B}"/>
    <cellStyle name="Total 8 2 8" xfId="4343" xr:uid="{1B3C7B27-13C5-41E2-9834-D0430891D0D1}"/>
    <cellStyle name="Total 8 2 8 2" xfId="6980" xr:uid="{C9415AB7-A83F-4203-ADDC-FAE715E30213}"/>
    <cellStyle name="Total 8 2 8 2 2" xfId="13291" xr:uid="{3B2ED1A6-F4B3-4B37-A403-EB1DB565FBAC}"/>
    <cellStyle name="Total 8 2 8 2 2 2" xfId="28399" xr:uid="{7103BC76-F342-41D1-8894-FB78B9651B4D}"/>
    <cellStyle name="Total 8 2 8 2 3" xfId="16955" xr:uid="{D2462D97-C7E6-46EA-AFC7-D491820AEFA4}"/>
    <cellStyle name="Total 8 2 8 2 3 2" xfId="32063" xr:uid="{C4028CF2-CA7F-4B91-B40A-E1EAF00BA452}"/>
    <cellStyle name="Total 8 2 8 2 4" xfId="22088" xr:uid="{08D0D5C8-CCC1-4C49-97A1-C08BE4DAADE7}"/>
    <cellStyle name="Total 8 2 8 3" xfId="10725" xr:uid="{5000F76C-B7E6-4AE6-8B20-CF22A870A9E5}"/>
    <cellStyle name="Total 8 2 8 3 2" xfId="25833" xr:uid="{7E047A4C-1926-49B2-A781-18F38B7F207C}"/>
    <cellStyle name="Total 8 2 8 4" xfId="14385" xr:uid="{22E5B6A0-7582-4A52-B5D5-31F115B98EA1}"/>
    <cellStyle name="Total 8 2 8 4 2" xfId="29493" xr:uid="{E1D45E4E-7D34-4C44-B5F6-795B5A71EF77}"/>
    <cellStyle name="Total 8 2 8 5" xfId="19451" xr:uid="{C73CFDAF-8DEC-462C-841F-52170EFB6C05}"/>
    <cellStyle name="Total 8 2 9" xfId="4595" xr:uid="{A7E5F68B-DB5B-4A86-B711-EC56229C8036}"/>
    <cellStyle name="Total 8 2 9 2" xfId="10977" xr:uid="{64BF62C8-DF6A-4FBD-AF91-F99A54B38533}"/>
    <cellStyle name="Total 8 2 9 2 2" xfId="26085" xr:uid="{FAE936F0-4BE5-4F4A-84F9-A325E590BA77}"/>
    <cellStyle name="Total 8 2 9 3" xfId="7359" xr:uid="{82C5F34C-C0BA-4BAE-9E53-5C527E81165B}"/>
    <cellStyle name="Total 8 2 9 3 2" xfId="22467" xr:uid="{911102DE-B41F-43BB-9865-03403DD73243}"/>
    <cellStyle name="Total 8 2 9 4" xfId="19703" xr:uid="{A28EEAE7-11EA-4CD3-81DB-EED6AE7D8FEA}"/>
    <cellStyle name="Total 8 3" xfId="1987" xr:uid="{5B646F27-DF10-4EAD-8438-C83081A414D5}"/>
    <cellStyle name="Total 8 3 10" xfId="8485" xr:uid="{4765D830-B5F6-4817-950D-BD09FE89BD85}"/>
    <cellStyle name="Total 8 3 10 2" xfId="23593" xr:uid="{FA6AE3E8-F141-43C1-A859-A26D8B3A0442}"/>
    <cellStyle name="Total 8 3 11" xfId="7846" xr:uid="{4201F4CA-D2B2-4383-A33D-313E2CA308B3}"/>
    <cellStyle name="Total 8 3 11 2" xfId="22954" xr:uid="{A06CB47E-2134-4D4A-85EC-37F5B0935085}"/>
    <cellStyle name="Total 8 3 12" xfId="13643" xr:uid="{38D4A95B-3874-455F-BDB5-E64ECE77160E}"/>
    <cellStyle name="Total 8 3 12 2" xfId="28751" xr:uid="{41CC8C0B-B5F0-483D-B1AC-9F4DF7968917}"/>
    <cellStyle name="Total 8 3 13" xfId="17212" xr:uid="{DF04E8DD-A482-4884-9A00-1E844373F959}"/>
    <cellStyle name="Total 8 3 2" xfId="2547" xr:uid="{0F658AFD-33AC-4CF1-AEF5-C14C2699ECAD}"/>
    <cellStyle name="Total 8 3 2 2" xfId="5184" xr:uid="{26653A15-DF55-42B3-8279-D4F5AAD47916}"/>
    <cellStyle name="Total 8 3 2 2 2" xfId="11548" xr:uid="{2D401156-9144-4E12-91B9-286065652D35}"/>
    <cellStyle name="Total 8 3 2 2 2 2" xfId="26656" xr:uid="{94F92309-5D7C-447B-A793-23E94349CFEB}"/>
    <cellStyle name="Total 8 3 2 2 3" xfId="15789" xr:uid="{F9EBBF46-31FD-42A7-92AD-5C42AF1149F4}"/>
    <cellStyle name="Total 8 3 2 2 3 2" xfId="30897" xr:uid="{2A919F0B-9065-4CFB-879A-4E884AB64468}"/>
    <cellStyle name="Total 8 3 2 2 4" xfId="20292" xr:uid="{84841419-E6F3-4E2A-BE70-8DD51C66A6E3}"/>
    <cellStyle name="Total 8 3 2 3" xfId="9014" xr:uid="{04711B88-378D-4BCD-A83D-68E11DCFC1CD}"/>
    <cellStyle name="Total 8 3 2 3 2" xfId="24122" xr:uid="{2BF3F4B9-6843-479B-BE54-C8B1E1D1B709}"/>
    <cellStyle name="Total 8 3 3" xfId="2749" xr:uid="{AB02DBE0-BCD5-41E7-A9ED-2144B7E78C38}"/>
    <cellStyle name="Total 8 3 3 2" xfId="5386" xr:uid="{BDC05ED7-90E4-415F-861F-135D49F213B3}"/>
    <cellStyle name="Total 8 3 3 2 2" xfId="11735" xr:uid="{5DB260F1-BACD-4F87-97BE-44C0A93A4770}"/>
    <cellStyle name="Total 8 3 3 2 2 2" xfId="26843" xr:uid="{BBACB9B3-42EB-40A9-BCBF-A3000915651F}"/>
    <cellStyle name="Total 8 3 3 2 3" xfId="16349" xr:uid="{27DAABE2-0D76-4DC1-B2E1-074399E6E08C}"/>
    <cellStyle name="Total 8 3 3 2 3 2" xfId="31457" xr:uid="{CF7A05A7-AED7-4675-802B-9A8BC6E25A88}"/>
    <cellStyle name="Total 8 3 3 2 4" xfId="20494" xr:uid="{3A285B82-8C2B-42DB-B209-9D22BC4913AD}"/>
    <cellStyle name="Total 8 3 3 3" xfId="7160" xr:uid="{515BCA1F-FFFD-43C4-987A-5CB73D667D27}"/>
    <cellStyle name="Total 8 3 3 3 2" xfId="22268" xr:uid="{82B962A5-154E-4596-A3E9-9C4536E6453A}"/>
    <cellStyle name="Total 8 3 3 4" xfId="17857" xr:uid="{17643383-C550-44F6-9D26-2D676EC669A1}"/>
    <cellStyle name="Total 8 3 4" xfId="3052" xr:uid="{45DE776A-5963-4B45-8A4D-2D9F62D303BC}"/>
    <cellStyle name="Total 8 3 4 2" xfId="5689" xr:uid="{350912A3-8603-4193-8B11-8CEAB26666B9}"/>
    <cellStyle name="Total 8 3 4 2 2" xfId="12000" xr:uid="{B6325D9B-E16A-4B46-B68C-309C5E955BC2}"/>
    <cellStyle name="Total 8 3 4 2 2 2" xfId="27108" xr:uid="{9E648568-5501-4F55-9837-78A681E40650}"/>
    <cellStyle name="Total 8 3 4 2 3" xfId="7830" xr:uid="{9BAFEDD7-FA88-49E9-B1B0-8802DECA1DDE}"/>
    <cellStyle name="Total 8 3 4 2 3 2" xfId="22938" xr:uid="{CDA0F1B6-2260-40EB-AC65-875346E05F7A}"/>
    <cellStyle name="Total 8 3 4 2 4" xfId="20797" xr:uid="{EC8BCE05-3192-4C80-A3F8-8A5F17ADBE97}"/>
    <cellStyle name="Total 8 3 4 3" xfId="9434" xr:uid="{80953FAD-96CD-40DB-9FAD-08B444E7996E}"/>
    <cellStyle name="Total 8 3 4 3 2" xfId="24542" xr:uid="{2E9BB8EF-8DC4-4D33-A717-3C4C92E59045}"/>
    <cellStyle name="Total 8 3 4 4" xfId="13637" xr:uid="{2EBEC581-8609-416A-B189-C23DCF22CA74}"/>
    <cellStyle name="Total 8 3 4 4 2" xfId="28745" xr:uid="{5DCB000F-BE56-47EA-A396-82A15AA7EA84}"/>
    <cellStyle name="Total 8 3 4 5" xfId="18160" xr:uid="{AC16B33F-A449-4ECE-89B3-B371911B89C4}"/>
    <cellStyle name="Total 8 3 5" xfId="3378" xr:uid="{0AFBC840-A7D1-40D8-81E1-2154492C45A7}"/>
    <cellStyle name="Total 8 3 5 2" xfId="6015" xr:uid="{67F3261C-7610-4591-8C0C-38F8723E1937}"/>
    <cellStyle name="Total 8 3 5 2 2" xfId="12326" xr:uid="{EE7A369E-D3CE-4801-8F11-799E5F48CA3A}"/>
    <cellStyle name="Total 8 3 5 2 2 2" xfId="27434" xr:uid="{5E1EF25F-CF6A-4E74-8226-B34393EC4853}"/>
    <cellStyle name="Total 8 3 5 2 3" xfId="7719" xr:uid="{1E41D3E2-67FD-4601-AB8A-175B91199501}"/>
    <cellStyle name="Total 8 3 5 2 3 2" xfId="22827" xr:uid="{E716B28E-6E59-4B37-8600-639BE739B43D}"/>
    <cellStyle name="Total 8 3 5 2 4" xfId="21123" xr:uid="{96CDB7FE-2E4B-47B9-B38E-745FE62FE037}"/>
    <cellStyle name="Total 8 3 5 3" xfId="9760" xr:uid="{4EA64B20-177F-40A9-B1B6-CDECD6497D24}"/>
    <cellStyle name="Total 8 3 5 3 2" xfId="24868" xr:uid="{D90C494E-4734-46F3-983E-43046864574F}"/>
    <cellStyle name="Total 8 3 5 4" xfId="14179" xr:uid="{C6B63E48-5EFF-4A58-B0CF-86338375E66F}"/>
    <cellStyle name="Total 8 3 5 4 2" xfId="29287" xr:uid="{EA980A0C-2BFE-4AA5-873C-8B2F723AE25C}"/>
    <cellStyle name="Total 8 3 5 5" xfId="18486" xr:uid="{06B432E2-A9F1-466E-84F5-16B254C5C6E5}"/>
    <cellStyle name="Total 8 3 6" xfId="3684" xr:uid="{04B12094-0FD2-4946-8A1F-24A6B42CDA03}"/>
    <cellStyle name="Total 8 3 6 2" xfId="6321" xr:uid="{05E04DF6-C49F-4277-9131-57F458171A31}"/>
    <cellStyle name="Total 8 3 6 2 2" xfId="12632" xr:uid="{0BA3BAB0-FE99-4A00-9182-40E6375E8925}"/>
    <cellStyle name="Total 8 3 6 2 2 2" xfId="27740" xr:uid="{6926F168-DA98-4BC1-A413-F2D888702567}"/>
    <cellStyle name="Total 8 3 6 2 3" xfId="16246" xr:uid="{B257B3AB-29D4-4D91-921B-1A160CB8D457}"/>
    <cellStyle name="Total 8 3 6 2 3 2" xfId="31354" xr:uid="{980AFF28-9208-4FB9-AA03-AF9C6D8D029C}"/>
    <cellStyle name="Total 8 3 6 2 4" xfId="21429" xr:uid="{35BAC4F6-A55C-4A0B-8AF4-72ED431E680F}"/>
    <cellStyle name="Total 8 3 6 3" xfId="10066" xr:uid="{34F7DA11-0039-4049-947D-F043773A752C}"/>
    <cellStyle name="Total 8 3 6 3 2" xfId="25174" xr:uid="{45046020-10E0-402E-98CB-9C0762B1FEA4}"/>
    <cellStyle name="Total 8 3 6 4" xfId="7645" xr:uid="{B432B049-BB72-40F5-AF87-F83369BDF425}"/>
    <cellStyle name="Total 8 3 6 4 2" xfId="22753" xr:uid="{8B06049A-629D-4C85-9514-ADFC2E550764}"/>
    <cellStyle name="Total 8 3 6 5" xfId="18792" xr:uid="{D18C18C9-013F-47AE-9EBB-9EB8EBD7DC1E}"/>
    <cellStyle name="Total 8 3 7" xfId="4059" xr:uid="{CE4C9883-B36B-4F33-9BF1-B51DFCF00CC2}"/>
    <cellStyle name="Total 8 3 7 2" xfId="6696" xr:uid="{4FAFC9DE-6F85-4666-963B-514FD6262729}"/>
    <cellStyle name="Total 8 3 7 2 2" xfId="13007" xr:uid="{5360983B-A983-4632-9D91-17C7300C466E}"/>
    <cellStyle name="Total 8 3 7 2 2 2" xfId="28115" xr:uid="{736E8FA8-A491-4097-9AFA-EE14EDFDB66D}"/>
    <cellStyle name="Total 8 3 7 2 3" xfId="16683" xr:uid="{CE9E26A5-D8A4-427C-9042-97D8D3BA5B05}"/>
    <cellStyle name="Total 8 3 7 2 3 2" xfId="31791" xr:uid="{4BA44045-7C98-4CBA-9FA7-FC0C07D63557}"/>
    <cellStyle name="Total 8 3 7 2 4" xfId="21804" xr:uid="{47F9BD99-E60F-4127-A257-96AC6A9F401D}"/>
    <cellStyle name="Total 8 3 7 3" xfId="10441" xr:uid="{17BD69EC-0D16-4C9D-B26C-C5F487F2230E}"/>
    <cellStyle name="Total 8 3 7 3 2" xfId="25549" xr:uid="{0A2F3697-77AE-4746-B939-4C74908A03AE}"/>
    <cellStyle name="Total 8 3 7 4" xfId="7800" xr:uid="{093AE4AD-638C-4253-AA65-CDA00E89F271}"/>
    <cellStyle name="Total 8 3 7 4 2" xfId="22908" xr:uid="{713E5E37-9260-48D7-8DC2-6F617E0520B0}"/>
    <cellStyle name="Total 8 3 7 5" xfId="19167" xr:uid="{E62CBBAF-96BA-41C7-A7B7-5381455DE20D}"/>
    <cellStyle name="Total 8 3 8" xfId="4358" xr:uid="{7B436293-7FD9-46D8-83BC-47DA960CA430}"/>
    <cellStyle name="Total 8 3 8 2" xfId="6995" xr:uid="{E6B4F32E-DF0F-4852-B98C-86CE6B65B3AB}"/>
    <cellStyle name="Total 8 3 8 2 2" xfId="13306" xr:uid="{B2585F97-968A-4BAD-AD07-4D5CB58038B0}"/>
    <cellStyle name="Total 8 3 8 2 2 2" xfId="28414" xr:uid="{D62D15D1-2592-4CCD-BC2E-D976EAC348B7}"/>
    <cellStyle name="Total 8 3 8 2 3" xfId="16970" xr:uid="{E64FAC23-C924-474D-8D04-EA4F87120974}"/>
    <cellStyle name="Total 8 3 8 2 3 2" xfId="32078" xr:uid="{69188AE3-94D4-4BCC-A137-60AD6DC28D8E}"/>
    <cellStyle name="Total 8 3 8 2 4" xfId="22103" xr:uid="{00188B5E-6C52-4DFB-99AB-609A6B419A60}"/>
    <cellStyle name="Total 8 3 8 3" xfId="10740" xr:uid="{74BEC620-68CC-4B47-BD95-85A7CF911581}"/>
    <cellStyle name="Total 8 3 8 3 2" xfId="25848" xr:uid="{1D1BE1A6-0074-4DDF-AA0C-D238DD7EDAE1}"/>
    <cellStyle name="Total 8 3 8 4" xfId="16177" xr:uid="{FF24AE07-AF06-45CC-A2BE-B5F3A3DFA3D5}"/>
    <cellStyle name="Total 8 3 8 4 2" xfId="31285" xr:uid="{DE6E9611-A8EE-49D6-8CEB-24F5DFB1A5A2}"/>
    <cellStyle name="Total 8 3 8 5" xfId="19466" xr:uid="{572D2297-BB1F-465B-B86C-1AF364DDD59D}"/>
    <cellStyle name="Total 8 3 9" xfId="4624" xr:uid="{5E7DE342-5CCA-4448-8FB1-1B5AB50585B6}"/>
    <cellStyle name="Total 8 3 9 2" xfId="11006" xr:uid="{423339C3-3568-407A-9965-DF9B4B19B15B}"/>
    <cellStyle name="Total 8 3 9 2 2" xfId="26114" xr:uid="{56B8F8F8-1B4E-440A-BC83-E6F870ED19E6}"/>
    <cellStyle name="Total 8 3 9 3" xfId="7201" xr:uid="{BB33DF25-B811-43FD-89C8-579E57863BF8}"/>
    <cellStyle name="Total 8 3 9 3 2" xfId="22309" xr:uid="{E2E3F152-F244-44FD-9826-05D1C923CBE6}"/>
    <cellStyle name="Total 8 3 9 4" xfId="19732" xr:uid="{BFB8A2E9-FB33-4724-97B2-E8EF478FC7C7}"/>
    <cellStyle name="Total 8 4" xfId="2149" xr:uid="{982111E2-18D1-434A-A43A-F07777EEBB63}"/>
    <cellStyle name="Total 8 4 10" xfId="14961" xr:uid="{CA20CDFD-EF12-4BD3-869C-17C49B9F73FF}"/>
    <cellStyle name="Total 8 4 10 2" xfId="30069" xr:uid="{18CB5FE1-FEE7-456E-B249-B11447F84D13}"/>
    <cellStyle name="Total 8 4 11" xfId="7238" xr:uid="{0DF68679-CE66-462D-8994-ACAAF59A79C6}"/>
    <cellStyle name="Total 8 4 11 2" xfId="22346" xr:uid="{AECE3595-BC35-473F-AA8E-A299C4CBFA68}"/>
    <cellStyle name="Total 8 4 12" xfId="17374" xr:uid="{EC25B343-DFF8-4F90-9566-BB004A581049}"/>
    <cellStyle name="Total 8 4 2" xfId="2639" xr:uid="{4EBE3F86-101F-4069-A564-530F043155D1}"/>
    <cellStyle name="Total 8 4 2 2" xfId="5276" xr:uid="{60EB9D33-C2CC-4F7C-AD2A-389F0D17D284}"/>
    <cellStyle name="Total 8 4 2 2 2" xfId="11640" xr:uid="{36191E89-5B29-463D-82A5-CEF04DC5730E}"/>
    <cellStyle name="Total 8 4 2 2 2 2" xfId="26748" xr:uid="{E39DBFE8-5745-4D5D-9923-19ADF06809FB}"/>
    <cellStyle name="Total 8 4 2 2 3" xfId="13510" xr:uid="{1AA29891-49B6-4054-BF97-B80230E2A0DA}"/>
    <cellStyle name="Total 8 4 2 2 3 2" xfId="28618" xr:uid="{A1DBB320-0B85-4312-A502-12FACA532625}"/>
    <cellStyle name="Total 8 4 2 2 4" xfId="20384" xr:uid="{B3579CF8-E2B1-41FF-B0FB-9121C8C36AF6}"/>
    <cellStyle name="Total 8 4 2 3" xfId="9106" xr:uid="{31071EFE-D610-487B-8666-7DB800958932}"/>
    <cellStyle name="Total 8 4 2 3 2" xfId="24214" xr:uid="{33910FFF-CAB3-407B-9A22-9A95EC20D3C4}"/>
    <cellStyle name="Total 8 4 2 4" xfId="15582" xr:uid="{A25BFEDD-DB42-4400-ACFF-D82FC4A268BC}"/>
    <cellStyle name="Total 8 4 2 4 2" xfId="30690" xr:uid="{39283E46-3D26-468B-AB26-9C190A64466A}"/>
    <cellStyle name="Total 8 4 2 5" xfId="15682" xr:uid="{5FB410FD-84D8-4870-B159-4FA0BC2E1229}"/>
    <cellStyle name="Total 8 4 2 5 2" xfId="30790" xr:uid="{E01D4664-28A9-4FD9-9181-DA111725B56F}"/>
    <cellStyle name="Total 8 4 2 6" xfId="17747" xr:uid="{038D1146-6F32-4F21-82DF-F0C6F6C96BEE}"/>
    <cellStyle name="Total 8 4 3" xfId="2904" xr:uid="{093194A2-9EB5-45B9-9063-A64566695471}"/>
    <cellStyle name="Total 8 4 3 2" xfId="5541" xr:uid="{66C0AF70-0E3A-4C25-B610-FA83AA50214E}"/>
    <cellStyle name="Total 8 4 3 2 2" xfId="11852" xr:uid="{49B48C70-33D2-4F99-AACB-93F8E43ECBAF}"/>
    <cellStyle name="Total 8 4 3 2 2 2" xfId="26960" xr:uid="{549886BD-C1F3-46EA-80CA-ACE61D1D0DA3}"/>
    <cellStyle name="Total 8 4 3 2 3" xfId="7076" xr:uid="{C263C01B-498F-4D67-B15F-01245ADD9889}"/>
    <cellStyle name="Total 8 4 3 2 3 2" xfId="22184" xr:uid="{0AE49F79-0A87-4F44-ACD6-15E5CF309006}"/>
    <cellStyle name="Total 8 4 3 2 4" xfId="20649" xr:uid="{7AB5035B-B768-4276-B1B9-D75D6784AB02}"/>
    <cellStyle name="Total 8 4 3 3" xfId="16304" xr:uid="{2FAEE8E8-3C5C-448B-8ABE-BA0AB6964A9F}"/>
    <cellStyle name="Total 8 4 3 3 2" xfId="31412" xr:uid="{88D9C6A7-F3D8-4B0F-8037-29DF1ABFCEC9}"/>
    <cellStyle name="Total 8 4 3 4" xfId="18012" xr:uid="{661483E6-DB34-49DF-BDC8-3DB11182BA09}"/>
    <cellStyle name="Total 8 4 4" xfId="3207" xr:uid="{DB9C845B-46ED-490A-B950-2B87CB3E09DA}"/>
    <cellStyle name="Total 8 4 4 2" xfId="5844" xr:uid="{EE0D9957-4D73-4B1F-B71D-24AF101BD5D1}"/>
    <cellStyle name="Total 8 4 4 2 2" xfId="12155" xr:uid="{483FEBE3-7209-489F-A714-9F9B77FD5EA2}"/>
    <cellStyle name="Total 8 4 4 2 2 2" xfId="27263" xr:uid="{4E01CD74-B622-4E10-B5EB-A65535A64A82}"/>
    <cellStyle name="Total 8 4 4 2 3" xfId="14551" xr:uid="{DFBA359C-C140-45B1-952A-5F0A7B9FD16B}"/>
    <cellStyle name="Total 8 4 4 2 3 2" xfId="29659" xr:uid="{391126C8-81A6-4793-9497-ABCDAEE51457}"/>
    <cellStyle name="Total 8 4 4 2 4" xfId="20952" xr:uid="{87FFC43A-8D37-4F7D-A546-FA91F576F809}"/>
    <cellStyle name="Total 8 4 4 3" xfId="9589" xr:uid="{5BCDE042-C333-4D05-89D0-9CE99F308B3A}"/>
    <cellStyle name="Total 8 4 4 3 2" xfId="24697" xr:uid="{0C3F9BB2-5777-4066-85F6-F377667E416C}"/>
    <cellStyle name="Total 8 4 4 4" xfId="8706" xr:uid="{13BA910A-7B48-44F3-93DC-BF6DCC4544EC}"/>
    <cellStyle name="Total 8 4 4 4 2" xfId="23814" xr:uid="{005B9691-20C6-4DCD-9543-18860EF3501A}"/>
    <cellStyle name="Total 8 4 4 5" xfId="18315" xr:uid="{EDA76A92-A902-4CCF-8093-0525DC1D4267}"/>
    <cellStyle name="Total 8 4 5" xfId="3533" xr:uid="{B4553039-8159-4E39-8DEF-1E6C34B4502B}"/>
    <cellStyle name="Total 8 4 5 2" xfId="6170" xr:uid="{479E95C6-71CE-4796-BAC4-AA015ACAC12E}"/>
    <cellStyle name="Total 8 4 5 2 2" xfId="12481" xr:uid="{09B17E02-A9F6-4D5A-99DC-C1091039F014}"/>
    <cellStyle name="Total 8 4 5 2 2 2" xfId="27589" xr:uid="{7372A846-2C7E-47AA-8E82-FAB6B27E8C02}"/>
    <cellStyle name="Total 8 4 5 2 3" xfId="7458" xr:uid="{BBC6A53E-424D-4562-98BD-B46701CD41D1}"/>
    <cellStyle name="Total 8 4 5 2 3 2" xfId="22566" xr:uid="{D41658ED-8899-4B66-8753-FE143D03FA0A}"/>
    <cellStyle name="Total 8 4 5 2 4" xfId="21278" xr:uid="{CB8EFF1E-B820-4F80-91B7-44A5D260DC13}"/>
    <cellStyle name="Total 8 4 5 3" xfId="9915" xr:uid="{C067EECB-78A4-4CF7-A0C4-1AADD55E2F45}"/>
    <cellStyle name="Total 8 4 5 3 2" xfId="25023" xr:uid="{01A31DF9-6942-4C0D-9476-A04F1CD05FCD}"/>
    <cellStyle name="Total 8 4 5 4" xfId="7954" xr:uid="{BA255F6A-7174-4A3D-8A52-CFD37A788F97}"/>
    <cellStyle name="Total 8 4 5 4 2" xfId="23062" xr:uid="{6778C6A6-4B46-4D2D-9DB8-70E6032EF160}"/>
    <cellStyle name="Total 8 4 5 5" xfId="18641" xr:uid="{5C819C98-3DF9-4B3E-A6C0-552994401E0B}"/>
    <cellStyle name="Total 8 4 6" xfId="3839" xr:uid="{F6B45DE1-2EDE-4BA0-A11D-DB853DADDFE0}"/>
    <cellStyle name="Total 8 4 6 2" xfId="6476" xr:uid="{C9E91701-2988-434B-93B5-BADEA12A8451}"/>
    <cellStyle name="Total 8 4 6 2 2" xfId="12787" xr:uid="{A0FB7451-F8A0-4CB5-A162-40B159D4548E}"/>
    <cellStyle name="Total 8 4 6 2 2 2" xfId="27895" xr:uid="{9D1B2DCE-30B9-44BF-A619-296E71159961}"/>
    <cellStyle name="Total 8 4 6 2 3" xfId="15307" xr:uid="{6E17B9C6-E556-413D-8746-075C8521162D}"/>
    <cellStyle name="Total 8 4 6 2 3 2" xfId="30415" xr:uid="{AC893F7F-FCBE-4459-87CB-92B61D9E00B3}"/>
    <cellStyle name="Total 8 4 6 2 4" xfId="21584" xr:uid="{B7E001FA-8EB2-46BB-9E41-02F629F7DBAB}"/>
    <cellStyle name="Total 8 4 6 3" xfId="10221" xr:uid="{9FCDC377-8E0B-46AE-8FB1-503CA63DFBB1}"/>
    <cellStyle name="Total 8 4 6 3 2" xfId="25329" xr:uid="{E26E8A00-3601-4EFE-89A6-98C40665FC0F}"/>
    <cellStyle name="Total 8 4 6 4" xfId="7469" xr:uid="{1BD4DEC9-7F66-48C0-95BE-88A1202F46BF}"/>
    <cellStyle name="Total 8 4 6 4 2" xfId="22577" xr:uid="{22CEF89A-5FAD-4C88-9313-D75A6D766E3B}"/>
    <cellStyle name="Total 8 4 6 5" xfId="18947" xr:uid="{9234DED2-2754-4E04-95D3-A0BBF34F9FED}"/>
    <cellStyle name="Total 8 4 7" xfId="4221" xr:uid="{CBE0BE0B-23EA-483E-8BFB-41AF114392B2}"/>
    <cellStyle name="Total 8 4 7 2" xfId="6858" xr:uid="{BC4CF295-0EB3-40AA-B9F4-2EFBEC79BA6C}"/>
    <cellStyle name="Total 8 4 7 2 2" xfId="13169" xr:uid="{83F824DF-2E76-4A3A-8B85-BF1055B2C0E2}"/>
    <cellStyle name="Total 8 4 7 2 2 2" xfId="28277" xr:uid="{1CB6D1AA-6917-4FF3-BB13-281820ED6A42}"/>
    <cellStyle name="Total 8 4 7 2 3" xfId="16838" xr:uid="{10140C86-6C05-42E8-AE96-D1A8E4351340}"/>
    <cellStyle name="Total 8 4 7 2 3 2" xfId="31946" xr:uid="{0A336515-8B0F-492E-9932-E69FAB63DB2B}"/>
    <cellStyle name="Total 8 4 7 2 4" xfId="21966" xr:uid="{50A8DF24-927D-4C21-B3D7-98C6D8574CEF}"/>
    <cellStyle name="Total 8 4 7 3" xfId="10603" xr:uid="{958BE04D-9123-4914-827E-3AD8FB0C3EE8}"/>
    <cellStyle name="Total 8 4 7 3 2" xfId="25711" xr:uid="{A6131CDE-72A5-4B20-8B51-6258222AD74C}"/>
    <cellStyle name="Total 8 4 7 4" xfId="15769" xr:uid="{9BA0A4A6-BC7E-405C-9BF0-DC87595927D6}"/>
    <cellStyle name="Total 8 4 7 4 2" xfId="30877" xr:uid="{004820E9-E7B7-4E09-879A-FCC266A66DAC}"/>
    <cellStyle name="Total 8 4 7 5" xfId="19329" xr:uid="{2952CD67-7F8B-4BFE-8073-DD2C1297DE00}"/>
    <cellStyle name="Total 8 4 8" xfId="4786" xr:uid="{B5399590-41AD-4568-B21E-89D527CBF070}"/>
    <cellStyle name="Total 8 4 8 2" xfId="11168" xr:uid="{947E6A13-9DC5-4DFC-B882-23E192C7C1E2}"/>
    <cellStyle name="Total 8 4 8 2 2" xfId="26276" xr:uid="{0EE9D7FA-B93B-4FA3-B871-082AC8431247}"/>
    <cellStyle name="Total 8 4 8 3" xfId="8084" xr:uid="{BA7B9D3F-26BC-45E6-8FDA-BEFF17BECC8B}"/>
    <cellStyle name="Total 8 4 8 3 2" xfId="23192" xr:uid="{80DDDFD1-9EE8-4182-9C86-0594B4FF8F21}"/>
    <cellStyle name="Total 8 4 8 4" xfId="19894" xr:uid="{4CD5F1C8-ADCA-4C38-A27F-08ECD6C54EAF}"/>
    <cellStyle name="Total 8 4 9" xfId="8647" xr:uid="{45E6E5A6-CF42-4D71-8CDD-D2AECA2B13FD}"/>
    <cellStyle name="Total 8 4 9 2" xfId="23755" xr:uid="{A7984709-22C3-45B0-BCE8-BE0692D5313F}"/>
    <cellStyle name="Total 8 5" xfId="2164" xr:uid="{260F7E84-CACC-4A83-8669-1E938F475E22}"/>
    <cellStyle name="Total 8 5 10" xfId="13817" xr:uid="{A04A976B-10DC-492D-B228-4037D81B28E2}"/>
    <cellStyle name="Total 8 5 10 2" xfId="28925" xr:uid="{3005B184-FDA2-4976-9278-EA283FF34873}"/>
    <cellStyle name="Total 8 5 11" xfId="17389" xr:uid="{126EBC8E-B3EF-4AE9-886A-43D12811113D}"/>
    <cellStyle name="Total 8 5 2" xfId="2919" xr:uid="{762B34BE-330B-444A-9BBB-CDC1BE36C701}"/>
    <cellStyle name="Total 8 5 2 2" xfId="5556" xr:uid="{05926704-3FCD-4030-880D-AF4EAA3733AE}"/>
    <cellStyle name="Total 8 5 2 2 2" xfId="11867" xr:uid="{7224858F-8D20-48EE-A486-435366C009F5}"/>
    <cellStyle name="Total 8 5 2 2 2 2" xfId="26975" xr:uid="{C756E56A-CB36-45B1-A5BE-82956934547B}"/>
    <cellStyle name="Total 8 5 2 2 3" xfId="9213" xr:uid="{A4D4BAF9-D234-402C-97CE-E79511AE4715}"/>
    <cellStyle name="Total 8 5 2 2 3 2" xfId="24321" xr:uid="{C84DD5FD-F420-407F-80E4-00F6F417A371}"/>
    <cellStyle name="Total 8 5 2 2 4" xfId="20664" xr:uid="{90C3943A-3873-4511-97EB-B5E63A60501F}"/>
    <cellStyle name="Total 8 5 2 3" xfId="8011" xr:uid="{8D06AF63-68C6-4D58-A90B-18F37DED6ADC}"/>
    <cellStyle name="Total 8 5 2 3 2" xfId="23119" xr:uid="{DA249CFE-AE18-4F48-8F82-4443E1A2A802}"/>
    <cellStyle name="Total 8 5 2 4" xfId="18027" xr:uid="{86B7252F-C592-47FF-BC1E-0CBC0DA60D97}"/>
    <cellStyle name="Total 8 5 3" xfId="3222" xr:uid="{F64E6652-A594-4EB6-9A9C-E157E2FFC545}"/>
    <cellStyle name="Total 8 5 3 2" xfId="5859" xr:uid="{5E452511-F91A-4887-B7FE-9D8B96963F6B}"/>
    <cellStyle name="Total 8 5 3 2 2" xfId="12170" xr:uid="{BDA73760-9312-4F0F-873D-5ECF46F70A1D}"/>
    <cellStyle name="Total 8 5 3 2 2 2" xfId="27278" xr:uid="{CE35DEC3-5415-469C-A847-0DCC6ED30063}"/>
    <cellStyle name="Total 8 5 3 2 3" xfId="7488" xr:uid="{7A2D5FB2-5D32-4E99-8986-1B2CA11D2530}"/>
    <cellStyle name="Total 8 5 3 2 3 2" xfId="22596" xr:uid="{28A0B236-4C39-400E-9A5E-E6813B3ED6F3}"/>
    <cellStyle name="Total 8 5 3 2 4" xfId="20967" xr:uid="{2E176E27-1585-48F6-9CB1-D9814179DF88}"/>
    <cellStyle name="Total 8 5 3 3" xfId="9604" xr:uid="{52FDC1B2-C6D7-4BC7-ADD2-4BAB299E8CA0}"/>
    <cellStyle name="Total 8 5 3 3 2" xfId="24712" xr:uid="{6515C905-D6F0-4889-A704-7AE0CBFD74C1}"/>
    <cellStyle name="Total 8 5 3 4" xfId="13595" xr:uid="{0EEAC961-0D33-43C4-8FD3-10A5CFD24DD5}"/>
    <cellStyle name="Total 8 5 3 4 2" xfId="28703" xr:uid="{917ACE70-C34A-4B52-B925-16236183324A}"/>
    <cellStyle name="Total 8 5 3 5" xfId="18330" xr:uid="{34D6691B-3EEF-442D-8448-2D490350E0D6}"/>
    <cellStyle name="Total 8 5 4" xfId="3548" xr:uid="{A73070F7-FB01-4546-86C4-C9CC7D5A08EA}"/>
    <cellStyle name="Total 8 5 4 2" xfId="6185" xr:uid="{8CAB7950-BE50-4157-819C-E4B9A9701921}"/>
    <cellStyle name="Total 8 5 4 2 2" xfId="12496" xr:uid="{9EFF6CF6-6BF9-4DC6-80C4-3F6A650E76C7}"/>
    <cellStyle name="Total 8 5 4 2 2 2" xfId="27604" xr:uid="{769997AB-22D0-4B69-97DA-56EB0BFF86C5}"/>
    <cellStyle name="Total 8 5 4 2 3" xfId="7404" xr:uid="{B4B00393-43B2-4A23-8AD8-4123B5A95E26}"/>
    <cellStyle name="Total 8 5 4 2 3 2" xfId="22512" xr:uid="{95A172D8-4345-4718-B6BB-7EA83C2E427F}"/>
    <cellStyle name="Total 8 5 4 2 4" xfId="21293" xr:uid="{F1C9AD6C-FBB6-4F2E-870E-6BA5BFAED006}"/>
    <cellStyle name="Total 8 5 4 3" xfId="9930" xr:uid="{21176FAB-04A2-4999-A7FC-DD26F49F7EC2}"/>
    <cellStyle name="Total 8 5 4 3 2" xfId="25038" xr:uid="{CD872680-F43F-4201-9199-74DE9FC98E78}"/>
    <cellStyle name="Total 8 5 4 4" xfId="13708" xr:uid="{78ED6E0E-5170-4822-83B5-E6D00EE2B300}"/>
    <cellStyle name="Total 8 5 4 4 2" xfId="28816" xr:uid="{2ECD306A-DB51-4096-BD22-679D20FAE807}"/>
    <cellStyle name="Total 8 5 4 5" xfId="18656" xr:uid="{351FC4AF-2AFE-4AFF-A862-33909A25FAC8}"/>
    <cellStyle name="Total 8 5 5" xfId="3854" xr:uid="{41674B3F-D230-46C1-87DB-F50E7FF9C34E}"/>
    <cellStyle name="Total 8 5 5 2" xfId="6491" xr:uid="{36B10387-A453-4F4C-B88E-CDF48037F93F}"/>
    <cellStyle name="Total 8 5 5 2 2" xfId="12802" xr:uid="{D0B9F594-8ED5-420B-8C3A-35A0FBBF7C45}"/>
    <cellStyle name="Total 8 5 5 2 2 2" xfId="27910" xr:uid="{8145D117-AD64-4859-827D-06EFC2852B60}"/>
    <cellStyle name="Total 8 5 5 2 3" xfId="15553" xr:uid="{11143FF9-EA43-46E7-9137-EEE2C2B9DAE4}"/>
    <cellStyle name="Total 8 5 5 2 3 2" xfId="30661" xr:uid="{9279919B-1760-4709-8990-071DB58E7616}"/>
    <cellStyle name="Total 8 5 5 2 4" xfId="21599" xr:uid="{6F75B655-E7E1-4091-BA1B-D5B7D8147AA4}"/>
    <cellStyle name="Total 8 5 5 3" xfId="10236" xr:uid="{89FD81E5-11EF-4953-A25D-C10EA0C5CCD8}"/>
    <cellStyle name="Total 8 5 5 3 2" xfId="25344" xr:uid="{385F4583-C0F2-4B47-97CC-21A2F62CCF6D}"/>
    <cellStyle name="Total 8 5 5 4" xfId="15639" xr:uid="{3304B293-3EAA-4477-BA73-7529B859B0BB}"/>
    <cellStyle name="Total 8 5 5 4 2" xfId="30747" xr:uid="{BEB2BEE8-9B22-4A8B-A984-3DE7F37D0466}"/>
    <cellStyle name="Total 8 5 5 5" xfId="18962" xr:uid="{AA95250F-9345-489D-A70E-2880AFD88093}"/>
    <cellStyle name="Total 8 5 6" xfId="4236" xr:uid="{DA76415B-D213-4481-ABEE-1F24011102BC}"/>
    <cellStyle name="Total 8 5 6 2" xfId="6873" xr:uid="{169326DB-DF67-4F6B-A491-662AD30F4B09}"/>
    <cellStyle name="Total 8 5 6 2 2" xfId="13184" xr:uid="{7DC2B749-2628-4C89-8944-7B0E93B39115}"/>
    <cellStyle name="Total 8 5 6 2 2 2" xfId="28292" xr:uid="{A42526A5-0A3A-4A9F-A004-C68C5A823049}"/>
    <cellStyle name="Total 8 5 6 2 3" xfId="16853" xr:uid="{D779B2A9-F23C-437C-9E6C-97A4101A91A7}"/>
    <cellStyle name="Total 8 5 6 2 3 2" xfId="31961" xr:uid="{543DDD40-CB36-47AA-AE82-49934E717421}"/>
    <cellStyle name="Total 8 5 6 2 4" xfId="21981" xr:uid="{CB73D8AD-CEB5-49C8-8890-BB508323B946}"/>
    <cellStyle name="Total 8 5 6 3" xfId="10618" xr:uid="{538907CC-A65B-4430-8B16-D64825DBC4F1}"/>
    <cellStyle name="Total 8 5 6 3 2" xfId="25726" xr:uid="{EBB03C9A-9E76-4A1D-B46F-E9C592AC6FCB}"/>
    <cellStyle name="Total 8 5 6 4" xfId="14194" xr:uid="{59418375-84F6-4BA1-B523-8E27B1F6739E}"/>
    <cellStyle name="Total 8 5 6 4 2" xfId="29302" xr:uid="{B1DB468E-12E2-4A2E-906D-04A150F9BD80}"/>
    <cellStyle name="Total 8 5 6 5" xfId="19344" xr:uid="{DC86A668-E3F1-44AC-AAA7-FD8CF3DAFA5B}"/>
    <cellStyle name="Total 8 5 7" xfId="4801" xr:uid="{3F793378-1E2B-41F9-8377-E34EF8BB24BB}"/>
    <cellStyle name="Total 8 5 7 2" xfId="11183" xr:uid="{F8B5D9D1-F8BB-4F68-8711-8409EA203F9F}"/>
    <cellStyle name="Total 8 5 7 2 2" xfId="26291" xr:uid="{4B5FDF61-CA08-48CE-80ED-8FF42A1DB0A4}"/>
    <cellStyle name="Total 8 5 7 3" xfId="14597" xr:uid="{D8B86A93-3BCF-44B2-9763-FC720116D649}"/>
    <cellStyle name="Total 8 5 7 3 2" xfId="29705" xr:uid="{52EE4EF3-2512-406E-9202-ACAF4350F113}"/>
    <cellStyle name="Total 8 5 7 4" xfId="19909" xr:uid="{4BD32379-C58A-42E3-94FA-B6AD7BB9BEEB}"/>
    <cellStyle name="Total 8 5 8" xfId="8662" xr:uid="{2FF0B29B-0F09-4261-AD57-213CFC8CD23C}"/>
    <cellStyle name="Total 8 5 8 2" xfId="23770" xr:uid="{8DF8A55F-D5F6-491B-B329-1B118686B30C}"/>
    <cellStyle name="Total 8 5 9" xfId="15449" xr:uid="{D2A06F95-E0D2-46C7-9DC7-22C48B802980}"/>
    <cellStyle name="Total 8 5 9 2" xfId="30557" xr:uid="{9691F891-3643-4152-96DF-BFCC5A7DC269}"/>
    <cellStyle name="Total 9" xfId="1788" xr:uid="{00000000-0005-0000-0000-0000FC060000}"/>
    <cellStyle name="Total 9 2" xfId="1959" xr:uid="{AC6F293D-C04E-4C12-9AF4-33232D328F10}"/>
    <cellStyle name="Total 9 2 10" xfId="8460" xr:uid="{008FB19D-E75C-4D9F-BD82-07740CE36DA9}"/>
    <cellStyle name="Total 9 2 10 2" xfId="23568" xr:uid="{D8784F94-1C9B-4358-BEB6-7BE46E1FA422}"/>
    <cellStyle name="Total 9 2 11" xfId="13401" xr:uid="{0BD28FB0-725C-4D48-80D3-3CA5FF7A2170}"/>
    <cellStyle name="Total 9 2 11 2" xfId="28509" xr:uid="{5D7E3FA9-E348-45ED-A54F-BF09FA469081}"/>
    <cellStyle name="Total 9 2 12" xfId="14161" xr:uid="{27BB566B-3CD1-4C53-A93B-9B604E782D7D}"/>
    <cellStyle name="Total 9 2 12 2" xfId="29269" xr:uid="{1AC779AB-019A-4219-8B54-26DEA373F5F4}"/>
    <cellStyle name="Total 9 2 13" xfId="17184" xr:uid="{E2522FF2-649A-417D-A24B-4F416835A384}"/>
    <cellStyle name="Total 9 2 2" xfId="2519" xr:uid="{76976073-3545-4DD7-B9AD-49BB0819E031}"/>
    <cellStyle name="Total 9 2 2 2" xfId="5156" xr:uid="{B902285B-F469-47C3-986A-5A4683AF3663}"/>
    <cellStyle name="Total 9 2 2 2 2" xfId="11520" xr:uid="{FAF99263-3BF5-446E-A2FB-58AFD6B434EB}"/>
    <cellStyle name="Total 9 2 2 2 2 2" xfId="26628" xr:uid="{CF8D6153-7E51-489C-9C3B-D3BFA26184E8}"/>
    <cellStyle name="Total 9 2 2 2 3" xfId="15719" xr:uid="{8F70115C-3A6C-49BC-B438-90B076D2872B}"/>
    <cellStyle name="Total 9 2 2 2 3 2" xfId="30827" xr:uid="{AE16BD27-1F2A-4202-BBCE-BE0D7D86AB6F}"/>
    <cellStyle name="Total 9 2 2 2 4" xfId="20264" xr:uid="{7910DE6F-384E-4EB0-94DA-CCB46D37F81F}"/>
    <cellStyle name="Total 9 2 2 3" xfId="8986" xr:uid="{2790E2B1-C9F7-4815-813B-4D6132EDC98C}"/>
    <cellStyle name="Total 9 2 2 3 2" xfId="24094" xr:uid="{5B853EC8-9288-4DF6-BA27-A8871547E5EF}"/>
    <cellStyle name="Total 9 2 3" xfId="2735" xr:uid="{4AFCAB32-4982-4381-9ECC-FB35C83DF618}"/>
    <cellStyle name="Total 9 2 3 2" xfId="5372" xr:uid="{305BF169-8DA2-4A81-AE08-C74CF7C2C96E}"/>
    <cellStyle name="Total 9 2 3 2 2" xfId="11721" xr:uid="{4A5C25F8-2BA2-4DC6-AA18-F895B55EBBE3}"/>
    <cellStyle name="Total 9 2 3 2 2 2" xfId="26829" xr:uid="{79F10386-743D-4372-ACB1-2FAE96916666}"/>
    <cellStyle name="Total 9 2 3 2 3" xfId="9135" xr:uid="{070A875C-002F-449F-9F43-99F079937149}"/>
    <cellStyle name="Total 9 2 3 2 3 2" xfId="24243" xr:uid="{0665B6C5-8CD9-41D9-809B-13D990785AB6}"/>
    <cellStyle name="Total 9 2 3 2 4" xfId="20480" xr:uid="{F4AA86C4-4E2B-49DF-AD2A-69A67DC8512B}"/>
    <cellStyle name="Total 9 2 3 3" xfId="16458" xr:uid="{87E10218-7BA1-45D2-A95E-EF8D249B44DC}"/>
    <cellStyle name="Total 9 2 3 3 2" xfId="31566" xr:uid="{6B1CF47E-A548-4AD0-9508-C421B0CD4844}"/>
    <cellStyle name="Total 9 2 3 4" xfId="17843" xr:uid="{34B9B598-4B27-427F-8599-7389651074C4}"/>
    <cellStyle name="Total 9 2 4" xfId="3038" xr:uid="{83E05716-15CC-4D3D-AD96-21BC8685E6D8}"/>
    <cellStyle name="Total 9 2 4 2" xfId="5675" xr:uid="{23EE68BD-3C2C-4A99-8818-880C3D0754F3}"/>
    <cellStyle name="Total 9 2 4 2 2" xfId="11986" xr:uid="{129A7D76-371E-4F2D-AA81-027FC29F83A7}"/>
    <cellStyle name="Total 9 2 4 2 2 2" xfId="27094" xr:uid="{DB0C4B59-0EAC-4AE6-AA2E-EC476027397F}"/>
    <cellStyle name="Total 9 2 4 2 3" xfId="16369" xr:uid="{24546796-BA80-47E8-82DE-6831223795BD}"/>
    <cellStyle name="Total 9 2 4 2 3 2" xfId="31477" xr:uid="{FEFA3498-DF2D-4876-AAF2-2EF19C12EA69}"/>
    <cellStyle name="Total 9 2 4 2 4" xfId="20783" xr:uid="{7E1AD4A1-991D-4393-81BB-FBDCCB0ED324}"/>
    <cellStyle name="Total 9 2 4 3" xfId="9420" xr:uid="{71347F09-5674-46D3-BCC1-BADF3EBC6575}"/>
    <cellStyle name="Total 9 2 4 3 2" xfId="24528" xr:uid="{179042CC-2511-469F-91AB-05144F611728}"/>
    <cellStyle name="Total 9 2 4 4" xfId="14424" xr:uid="{9E578125-D52B-4BD5-8CEE-50EAFE5DDDFE}"/>
    <cellStyle name="Total 9 2 4 4 2" xfId="29532" xr:uid="{3C28FE80-35C3-4A7C-8F98-C7D4861AE9DA}"/>
    <cellStyle name="Total 9 2 4 5" xfId="18146" xr:uid="{020A4221-7B47-4914-B175-186448F1B23D}"/>
    <cellStyle name="Total 9 2 5" xfId="3364" xr:uid="{3592C86D-B566-41FF-9FA5-476928BEAF6B}"/>
    <cellStyle name="Total 9 2 5 2" xfId="6001" xr:uid="{EC67522C-B333-4791-9C50-19DD53C00C1B}"/>
    <cellStyle name="Total 9 2 5 2 2" xfId="12312" xr:uid="{D519C7CC-3C17-4E27-BB67-20C6580FC5F2}"/>
    <cellStyle name="Total 9 2 5 2 2 2" xfId="27420" xr:uid="{895FD19A-B10F-4879-BDFA-FB15FF20F23B}"/>
    <cellStyle name="Total 9 2 5 2 3" xfId="15342" xr:uid="{5088688D-E001-4E5A-810A-C43E91C3AC68}"/>
    <cellStyle name="Total 9 2 5 2 3 2" xfId="30450" xr:uid="{12B5FD71-2A88-44DF-83A8-1297B9E5D704}"/>
    <cellStyle name="Total 9 2 5 2 4" xfId="21109" xr:uid="{87ACC85E-A699-48F0-93C5-CEF1FA5D9420}"/>
    <cellStyle name="Total 9 2 5 3" xfId="9746" xr:uid="{9D1909E1-D36A-4BC1-A73D-45D29A8091BC}"/>
    <cellStyle name="Total 9 2 5 3 2" xfId="24854" xr:uid="{3FD6E9DF-8086-481F-8FE8-B02DBF856756}"/>
    <cellStyle name="Total 9 2 5 4" xfId="13430" xr:uid="{610BF3D4-B89F-4C83-B8C5-152064858713}"/>
    <cellStyle name="Total 9 2 5 4 2" xfId="28538" xr:uid="{FBECEBCF-E73E-4012-BA58-B51E0CAC7D87}"/>
    <cellStyle name="Total 9 2 5 5" xfId="18472" xr:uid="{D69B185B-2DDA-49DB-A996-18EF9DB19676}"/>
    <cellStyle name="Total 9 2 6" xfId="3670" xr:uid="{771081B1-F4FC-40C0-88E6-2E195872BD78}"/>
    <cellStyle name="Total 9 2 6 2" xfId="6307" xr:uid="{278B79E7-3A89-40B5-A9B8-6B14BECB390D}"/>
    <cellStyle name="Total 9 2 6 2 2" xfId="12618" xr:uid="{759F9DAE-2416-4140-A6EA-90CEFFF67597}"/>
    <cellStyle name="Total 9 2 6 2 2 2" xfId="27726" xr:uid="{01453307-9870-4472-92E1-E4E7E3A63927}"/>
    <cellStyle name="Total 9 2 6 2 3" xfId="13383" xr:uid="{446323EB-57A2-4B67-9EC8-E045C2DE2A25}"/>
    <cellStyle name="Total 9 2 6 2 3 2" xfId="28491" xr:uid="{9C065C0A-E427-4F05-80B0-E2233C6FB080}"/>
    <cellStyle name="Total 9 2 6 2 4" xfId="21415" xr:uid="{F88106CF-0FE7-48DF-8ADA-AB3250BCA8E8}"/>
    <cellStyle name="Total 9 2 6 3" xfId="10052" xr:uid="{1B475F32-840C-4DEE-83EF-B9AAA0573DF6}"/>
    <cellStyle name="Total 9 2 6 3 2" xfId="25160" xr:uid="{A65AAE56-6AC5-49E0-8DB8-6E69CB466F13}"/>
    <cellStyle name="Total 9 2 6 4" xfId="9204" xr:uid="{C4A04000-7CAB-433B-BFC9-7843193D3806}"/>
    <cellStyle name="Total 9 2 6 4 2" xfId="24312" xr:uid="{F1272CB8-A234-4474-B867-FC7A1E8C9545}"/>
    <cellStyle name="Total 9 2 6 5" xfId="18778" xr:uid="{2B328749-6312-42B4-8CE9-3AEB0B2BB204}"/>
    <cellStyle name="Total 9 2 7" xfId="4031" xr:uid="{06F25170-436D-49D6-960E-E2AFF91C7CC2}"/>
    <cellStyle name="Total 9 2 7 2" xfId="6668" xr:uid="{18F18CC9-0FB7-47E6-9432-631C71C438A2}"/>
    <cellStyle name="Total 9 2 7 2 2" xfId="12979" xr:uid="{962A56DF-B30F-471B-8C7A-275C6DE78EC3}"/>
    <cellStyle name="Total 9 2 7 2 2 2" xfId="28087" xr:uid="{D3BDD50D-55FB-49F1-9164-3352405200C1}"/>
    <cellStyle name="Total 9 2 7 2 3" xfId="16669" xr:uid="{E1F330BD-C1B3-4586-A686-34D4A64449F7}"/>
    <cellStyle name="Total 9 2 7 2 3 2" xfId="31777" xr:uid="{9BD3F07E-EB5C-4321-863A-CB0D500A395A}"/>
    <cellStyle name="Total 9 2 7 2 4" xfId="21776" xr:uid="{748219A8-5F25-433F-98ED-C08EDD5034D7}"/>
    <cellStyle name="Total 9 2 7 3" xfId="10413" xr:uid="{1AE2D85D-B754-458B-8B2E-1B49290936DE}"/>
    <cellStyle name="Total 9 2 7 3 2" xfId="25521" xr:uid="{7A1A2EB6-C00C-4761-BB8D-411F37BD0119}"/>
    <cellStyle name="Total 9 2 7 4" xfId="7636" xr:uid="{119CECE3-A8B3-4493-8D8B-B6CDACF6F350}"/>
    <cellStyle name="Total 9 2 7 4 2" xfId="22744" xr:uid="{CDE5C7FD-E029-45C0-A305-73A96304F30E}"/>
    <cellStyle name="Total 9 2 7 5" xfId="19139" xr:uid="{BD64A838-08E3-4A53-95CC-E58419783A15}"/>
    <cellStyle name="Total 9 2 8" xfId="4344" xr:uid="{D74FCB44-081D-41B8-ACCF-E690BA9B27FB}"/>
    <cellStyle name="Total 9 2 8 2" xfId="6981" xr:uid="{7E7BE62C-96F8-46EF-B62B-D4D5D26AD2A6}"/>
    <cellStyle name="Total 9 2 8 2 2" xfId="13292" xr:uid="{AABCCC22-9EE1-43BC-BC58-6577D8187635}"/>
    <cellStyle name="Total 9 2 8 2 2 2" xfId="28400" xr:uid="{56674A47-928D-40D4-B3B4-2FF7BDB14052}"/>
    <cellStyle name="Total 9 2 8 2 3" xfId="16956" xr:uid="{5D1EBC3A-515A-430E-9254-792BEC228F3E}"/>
    <cellStyle name="Total 9 2 8 2 3 2" xfId="32064" xr:uid="{A29A9DC7-D1ED-4B5D-A0B8-589D3C4E36C6}"/>
    <cellStyle name="Total 9 2 8 2 4" xfId="22089" xr:uid="{D1EC7483-800F-4CF5-A3AD-F379C1DC8C2D}"/>
    <cellStyle name="Total 9 2 8 3" xfId="10726" xr:uid="{561FB633-F8A5-4440-9BCC-524DA23A2191}"/>
    <cellStyle name="Total 9 2 8 3 2" xfId="25834" xr:uid="{F51EA513-DFE6-420F-9509-1BB66FF24C95}"/>
    <cellStyle name="Total 9 2 8 4" xfId="13540" xr:uid="{A6436C5C-CA41-4312-AC3C-8C2E78B65782}"/>
    <cellStyle name="Total 9 2 8 4 2" xfId="28648" xr:uid="{D48D07D5-1DC6-42A7-8291-963CF93456A1}"/>
    <cellStyle name="Total 9 2 8 5" xfId="19452" xr:uid="{63B02A8F-88BA-4C1A-A98F-86095936B4F4}"/>
    <cellStyle name="Total 9 2 9" xfId="4596" xr:uid="{0297BB9F-C052-4ABA-B370-D4FFD3228A99}"/>
    <cellStyle name="Total 9 2 9 2" xfId="10978" xr:uid="{99E7874F-4CCF-4687-AA1F-9CA023FE0F62}"/>
    <cellStyle name="Total 9 2 9 2 2" xfId="26086" xr:uid="{DD12F463-A163-4804-8622-DDC46312C626}"/>
    <cellStyle name="Total 9 2 9 3" xfId="7949" xr:uid="{EE5F2FD9-A1F3-4A29-A5F0-169A24CAB20C}"/>
    <cellStyle name="Total 9 2 9 3 2" xfId="23057" xr:uid="{C8F92D72-774E-4A85-A0D3-5A9CD5E775A9}"/>
    <cellStyle name="Total 9 2 9 4" xfId="19704" xr:uid="{2C463BF6-DB68-457D-A6DA-CE947B46CC47}"/>
    <cellStyle name="Total 9 3" xfId="1988" xr:uid="{A37F50B6-FAB6-4A5C-B322-838C5BEBAF8D}"/>
    <cellStyle name="Total 9 3 10" xfId="8486" xr:uid="{D695FA06-2BE1-4E71-A2F1-CC7780DF099F}"/>
    <cellStyle name="Total 9 3 10 2" xfId="23594" xr:uid="{FCECD1BA-DE0C-422F-810A-549D8A06064E}"/>
    <cellStyle name="Total 9 3 11" xfId="7075" xr:uid="{457BDD28-55D7-42E9-A0F5-766BAC457EC1}"/>
    <cellStyle name="Total 9 3 11 2" xfId="22183" xr:uid="{77015A93-2832-4527-97F1-8A6D3CAA164A}"/>
    <cellStyle name="Total 9 3 12" xfId="7093" xr:uid="{FD3E1681-603E-4A68-A461-46BAFFA55C8D}"/>
    <cellStyle name="Total 9 3 12 2" xfId="22201" xr:uid="{D1C2B86D-5406-4964-846D-F87E2DC71223}"/>
    <cellStyle name="Total 9 3 13" xfId="17213" xr:uid="{1069FE09-FF9A-4DBA-9F21-3E6CA3938F12}"/>
    <cellStyle name="Total 9 3 2" xfId="2548" xr:uid="{2B6E8D8F-79ED-490D-B9A6-2014EED2DABD}"/>
    <cellStyle name="Total 9 3 2 2" xfId="5185" xr:uid="{362DB533-D77E-4DF3-A2F9-55D12D773538}"/>
    <cellStyle name="Total 9 3 2 2 2" xfId="11549" xr:uid="{96C06235-4218-4F52-8CBA-2C3E79A2BF52}"/>
    <cellStyle name="Total 9 3 2 2 2 2" xfId="26657" xr:uid="{76C44F15-F7C6-4EA7-B62A-12F5EF68BDDE}"/>
    <cellStyle name="Total 9 3 2 2 3" xfId="7374" xr:uid="{3F60ADFF-83EA-4E33-8E65-6956C61520ED}"/>
    <cellStyle name="Total 9 3 2 2 3 2" xfId="22482" xr:uid="{0C27FDA0-1372-4361-9A56-A66E7B4C17C4}"/>
    <cellStyle name="Total 9 3 2 2 4" xfId="20293" xr:uid="{A289B08E-E41C-4914-B2E7-91664A4F045E}"/>
    <cellStyle name="Total 9 3 2 3" xfId="9015" xr:uid="{A3A4978B-EDDC-43E3-896D-7B80FAB1ED65}"/>
    <cellStyle name="Total 9 3 2 3 2" xfId="24123" xr:uid="{9ADA6021-1F07-4355-9ED1-F57479C84091}"/>
    <cellStyle name="Total 9 3 3" xfId="2750" xr:uid="{83BE3DE0-3D66-46FE-A17A-06991DC69AB5}"/>
    <cellStyle name="Total 9 3 3 2" xfId="5387" xr:uid="{A4EF91FF-8FA4-47AD-B776-385A9E9FE350}"/>
    <cellStyle name="Total 9 3 3 2 2" xfId="11736" xr:uid="{F3CE8D26-B6F1-4EB8-89AC-51187310CB8D}"/>
    <cellStyle name="Total 9 3 3 2 2 2" xfId="26844" xr:uid="{EE03AAA3-327D-43F1-8EE4-E0B8F785EFD7}"/>
    <cellStyle name="Total 9 3 3 2 3" xfId="15986" xr:uid="{7A33A5AB-94F5-42D9-97F4-C786AC89645A}"/>
    <cellStyle name="Total 9 3 3 2 3 2" xfId="31094" xr:uid="{BCA2B072-58EA-4829-A6C3-BB693CC825E7}"/>
    <cellStyle name="Total 9 3 3 2 4" xfId="20495" xr:uid="{92F0F3F6-BF97-4E2C-8482-F09966ECAD9C}"/>
    <cellStyle name="Total 9 3 3 3" xfId="8046" xr:uid="{622084FB-18D1-4C62-8F8F-E7AD56C7DDCE}"/>
    <cellStyle name="Total 9 3 3 3 2" xfId="23154" xr:uid="{2E30CFD6-2F83-486D-BE26-2E965B7A6168}"/>
    <cellStyle name="Total 9 3 3 4" xfId="17858" xr:uid="{67BF7DDD-E7A6-44F5-B48B-6FD1FF30C444}"/>
    <cellStyle name="Total 9 3 4" xfId="3053" xr:uid="{A16B72DD-D197-48E0-85EE-9A08A0760723}"/>
    <cellStyle name="Total 9 3 4 2" xfId="5690" xr:uid="{3E104F66-608C-4EE9-8CBB-AE201A995CE7}"/>
    <cellStyle name="Total 9 3 4 2 2" xfId="12001" xr:uid="{BBFC4934-BF4E-4671-87FA-C42358F2CFA4}"/>
    <cellStyle name="Total 9 3 4 2 2 2" xfId="27109" xr:uid="{2CC4019C-41F4-4C70-A66B-48E535C5FEE2}"/>
    <cellStyle name="Total 9 3 4 2 3" xfId="15517" xr:uid="{50176A34-7163-4188-8077-958DED0119F7}"/>
    <cellStyle name="Total 9 3 4 2 3 2" xfId="30625" xr:uid="{D64D9D6F-D742-41EA-ABF0-C02E95714452}"/>
    <cellStyle name="Total 9 3 4 2 4" xfId="20798" xr:uid="{3B571C9B-7BCA-42CA-8C09-DBA469265B93}"/>
    <cellStyle name="Total 9 3 4 3" xfId="9435" xr:uid="{B39C8E17-F8B5-40E5-9B4D-07CEA64A7D01}"/>
    <cellStyle name="Total 9 3 4 3 2" xfId="24543" xr:uid="{5D3FFA61-87F2-4BD2-A195-28C414B106C6}"/>
    <cellStyle name="Total 9 3 4 4" xfId="14682" xr:uid="{91F26C5E-8C4F-410D-BE03-B41E5E3F7C19}"/>
    <cellStyle name="Total 9 3 4 4 2" xfId="29790" xr:uid="{D12EBAF0-0011-474E-A0E9-057A2FE950DD}"/>
    <cellStyle name="Total 9 3 4 5" xfId="18161" xr:uid="{B92466E4-46E4-4B5E-9CBE-7938F181E943}"/>
    <cellStyle name="Total 9 3 5" xfId="3379" xr:uid="{71D00FDC-3157-4A58-BCBA-86A0DC3C0C70}"/>
    <cellStyle name="Total 9 3 5 2" xfId="6016" xr:uid="{F5D03F02-5B95-4B4F-BA9E-A8A19D00F7C1}"/>
    <cellStyle name="Total 9 3 5 2 2" xfId="12327" xr:uid="{FC69108C-823D-4C1E-8BA4-B7B82BC8C804}"/>
    <cellStyle name="Total 9 3 5 2 2 2" xfId="27435" xr:uid="{2A307304-90F8-40CF-B141-594F96230454}"/>
    <cellStyle name="Total 9 3 5 2 3" xfId="15617" xr:uid="{0C016E3A-3980-4910-B222-00DFF19C5838}"/>
    <cellStyle name="Total 9 3 5 2 3 2" xfId="30725" xr:uid="{F8ADF628-9655-4793-B6D2-63ABE4570696}"/>
    <cellStyle name="Total 9 3 5 2 4" xfId="21124" xr:uid="{63B4EB38-88B1-41B4-833B-8B15C6BF6871}"/>
    <cellStyle name="Total 9 3 5 3" xfId="9761" xr:uid="{746D73A3-EDE7-4544-97C8-95B0B98EDD08}"/>
    <cellStyle name="Total 9 3 5 3 2" xfId="24869" xr:uid="{044A852A-8706-48BD-9A86-AB3CA6D20A53}"/>
    <cellStyle name="Total 9 3 5 4" xfId="11210" xr:uid="{16CD8714-653D-4B96-96A2-EE83D1C46340}"/>
    <cellStyle name="Total 9 3 5 4 2" xfId="26318" xr:uid="{6C07A388-FA12-40A6-963B-7E8EEF5FE83E}"/>
    <cellStyle name="Total 9 3 5 5" xfId="18487" xr:uid="{B7F8E724-BC6E-4BD9-A36F-8DEA32F61C09}"/>
    <cellStyle name="Total 9 3 6" xfId="3685" xr:uid="{0DBA9C9A-A431-40BF-8317-D1673985E37F}"/>
    <cellStyle name="Total 9 3 6 2" xfId="6322" xr:uid="{DC6F5B0C-7E26-4D2D-9231-F0E21E885BDA}"/>
    <cellStyle name="Total 9 3 6 2 2" xfId="12633" xr:uid="{FBF0D9A0-D64D-4697-B0EA-EF5120426EAE}"/>
    <cellStyle name="Total 9 3 6 2 2 2" xfId="27741" xr:uid="{0C1B3AB0-D70E-4313-BD9C-E53F2CEE287F}"/>
    <cellStyle name="Total 9 3 6 2 3" xfId="15699" xr:uid="{9CE02CA7-6162-4FE6-8A96-809264DF9551}"/>
    <cellStyle name="Total 9 3 6 2 3 2" xfId="30807" xr:uid="{CE2ABAF9-FC25-43AB-AA9E-D9F8968AB500}"/>
    <cellStyle name="Total 9 3 6 2 4" xfId="21430" xr:uid="{7FE35AA1-4381-4F9D-ADDF-15025290E7C6}"/>
    <cellStyle name="Total 9 3 6 3" xfId="10067" xr:uid="{40D6B861-CD91-4789-878C-57040BA833BE}"/>
    <cellStyle name="Total 9 3 6 3 2" xfId="25175" xr:uid="{DA542362-6703-49D0-A208-5CBBEC1032BC}"/>
    <cellStyle name="Total 9 3 6 4" xfId="7849" xr:uid="{06E9FF4D-57AF-41D3-9EA2-DB53ADFEDC0B}"/>
    <cellStyle name="Total 9 3 6 4 2" xfId="22957" xr:uid="{E7ECF35A-0D96-4956-A169-78EE026D001F}"/>
    <cellStyle name="Total 9 3 6 5" xfId="18793" xr:uid="{33C48666-88FC-47C7-845B-D1D51B1F9795}"/>
    <cellStyle name="Total 9 3 7" xfId="4060" xr:uid="{97E4A3A4-FFCB-4607-BA1D-197F7A766321}"/>
    <cellStyle name="Total 9 3 7 2" xfId="6697" xr:uid="{241D45E6-C163-4E79-9325-253080537CC6}"/>
    <cellStyle name="Total 9 3 7 2 2" xfId="13008" xr:uid="{58D48C27-8CB0-4EC4-BFB3-F8574631CE17}"/>
    <cellStyle name="Total 9 3 7 2 2 2" xfId="28116" xr:uid="{72390FF7-5EF2-4F0A-9CDC-A34411A0B4F0}"/>
    <cellStyle name="Total 9 3 7 2 3" xfId="16684" xr:uid="{9510D32C-35D7-43B4-8227-829B0968633A}"/>
    <cellStyle name="Total 9 3 7 2 3 2" xfId="31792" xr:uid="{1EF0624C-495A-4BC7-B379-AFF08C3A9D49}"/>
    <cellStyle name="Total 9 3 7 2 4" xfId="21805" xr:uid="{673D286D-4364-4E76-8868-AE5949B04DA9}"/>
    <cellStyle name="Total 9 3 7 3" xfId="10442" xr:uid="{97E47E42-0EF6-4516-A9C5-2773056DE95E}"/>
    <cellStyle name="Total 9 3 7 3 2" xfId="25550" xr:uid="{9236AB94-4064-4672-9808-1884A798B8B1}"/>
    <cellStyle name="Total 9 3 7 4" xfId="7310" xr:uid="{399826F6-F6F5-4E6A-8264-91F02D6569D8}"/>
    <cellStyle name="Total 9 3 7 4 2" xfId="22418" xr:uid="{48D42671-FBA3-4719-BDF0-2F6C47BA7086}"/>
    <cellStyle name="Total 9 3 7 5" xfId="19168" xr:uid="{BB82012E-C2C0-4CB3-AEA9-50CC2E4CFA8A}"/>
    <cellStyle name="Total 9 3 8" xfId="4359" xr:uid="{C0180926-459E-4C73-8617-D7878A1CD6E7}"/>
    <cellStyle name="Total 9 3 8 2" xfId="6996" xr:uid="{D2C8FEDB-E09B-4562-A0E9-CEC20DC91EAF}"/>
    <cellStyle name="Total 9 3 8 2 2" xfId="13307" xr:uid="{F4962100-5A9A-4C4E-B502-0B09F8CB36C4}"/>
    <cellStyle name="Total 9 3 8 2 2 2" xfId="28415" xr:uid="{4E9FCE95-1377-431D-BFC2-69DC5D540FCA}"/>
    <cellStyle name="Total 9 3 8 2 3" xfId="16971" xr:uid="{83FE68A5-9CC0-4EDA-9CA9-00D4E8962BFC}"/>
    <cellStyle name="Total 9 3 8 2 3 2" xfId="32079" xr:uid="{ACA9EB03-25D9-4402-A167-DEAE70D21CCF}"/>
    <cellStyle name="Total 9 3 8 2 4" xfId="22104" xr:uid="{9669B872-C006-4ACE-9AA1-1D5370438544}"/>
    <cellStyle name="Total 9 3 8 3" xfId="10741" xr:uid="{22D5925C-A7EA-42A8-BA27-E4A978447046}"/>
    <cellStyle name="Total 9 3 8 3 2" xfId="25849" xr:uid="{5A543E51-811E-4A19-B40F-3A4868C6E2CF}"/>
    <cellStyle name="Total 9 3 8 4" xfId="7889" xr:uid="{751FA7E7-54AC-403A-9C87-B44CF0204E5B}"/>
    <cellStyle name="Total 9 3 8 4 2" xfId="22997" xr:uid="{0B3A685D-B908-46EC-8B67-4AC4BE393B0A}"/>
    <cellStyle name="Total 9 3 8 5" xfId="19467" xr:uid="{6DE7AB35-9ACA-45CE-972A-FC46A3F4BFD9}"/>
    <cellStyle name="Total 9 3 9" xfId="4625" xr:uid="{165ADEE2-2AD8-4E17-AEB5-D8AC4BF109CA}"/>
    <cellStyle name="Total 9 3 9 2" xfId="11007" xr:uid="{938B5AC2-DBD1-40EC-B799-D1270A80CADB}"/>
    <cellStyle name="Total 9 3 9 2 2" xfId="26115" xr:uid="{A30AFD28-DB9A-4AFD-A976-11586462E45B}"/>
    <cellStyle name="Total 9 3 9 3" xfId="13373" xr:uid="{E49BCA65-72E3-4BC5-A03C-02474A483A1B}"/>
    <cellStyle name="Total 9 3 9 3 2" xfId="28481" xr:uid="{FA3219E2-BB5B-4679-8626-767AAA3CECFD}"/>
    <cellStyle name="Total 9 3 9 4" xfId="19733" xr:uid="{1FFA3775-0B10-477C-B40D-5D87C904E505}"/>
    <cellStyle name="Total 9 4" xfId="2150" xr:uid="{973A1CE0-E6D8-44F7-BB96-4D7D2827B5A9}"/>
    <cellStyle name="Total 9 4 10" xfId="14133" xr:uid="{4D0F3347-8F37-4766-A38E-3F0C3D58419D}"/>
    <cellStyle name="Total 9 4 10 2" xfId="29241" xr:uid="{36DE5423-B581-41F2-BAC0-D60764EFE211}"/>
    <cellStyle name="Total 9 4 11" xfId="14983" xr:uid="{8852961A-364E-4DF3-8519-85D1C61A7886}"/>
    <cellStyle name="Total 9 4 11 2" xfId="30091" xr:uid="{7F2BF57C-A70A-40FC-A54B-A3B512B35BBE}"/>
    <cellStyle name="Total 9 4 12" xfId="17375" xr:uid="{4BB050CD-8323-443E-91DD-AFD11FE09B29}"/>
    <cellStyle name="Total 9 4 2" xfId="2640" xr:uid="{81235FAB-420C-4633-B586-ED8AB6D807A0}"/>
    <cellStyle name="Total 9 4 2 2" xfId="5277" xr:uid="{CCDC1C68-582F-4272-8C78-3B9AA1CBC909}"/>
    <cellStyle name="Total 9 4 2 2 2" xfId="11641" xr:uid="{CE0A2EA4-AF0C-45EF-8801-4CFA9394DA32}"/>
    <cellStyle name="Total 9 4 2 2 2 2" xfId="26749" xr:uid="{D2F44C7E-D65B-4D07-A587-ECC663EB1633}"/>
    <cellStyle name="Total 9 4 2 2 3" xfId="7116" xr:uid="{C47D40B1-A997-4D9B-9C10-F0DD87B61D36}"/>
    <cellStyle name="Total 9 4 2 2 3 2" xfId="22224" xr:uid="{4BF8A11E-A689-4DFF-9A40-272E5B0A269F}"/>
    <cellStyle name="Total 9 4 2 2 4" xfId="20385" xr:uid="{80B83B29-687D-4185-B197-BBC18E2C8865}"/>
    <cellStyle name="Total 9 4 2 3" xfId="9107" xr:uid="{F2F44090-9540-44CA-9E29-D3D7F30C4740}"/>
    <cellStyle name="Total 9 4 2 3 2" xfId="24215" xr:uid="{A1A7265A-8EEA-4414-9815-C1F6B9238048}"/>
    <cellStyle name="Total 9 4 2 4" xfId="7233" xr:uid="{419A0B1F-BA81-471F-8C32-67CCE20B743A}"/>
    <cellStyle name="Total 9 4 2 4 2" xfId="22341" xr:uid="{104290A5-8900-4E44-A9CE-B1F3252CE211}"/>
    <cellStyle name="Total 9 4 2 5" xfId="16494" xr:uid="{7AE4B050-0B86-47CC-A3CE-9429B2420AD8}"/>
    <cellStyle name="Total 9 4 2 5 2" xfId="31602" xr:uid="{36095F50-F754-44B1-9452-582BC9677496}"/>
    <cellStyle name="Total 9 4 2 6" xfId="17748" xr:uid="{C2527113-56B6-4F19-ADC1-60EABD2435C3}"/>
    <cellStyle name="Total 9 4 3" xfId="2905" xr:uid="{CECBDD97-750A-4D00-BE87-1D0A93849D1A}"/>
    <cellStyle name="Total 9 4 3 2" xfId="5542" xr:uid="{D5C67281-7205-419B-A4A1-EFC46FA7D699}"/>
    <cellStyle name="Total 9 4 3 2 2" xfId="11853" xr:uid="{9CC1A0D2-9F01-489D-954A-98047ACDF3A0}"/>
    <cellStyle name="Total 9 4 3 2 2 2" xfId="26961" xr:uid="{5908088E-6C94-473F-90C7-A5504D9AB20E}"/>
    <cellStyle name="Total 9 4 3 2 3" xfId="7526" xr:uid="{6BAF6C71-3185-4ED4-A0CE-D672E4BD5DB7}"/>
    <cellStyle name="Total 9 4 3 2 3 2" xfId="22634" xr:uid="{53DF3FC0-D31D-432C-9E76-50780B601F94}"/>
    <cellStyle name="Total 9 4 3 2 4" xfId="20650" xr:uid="{71E25B11-4E00-4D30-B321-DBC2E1A650BF}"/>
    <cellStyle name="Total 9 4 3 3" xfId="14175" xr:uid="{8E45DAA9-EC73-4135-BA4F-B23AF60583ED}"/>
    <cellStyle name="Total 9 4 3 3 2" xfId="29283" xr:uid="{47331ED3-DEC7-4C97-A3BA-71781FE2F9C9}"/>
    <cellStyle name="Total 9 4 3 4" xfId="18013" xr:uid="{5C458A62-AB00-491B-B32A-2B0C1077F53C}"/>
    <cellStyle name="Total 9 4 4" xfId="3208" xr:uid="{EDE330A2-D3FE-4065-ACE9-6143B03FFCF9}"/>
    <cellStyle name="Total 9 4 4 2" xfId="5845" xr:uid="{9AC0362D-1292-4CB0-A6C5-E19A9A7908CC}"/>
    <cellStyle name="Total 9 4 4 2 2" xfId="12156" xr:uid="{E3EBC152-1145-4B39-AB0B-A46A538C45D7}"/>
    <cellStyle name="Total 9 4 4 2 2 2" xfId="27264" xr:uid="{5002A0B2-E4D5-4A49-B3AD-40987ADDD79F}"/>
    <cellStyle name="Total 9 4 4 2 3" xfId="15934" xr:uid="{D481FE99-5600-4F05-8C01-5C830AF84E66}"/>
    <cellStyle name="Total 9 4 4 2 3 2" xfId="31042" xr:uid="{6CE7E6F0-99BA-4F27-A138-4ADFE287E8E4}"/>
    <cellStyle name="Total 9 4 4 2 4" xfId="20953" xr:uid="{E0217068-B2B0-4B5A-ADFD-1706072A924D}"/>
    <cellStyle name="Total 9 4 4 3" xfId="9590" xr:uid="{F7E349C6-9549-4143-A582-88D8DBD256A0}"/>
    <cellStyle name="Total 9 4 4 3 2" xfId="24698" xr:uid="{81C4EC93-FC7A-4D43-960C-3442EBD54BEF}"/>
    <cellStyle name="Total 9 4 4 4" xfId="14365" xr:uid="{4097B566-BFB6-4F3D-AC5E-E42DDC33AD51}"/>
    <cellStyle name="Total 9 4 4 4 2" xfId="29473" xr:uid="{73AC2F5E-1C7D-4D7A-BF54-D55B34E5C812}"/>
    <cellStyle name="Total 9 4 4 5" xfId="18316" xr:uid="{64C1341C-EDDC-4F3B-B745-452DBD14528F}"/>
    <cellStyle name="Total 9 4 5" xfId="3534" xr:uid="{B3F522EB-5F2B-420D-929E-23629253E845}"/>
    <cellStyle name="Total 9 4 5 2" xfId="6171" xr:uid="{51F46591-63E4-4F6F-B9EC-1D3B6BC9FC30}"/>
    <cellStyle name="Total 9 4 5 2 2" xfId="12482" xr:uid="{407986DE-A397-48AC-9DDD-9CD997CE7542}"/>
    <cellStyle name="Total 9 4 5 2 2 2" xfId="27590" xr:uid="{A66423AC-2F8C-4B06-9E4E-CE72E2AE25F6}"/>
    <cellStyle name="Total 9 4 5 2 3" xfId="16393" xr:uid="{E1863920-66DA-491A-B338-58384D299623}"/>
    <cellStyle name="Total 9 4 5 2 3 2" xfId="31501" xr:uid="{9E646669-5EF9-4907-B8BE-CC58360D6D6C}"/>
    <cellStyle name="Total 9 4 5 2 4" xfId="21279" xr:uid="{72BA92A0-E653-4EC2-82B4-82D678988D0A}"/>
    <cellStyle name="Total 9 4 5 3" xfId="9916" xr:uid="{42D38139-79D1-4BB8-BFC4-8640C80E61E9}"/>
    <cellStyle name="Total 9 4 5 3 2" xfId="25024" xr:uid="{AFE7FB8D-FD4B-4F3B-8FF3-C261A3E8C143}"/>
    <cellStyle name="Total 9 4 5 4" xfId="9267" xr:uid="{025FCB98-9706-410E-9706-E5C9E36342A3}"/>
    <cellStyle name="Total 9 4 5 4 2" xfId="24375" xr:uid="{CDD313FB-C69B-40F5-AF48-92CE551688BF}"/>
    <cellStyle name="Total 9 4 5 5" xfId="18642" xr:uid="{D1C2F5D4-89B6-468C-8CC4-4EE7FF6B4787}"/>
    <cellStyle name="Total 9 4 6" xfId="3840" xr:uid="{D6DB83EA-2977-450E-A4BA-7D45B7CA3658}"/>
    <cellStyle name="Total 9 4 6 2" xfId="6477" xr:uid="{32166B88-63F9-42DF-9132-C0BB46581FA7}"/>
    <cellStyle name="Total 9 4 6 2 2" xfId="12788" xr:uid="{BDFBFA08-6C89-42D6-8A21-7D21A10FA67A}"/>
    <cellStyle name="Total 9 4 6 2 2 2" xfId="27896" xr:uid="{237D147D-546C-494A-AEEC-0C7BCCFC4FF4}"/>
    <cellStyle name="Total 9 4 6 2 3" xfId="15866" xr:uid="{92BDE8AC-A71C-4586-A4FA-7B7B9170F37C}"/>
    <cellStyle name="Total 9 4 6 2 3 2" xfId="30974" xr:uid="{3C7DCA2F-2DD8-4D48-8478-26F7C18AD92B}"/>
    <cellStyle name="Total 9 4 6 2 4" xfId="21585" xr:uid="{CDDF95FB-C053-4ABB-B8D7-91D132539A41}"/>
    <cellStyle name="Total 9 4 6 3" xfId="10222" xr:uid="{83FCC4B7-AFB1-441F-BD42-FEF7F4E88B0D}"/>
    <cellStyle name="Total 9 4 6 3 2" xfId="25330" xr:uid="{94F27BC4-978E-4827-A035-2E17848D2369}"/>
    <cellStyle name="Total 9 4 6 4" xfId="11786" xr:uid="{52752AE4-3091-47AE-A974-915786B3E105}"/>
    <cellStyle name="Total 9 4 6 4 2" xfId="26894" xr:uid="{E79C9C87-E893-4700-B701-F603EB3CF641}"/>
    <cellStyle name="Total 9 4 6 5" xfId="18948" xr:uid="{D2770ACB-5C6F-4447-9055-802ECF01C64D}"/>
    <cellStyle name="Total 9 4 7" xfId="4222" xr:uid="{740DB3AE-EFC7-4B12-A5C8-83AFE0E1CF5B}"/>
    <cellStyle name="Total 9 4 7 2" xfId="6859" xr:uid="{BA9C0851-3FF8-46D4-A610-00A3038878C8}"/>
    <cellStyle name="Total 9 4 7 2 2" xfId="13170" xr:uid="{29994B8C-DBCB-43DD-AB45-6B097B35163B}"/>
    <cellStyle name="Total 9 4 7 2 2 2" xfId="28278" xr:uid="{3FFA1979-2CFC-42CD-9AF8-FA67F56E0927}"/>
    <cellStyle name="Total 9 4 7 2 3" xfId="16839" xr:uid="{6BCE1FA6-53B0-43E8-A7B5-4BF0E9100A3D}"/>
    <cellStyle name="Total 9 4 7 2 3 2" xfId="31947" xr:uid="{60F72026-C1EF-4298-9503-0D426B8900AA}"/>
    <cellStyle name="Total 9 4 7 2 4" xfId="21967" xr:uid="{911EF84F-84B0-4BD8-AFA5-A0D8E4B23F64}"/>
    <cellStyle name="Total 9 4 7 3" xfId="10604" xr:uid="{DD05D1E5-E867-45E1-B391-B93C79178D59}"/>
    <cellStyle name="Total 9 4 7 3 2" xfId="25712" xr:uid="{3ACB3F6A-4A75-4779-BEB8-9343CDCAEBAC}"/>
    <cellStyle name="Total 9 4 7 4" xfId="16409" xr:uid="{4299ABED-F8DB-4D15-84D1-FDFF7447C243}"/>
    <cellStyle name="Total 9 4 7 4 2" xfId="31517" xr:uid="{00EA845A-2F87-411C-B6E1-42450C972926}"/>
    <cellStyle name="Total 9 4 7 5" xfId="19330" xr:uid="{A7EE1A5A-CF8A-483E-BB88-8FDD997E623C}"/>
    <cellStyle name="Total 9 4 8" xfId="4787" xr:uid="{BD1D4521-8BCF-4319-AE6B-55675FE13C31}"/>
    <cellStyle name="Total 9 4 8 2" xfId="11169" xr:uid="{B35A1B88-5C9E-4F7E-B69E-57BAAF8963C5}"/>
    <cellStyle name="Total 9 4 8 2 2" xfId="26277" xr:uid="{570E1662-A570-4B1E-A0E7-D00730F55F19}"/>
    <cellStyle name="Total 9 4 8 3" xfId="16022" xr:uid="{B83F0D2C-274F-4B1E-BF20-F4CB6D7CDABE}"/>
    <cellStyle name="Total 9 4 8 3 2" xfId="31130" xr:uid="{5597E182-FE04-4DBB-B580-8B4DF226DC46}"/>
    <cellStyle name="Total 9 4 8 4" xfId="19895" xr:uid="{5DD78275-7E85-4D3B-8828-A556A279C35E}"/>
    <cellStyle name="Total 9 4 9" xfId="8648" xr:uid="{D5116405-C32F-4722-BB7B-3182AF56D8C7}"/>
    <cellStyle name="Total 9 4 9 2" xfId="23756" xr:uid="{91E7F7D2-9461-431F-A94D-3BFEF6E0F84D}"/>
    <cellStyle name="Total 9 5" xfId="2165" xr:uid="{08FEEC73-D56E-487A-8228-B87E7F9F904D}"/>
    <cellStyle name="Total 9 5 10" xfId="7875" xr:uid="{62B74C0C-4502-45C0-A781-E1CD55F97E86}"/>
    <cellStyle name="Total 9 5 10 2" xfId="22983" xr:uid="{1FCA423A-AA79-4E2A-B412-5C994A3DEC71}"/>
    <cellStyle name="Total 9 5 11" xfId="17390" xr:uid="{35E3B5F7-A7D5-4871-881E-9EA52E84E8B1}"/>
    <cellStyle name="Total 9 5 2" xfId="2920" xr:uid="{CEA14016-AF4D-41CE-811C-9E56B6E6DF13}"/>
    <cellStyle name="Total 9 5 2 2" xfId="5557" xr:uid="{3C4BA0B0-6F19-4012-99D4-EF9E8BAFC33F}"/>
    <cellStyle name="Total 9 5 2 2 2" xfId="11868" xr:uid="{44CB4DEF-71B4-43C3-B85A-D1A84316551D}"/>
    <cellStyle name="Total 9 5 2 2 2 2" xfId="26976" xr:uid="{645DBD70-B1F3-4AD1-9B20-3EADBC4824F1}"/>
    <cellStyle name="Total 9 5 2 2 3" xfId="16124" xr:uid="{8578DD7B-F4D5-4FD0-86A5-41EDA35232A3}"/>
    <cellStyle name="Total 9 5 2 2 3 2" xfId="31232" xr:uid="{C171BAA8-7A11-4474-96CE-6DC3DE68C446}"/>
    <cellStyle name="Total 9 5 2 2 4" xfId="20665" xr:uid="{E158BA0D-42C6-42AB-AE3D-A3E3B7623E2D}"/>
    <cellStyle name="Total 9 5 2 3" xfId="7845" xr:uid="{CB2B7D7A-3F75-498A-9A33-1FC7186109C6}"/>
    <cellStyle name="Total 9 5 2 3 2" xfId="22953" xr:uid="{91EB2ACD-3E5F-4B8A-8BB4-6FB68A518BA4}"/>
    <cellStyle name="Total 9 5 2 4" xfId="18028" xr:uid="{38B8EF78-FCD5-4679-84CA-0F07358FE07D}"/>
    <cellStyle name="Total 9 5 3" xfId="3223" xr:uid="{590E91B2-35F4-4659-9635-7020A31B7D2E}"/>
    <cellStyle name="Total 9 5 3 2" xfId="5860" xr:uid="{0623B7A4-BAAB-4759-98FF-41C0AC38718D}"/>
    <cellStyle name="Total 9 5 3 2 2" xfId="12171" xr:uid="{06822920-B84B-4B6F-9266-260174799D0F}"/>
    <cellStyle name="Total 9 5 3 2 2 2" xfId="27279" xr:uid="{96F64DDF-FBF2-4E2C-A6E9-E1264259A67D}"/>
    <cellStyle name="Total 9 5 3 2 3" xfId="8158" xr:uid="{7ADFBF84-F78B-4529-A724-34D90198107D}"/>
    <cellStyle name="Total 9 5 3 2 3 2" xfId="23266" xr:uid="{1327211A-BC90-4086-853B-39655F51EAE5}"/>
    <cellStyle name="Total 9 5 3 2 4" xfId="20968" xr:uid="{8CA11DA3-E128-4928-BCF0-86D7784373F8}"/>
    <cellStyle name="Total 9 5 3 3" xfId="9605" xr:uid="{83D56AB7-D759-4A8D-A670-DDD44F4BD615}"/>
    <cellStyle name="Total 9 5 3 3 2" xfId="24713" xr:uid="{8EF7A5AE-92E4-45B8-95A4-D133C013C049}"/>
    <cellStyle name="Total 9 5 3 4" xfId="15386" xr:uid="{8329FEC5-FE77-4260-8BD8-970F0D2CB07B}"/>
    <cellStyle name="Total 9 5 3 4 2" xfId="30494" xr:uid="{9EBE944C-3165-4ADF-BAD0-A81E33294A86}"/>
    <cellStyle name="Total 9 5 3 5" xfId="18331" xr:uid="{893FD732-1EDF-40FD-AA66-A6CA2D908554}"/>
    <cellStyle name="Total 9 5 4" xfId="3549" xr:uid="{67DD82B3-F2F7-47BD-B89F-B95D5DB44398}"/>
    <cellStyle name="Total 9 5 4 2" xfId="6186" xr:uid="{2B7ADDEB-BE8A-48EE-BF61-6659CD11D72E}"/>
    <cellStyle name="Total 9 5 4 2 2" xfId="12497" xr:uid="{E5632D22-2F47-4B6A-AA52-D8ABB47E583E}"/>
    <cellStyle name="Total 9 5 4 2 2 2" xfId="27605" xr:uid="{89436ABF-EA6B-4BCC-AE90-7F9E3F865353}"/>
    <cellStyle name="Total 9 5 4 2 3" xfId="13619" xr:uid="{57F636EB-A18A-49D6-9C49-5D0C7C86795A}"/>
    <cellStyle name="Total 9 5 4 2 3 2" xfId="28727" xr:uid="{8AC17224-19C5-4540-AA3E-3A28ADEF17B0}"/>
    <cellStyle name="Total 9 5 4 2 4" xfId="21294" xr:uid="{9B3A73B0-A530-48D6-BA62-6FD9532DC7C4}"/>
    <cellStyle name="Total 9 5 4 3" xfId="9931" xr:uid="{0D822F19-89F7-46AF-95ED-74884FF3A801}"/>
    <cellStyle name="Total 9 5 4 3 2" xfId="25039" xr:uid="{5FF79EB2-7047-45F3-A173-8D499DE6817F}"/>
    <cellStyle name="Total 9 5 4 4" xfId="7598" xr:uid="{91C02826-76F7-4F57-AF27-E1C17B8D5A3D}"/>
    <cellStyle name="Total 9 5 4 4 2" xfId="22706" xr:uid="{C808292D-93D6-41AE-AED2-956A7AADD396}"/>
    <cellStyle name="Total 9 5 4 5" xfId="18657" xr:uid="{8ED8B94F-4A33-4719-A785-19523E13EDB3}"/>
    <cellStyle name="Total 9 5 5" xfId="3855" xr:uid="{93565F5A-C18C-4C8B-A773-36F8E5B8295A}"/>
    <cellStyle name="Total 9 5 5 2" xfId="6492" xr:uid="{AABA33E7-37A5-46C1-A444-DC10D3F274F1}"/>
    <cellStyle name="Total 9 5 5 2 2" xfId="12803" xr:uid="{41C8B4E3-886C-4079-B834-848A70F0B571}"/>
    <cellStyle name="Total 9 5 5 2 2 2" xfId="27911" xr:uid="{FC41A281-5FAA-42E3-95C2-C52B8DFE3648}"/>
    <cellStyle name="Total 9 5 5 2 3" xfId="15677" xr:uid="{83073798-5ED5-483F-BA76-D5412605501C}"/>
    <cellStyle name="Total 9 5 5 2 3 2" xfId="30785" xr:uid="{F5E8D398-8E5A-438B-A50B-0BAD999D22E8}"/>
    <cellStyle name="Total 9 5 5 2 4" xfId="21600" xr:uid="{96100C7E-5E25-441B-BD89-4D6894912B1A}"/>
    <cellStyle name="Total 9 5 5 3" xfId="10237" xr:uid="{6FA64AC8-D664-4B39-9317-927E328305DB}"/>
    <cellStyle name="Total 9 5 5 3 2" xfId="25345" xr:uid="{572669C2-3CA4-4192-ADA6-AE6E3AF0DA55}"/>
    <cellStyle name="Total 9 5 5 4" xfId="7816" xr:uid="{E66672B8-B464-4080-A610-1DDEA6657A00}"/>
    <cellStyle name="Total 9 5 5 4 2" xfId="22924" xr:uid="{7EDB2330-1BE3-4246-A9FA-78F4E1C3E70D}"/>
    <cellStyle name="Total 9 5 5 5" xfId="18963" xr:uid="{61A6D861-3895-4787-AE36-C68EB54686E5}"/>
    <cellStyle name="Total 9 5 6" xfId="4237" xr:uid="{40A113CB-B90B-4428-8D56-388F87DB0D15}"/>
    <cellStyle name="Total 9 5 6 2" xfId="6874" xr:uid="{B2B684F5-50F6-47BD-AFF0-833505FF35DD}"/>
    <cellStyle name="Total 9 5 6 2 2" xfId="13185" xr:uid="{48A43441-31F8-4DE2-8686-AE761E9ACADE}"/>
    <cellStyle name="Total 9 5 6 2 2 2" xfId="28293" xr:uid="{BA6BC451-9480-4D10-B12D-6B820E559CF8}"/>
    <cellStyle name="Total 9 5 6 2 3" xfId="16854" xr:uid="{899D9DD1-482F-425E-8F52-9842F082BAE2}"/>
    <cellStyle name="Total 9 5 6 2 3 2" xfId="31962" xr:uid="{930E94EA-192C-4CC2-B935-43204708D259}"/>
    <cellStyle name="Total 9 5 6 2 4" xfId="21982" xr:uid="{EB8B5C3C-6654-460E-910B-0EBE933E2FAF}"/>
    <cellStyle name="Total 9 5 6 3" xfId="10619" xr:uid="{9A998D57-9188-4EF2-9249-93BBCA90F356}"/>
    <cellStyle name="Total 9 5 6 3 2" xfId="25727" xr:uid="{C3A826D9-1BA7-4605-932D-F39055BE8C1D}"/>
    <cellStyle name="Total 9 5 6 4" xfId="14466" xr:uid="{DBF55DB3-7341-4981-B4B0-A33F2FE71244}"/>
    <cellStyle name="Total 9 5 6 4 2" xfId="29574" xr:uid="{0FD05A1A-3630-4BA9-9E39-8EA6E51C5295}"/>
    <cellStyle name="Total 9 5 6 5" xfId="19345" xr:uid="{CB992B00-5E2A-4522-A29E-406013D98E68}"/>
    <cellStyle name="Total 9 5 7" xfId="4802" xr:uid="{97CF17DC-F5C6-4669-A131-FC12B4ABE1DC}"/>
    <cellStyle name="Total 9 5 7 2" xfId="11184" xr:uid="{FA598A8F-E5AC-454E-820C-B75039720D99}"/>
    <cellStyle name="Total 9 5 7 2 2" xfId="26292" xr:uid="{B30357A9-9A28-4CD1-AAAC-DF58F38CDC9E}"/>
    <cellStyle name="Total 9 5 7 3" xfId="15076" xr:uid="{9F9D8341-F962-4381-BFBF-BB3959DED18B}"/>
    <cellStyle name="Total 9 5 7 3 2" xfId="30184" xr:uid="{045D49AE-F368-4877-8821-33499AEFD6D1}"/>
    <cellStyle name="Total 9 5 7 4" xfId="19910" xr:uid="{C52D96A6-B350-42A6-9FE6-08703C3D63D4}"/>
    <cellStyle name="Total 9 5 8" xfId="8663" xr:uid="{116D6F08-DCE4-4477-9BC1-14912DEC10FE}"/>
    <cellStyle name="Total 9 5 8 2" xfId="23771" xr:uid="{5E50656E-3590-4EAB-96AE-9925278FB3DF}"/>
    <cellStyle name="Total 9 5 9" xfId="13752" xr:uid="{55970A0B-9F75-4E70-AE23-9880A1AF55CC}"/>
    <cellStyle name="Total 9 5 9 2" xfId="28860" xr:uid="{699BE19C-E781-4B94-95E6-535FB799EC9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v>#¡REF!</c:v>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v>#¡REF!</c:v>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2056754392"/>
        <c:axId val="2057206184"/>
      </c:lineChart>
      <c:catAx>
        <c:axId val="205675439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2057206184"/>
        <c:crosses val="autoZero"/>
        <c:auto val="1"/>
        <c:lblAlgn val="ctr"/>
        <c:lblOffset val="100"/>
        <c:noMultiLvlLbl val="0"/>
      </c:catAx>
      <c:valAx>
        <c:axId val="20572061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56754392"/>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3'!$C$26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_(* #,##0.000_);_(* \(#,##0.000\);_(* "-"??_);_(@_)</c:formatCode>
                <c:ptCount val="12"/>
                <c:pt idx="0">
                  <c:v>3.7499999999999999E-2</c:v>
                </c:pt>
                <c:pt idx="1">
                  <c:v>3.7499999999999999E-2</c:v>
                </c:pt>
                <c:pt idx="2">
                  <c:v>3.8249999999999999E-2</c:v>
                </c:pt>
                <c:pt idx="3">
                  <c:v>3.7139999999999999E-2</c:v>
                </c:pt>
                <c:pt idx="4">
                  <c:v>0</c:v>
                </c:pt>
                <c:pt idx="5">
                  <c:v>0</c:v>
                </c:pt>
                <c:pt idx="6">
                  <c:v>0</c:v>
                </c:pt>
                <c:pt idx="7">
                  <c:v>0</c:v>
                </c:pt>
                <c:pt idx="8">
                  <c:v>0</c:v>
                </c:pt>
                <c:pt idx="9">
                  <c:v>3.3750000000000002E-2</c:v>
                </c:pt>
                <c:pt idx="10">
                  <c:v>7.4819999999999998E-2</c:v>
                </c:pt>
                <c:pt idx="11">
                  <c:v>4.1069999999999995E-2</c:v>
                </c:pt>
              </c:numCache>
            </c:numRef>
          </c:val>
          <c:extLst>
            <c:ext xmlns:c16="http://schemas.microsoft.com/office/drawing/2014/chart" uri="{C3380CC4-5D6E-409C-BE32-E72D297353CC}">
              <c16:uniqueId val="{00000000-CF99-4ACB-86B3-F9BC4D789514}"/>
            </c:ext>
          </c:extLst>
        </c:ser>
        <c:ser>
          <c:idx val="1"/>
          <c:order val="1"/>
          <c:tx>
            <c:strRef>
              <c:f>'META 1'!$D$26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_(* #,##0.000_);_(* \(#,##0.000\);_(* "-"??_);_(@_)</c:formatCode>
                <c:ptCount val="12"/>
                <c:pt idx="0">
                  <c:v>3.7499999999999999E-2</c:v>
                </c:pt>
                <c:pt idx="1">
                  <c:v>3.7499999999999999E-2</c:v>
                </c:pt>
                <c:pt idx="2">
                  <c:v>2.8140000000000002E-2</c:v>
                </c:pt>
                <c:pt idx="3">
                  <c:v>3.5999999999999997E-2</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CF99-4ACB-86B3-F9BC4D789514}"/>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1'!$H$26</c:f>
              <c:strCache>
                <c:ptCount val="1"/>
                <c:pt idx="0">
                  <c:v>% Avance acumulado</c:v>
                </c:pt>
              </c:strCache>
            </c:strRef>
          </c:tx>
          <c:val>
            <c:numRef>
              <c:f>'META 1'!$H$27:$H$38</c:f>
              <c:numCache>
                <c:formatCode>0%</c:formatCode>
                <c:ptCount val="12"/>
                <c:pt idx="0">
                  <c:v>0.125</c:v>
                </c:pt>
                <c:pt idx="1">
                  <c:v>0.25</c:v>
                </c:pt>
                <c:pt idx="2">
                  <c:v>0.34379999999999999</c:v>
                </c:pt>
                <c:pt idx="3">
                  <c:v>0.46379999999999999</c:v>
                </c:pt>
                <c:pt idx="4">
                  <c:v>0.46379999999999999</c:v>
                </c:pt>
                <c:pt idx="5">
                  <c:v>0.46379999999999999</c:v>
                </c:pt>
                <c:pt idx="6">
                  <c:v>0.46379999999999999</c:v>
                </c:pt>
                <c:pt idx="7">
                  <c:v>0.46379999999999999</c:v>
                </c:pt>
                <c:pt idx="8">
                  <c:v>0.46379999999999999</c:v>
                </c:pt>
                <c:pt idx="9">
                  <c:v>0.46379999999999999</c:v>
                </c:pt>
                <c:pt idx="10">
                  <c:v>0.46379999999999999</c:v>
                </c:pt>
                <c:pt idx="11">
                  <c:v>0.46379999999999999</c:v>
                </c:pt>
              </c:numCache>
            </c:numRef>
          </c:val>
          <c:smooth val="0"/>
          <c:extLst>
            <c:ext xmlns:c16="http://schemas.microsoft.com/office/drawing/2014/chart" uri="{C3380CC4-5D6E-409C-BE32-E72D297353CC}">
              <c16:uniqueId val="{00000002-CF99-4ACB-86B3-F9BC4D789514}"/>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250323344"/>
        <c:crosses val="autoZero"/>
        <c:auto val="1"/>
        <c:lblAlgn val="ctr"/>
        <c:lblOffset val="100"/>
        <c:noMultiLvlLbl val="0"/>
      </c:catAx>
      <c:valAx>
        <c:axId val="250323344"/>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2'!$C$26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#,##0.000_);_(* \(#,##0.000\);_(* "-"??_);_(@_)</c:formatCode>
                <c:ptCount val="12"/>
                <c:pt idx="0">
                  <c:v>2.6666560000000002E-2</c:v>
                </c:pt>
                <c:pt idx="1">
                  <c:v>2.6666560000000002E-2</c:v>
                </c:pt>
                <c:pt idx="2">
                  <c:v>2.6666560000000002E-2</c:v>
                </c:pt>
                <c:pt idx="3">
                  <c:v>2.6666560000000002E-2</c:v>
                </c:pt>
                <c:pt idx="4">
                  <c:v>2.6666560000000002E-2</c:v>
                </c:pt>
                <c:pt idx="5">
                  <c:v>2.6666560000000002E-2</c:v>
                </c:pt>
                <c:pt idx="6">
                  <c:v>2.6666560000000002E-2</c:v>
                </c:pt>
                <c:pt idx="7">
                  <c:v>2.6666560000000002E-2</c:v>
                </c:pt>
                <c:pt idx="8">
                  <c:v>2.6666560000000002E-2</c:v>
                </c:pt>
                <c:pt idx="9">
                  <c:v>2.6666560000000002E-2</c:v>
                </c:pt>
                <c:pt idx="10">
                  <c:v>2.6666560000000002E-2</c:v>
                </c:pt>
                <c:pt idx="11">
                  <c:v>2.6666560000000002E-2</c:v>
                </c:pt>
              </c:numCache>
            </c:numRef>
          </c:val>
          <c:extLst>
            <c:ext xmlns:c16="http://schemas.microsoft.com/office/drawing/2014/chart" uri="{C3380CC4-5D6E-409C-BE32-E72D297353CC}">
              <c16:uniqueId val="{00000000-1E17-4AED-830C-4A9F9843C60C}"/>
            </c:ext>
          </c:extLst>
        </c:ser>
        <c:ser>
          <c:idx val="1"/>
          <c:order val="1"/>
          <c:tx>
            <c:strRef>
              <c:f>'META 2'!$D$26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#,##0.000_);_(* \(#,##0.000\);_(* "-"??_);_(@_)</c:formatCode>
                <c:ptCount val="12"/>
                <c:pt idx="0">
                  <c:v>2.6666560000000002E-2</c:v>
                </c:pt>
                <c:pt idx="1">
                  <c:v>2.6666560000000002E-2</c:v>
                </c:pt>
                <c:pt idx="2">
                  <c:v>2.6666560000000002E-2</c:v>
                </c:pt>
                <c:pt idx="3">
                  <c:v>2.6666560000000002E-2</c:v>
                </c:pt>
                <c:pt idx="4">
                  <c:v>2.6666560000000002E-2</c:v>
                </c:pt>
                <c:pt idx="5">
                  <c:v>2.6666560000000002E-2</c:v>
                </c:pt>
                <c:pt idx="6">
                  <c:v>2.6666560000000002E-2</c:v>
                </c:pt>
                <c:pt idx="7">
                  <c:v>2.6666560000000002E-2</c:v>
                </c:pt>
                <c:pt idx="8">
                  <c:v>2.6666560000000002E-2</c:v>
                </c:pt>
              </c:numCache>
            </c:numRef>
          </c:val>
          <c:extLst>
            <c:ext xmlns:c16="http://schemas.microsoft.com/office/drawing/2014/chart" uri="{C3380CC4-5D6E-409C-BE32-E72D297353CC}">
              <c16:uniqueId val="{00000001-1E17-4AED-830C-4A9F9843C60C}"/>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2'!$H$26</c:f>
              <c:strCache>
                <c:ptCount val="1"/>
                <c:pt idx="0">
                  <c:v>% Avance acumulado</c:v>
                </c:pt>
              </c:strCache>
            </c:strRef>
          </c:tx>
          <c:val>
            <c:numRef>
              <c:f>'META 2'!$H$27:$H$38</c:f>
              <c:numCache>
                <c:formatCode>0.00%</c:formatCode>
                <c:ptCount val="12"/>
                <c:pt idx="0">
                  <c:v>8.3333000000000004E-2</c:v>
                </c:pt>
                <c:pt idx="1">
                  <c:v>0.16666600000000001</c:v>
                </c:pt>
                <c:pt idx="2">
                  <c:v>0.24999900000000003</c:v>
                </c:pt>
                <c:pt idx="3">
                  <c:v>0.33333200000000002</c:v>
                </c:pt>
                <c:pt idx="4">
                  <c:v>0.41666500000000001</c:v>
                </c:pt>
                <c:pt idx="5">
                  <c:v>0.499998</c:v>
                </c:pt>
                <c:pt idx="6">
                  <c:v>0.58333100000000004</c:v>
                </c:pt>
                <c:pt idx="7">
                  <c:v>0.66666400000000003</c:v>
                </c:pt>
                <c:pt idx="8">
                  <c:v>0.74999700000000002</c:v>
                </c:pt>
                <c:pt idx="9">
                  <c:v>0</c:v>
                </c:pt>
                <c:pt idx="10">
                  <c:v>0</c:v>
                </c:pt>
                <c:pt idx="11">
                  <c:v>0</c:v>
                </c:pt>
              </c:numCache>
            </c:numRef>
          </c:val>
          <c:smooth val="0"/>
          <c:extLst>
            <c:ext xmlns:c16="http://schemas.microsoft.com/office/drawing/2014/chart" uri="{C3380CC4-5D6E-409C-BE32-E72D297353CC}">
              <c16:uniqueId val="{00000002-1E17-4AED-830C-4A9F9843C60C}"/>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250323344"/>
        <c:crosses val="autoZero"/>
        <c:auto val="1"/>
        <c:lblAlgn val="ctr"/>
        <c:lblOffset val="100"/>
        <c:noMultiLvlLbl val="0"/>
      </c:catAx>
      <c:valAx>
        <c:axId val="250323344"/>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37042736"/>
        <c:crosses val="autoZero"/>
        <c:crossBetween val="between"/>
      </c:valAx>
      <c:valAx>
        <c:axId val="762810456"/>
        <c:scaling>
          <c:orientation val="minMax"/>
          <c:max val="1"/>
        </c:scaling>
        <c:delete val="0"/>
        <c:axPos val="r"/>
        <c:numFmt formatCode="0.0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5782872372116"/>
          <c:y val="6.6350710900473939E-2"/>
          <c:w val="0.56735713600537252"/>
          <c:h val="0.59091115272710781"/>
        </c:manualLayout>
      </c:layout>
      <c:barChart>
        <c:barDir val="col"/>
        <c:grouping val="clustered"/>
        <c:varyColors val="0"/>
        <c:ser>
          <c:idx val="0"/>
          <c:order val="0"/>
          <c:tx>
            <c:strRef>
              <c:f>'META 3'!$C$26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3'!$C$27:$C$38</c:f>
              <c:numCache>
                <c:formatCode>_(* #,##0.00_);_(* \(#,##0.00\);_(* "-"??_);_(@_)</c:formatCode>
                <c:ptCount val="12"/>
                <c:pt idx="0">
                  <c:v>2.7600000000000003E-2</c:v>
                </c:pt>
                <c:pt idx="1">
                  <c:v>1.72E-2</c:v>
                </c:pt>
                <c:pt idx="2">
                  <c:v>1.6E-2</c:v>
                </c:pt>
                <c:pt idx="3">
                  <c:v>3.2640000000000002E-2</c:v>
                </c:pt>
                <c:pt idx="4">
                  <c:v>1.72E-2</c:v>
                </c:pt>
                <c:pt idx="5">
                  <c:v>1.6E-2</c:v>
                </c:pt>
                <c:pt idx="6">
                  <c:v>3.04E-2</c:v>
                </c:pt>
                <c:pt idx="7">
                  <c:v>2.7200000000000002E-2</c:v>
                </c:pt>
                <c:pt idx="8">
                  <c:v>0.13119999999999998</c:v>
                </c:pt>
                <c:pt idx="9">
                  <c:v>2.8800000000000006E-2</c:v>
                </c:pt>
                <c:pt idx="10">
                  <c:v>3.8000000000000006E-2</c:v>
                </c:pt>
                <c:pt idx="11">
                  <c:v>2.0000000000000004E-2</c:v>
                </c:pt>
              </c:numCache>
            </c:numRef>
          </c:val>
          <c:extLst>
            <c:ext xmlns:c16="http://schemas.microsoft.com/office/drawing/2014/chart" uri="{C3380CC4-5D6E-409C-BE32-E72D297353CC}">
              <c16:uniqueId val="{00000000-BDB3-4AA6-8369-C92DF8CFF6C4}"/>
            </c:ext>
          </c:extLst>
        </c:ser>
        <c:ser>
          <c:idx val="1"/>
          <c:order val="1"/>
          <c:tx>
            <c:strRef>
              <c:f>'META 3'!$D$26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3'!$D$27:$D$38</c:f>
              <c:numCache>
                <c:formatCode>_(* #,##0.00_);_(* \(#,##0.00\);_(* "-"??_);_(@_)</c:formatCode>
                <c:ptCount val="12"/>
                <c:pt idx="0">
                  <c:v>2.7600000000000003E-2</c:v>
                </c:pt>
                <c:pt idx="1">
                  <c:v>1.72E-2</c:v>
                </c:pt>
                <c:pt idx="2">
                  <c:v>1.6E-2</c:v>
                </c:pt>
                <c:pt idx="3">
                  <c:v>3.0640000000000001E-2</c:v>
                </c:pt>
                <c:pt idx="4">
                  <c:v>1.6800000000000002E-2</c:v>
                </c:pt>
                <c:pt idx="5">
                  <c:v>1.3600000000000001E-2</c:v>
                </c:pt>
                <c:pt idx="6">
                  <c:v>3.9960000000000002E-2</c:v>
                </c:pt>
                <c:pt idx="7">
                  <c:v>2.7200000000000002E-2</c:v>
                </c:pt>
                <c:pt idx="8">
                  <c:v>0.13260000000000002</c:v>
                </c:pt>
              </c:numCache>
            </c:numRef>
          </c:val>
          <c:extLst>
            <c:ext xmlns:c16="http://schemas.microsoft.com/office/drawing/2014/chart" uri="{C3380CC4-5D6E-409C-BE32-E72D297353CC}">
              <c16:uniqueId val="{00000001-BDB3-4AA6-8369-C92DF8CFF6C4}"/>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3'!$H$26</c:f>
              <c:strCache>
                <c:ptCount val="1"/>
                <c:pt idx="0">
                  <c:v>% Avance de meta acumulado</c:v>
                </c:pt>
              </c:strCache>
            </c:strRef>
          </c:tx>
          <c:val>
            <c:numRef>
              <c:f>'META 3'!$H$27:$H$38</c:f>
              <c:numCache>
                <c:formatCode>0.00%</c:formatCode>
                <c:ptCount val="12"/>
                <c:pt idx="0">
                  <c:v>6.9000000000000006E-2</c:v>
                </c:pt>
                <c:pt idx="1">
                  <c:v>0.112</c:v>
                </c:pt>
                <c:pt idx="2">
                  <c:v>0.152</c:v>
                </c:pt>
                <c:pt idx="3">
                  <c:v>0.2286</c:v>
                </c:pt>
                <c:pt idx="4">
                  <c:v>0.27060000000000001</c:v>
                </c:pt>
                <c:pt idx="5">
                  <c:v>0.30459999999999998</c:v>
                </c:pt>
                <c:pt idx="6">
                  <c:v>0.40449999999999997</c:v>
                </c:pt>
                <c:pt idx="7">
                  <c:v>0.47249999999999998</c:v>
                </c:pt>
                <c:pt idx="8">
                  <c:v>0.80400000000000005</c:v>
                </c:pt>
                <c:pt idx="9">
                  <c:v>0</c:v>
                </c:pt>
                <c:pt idx="10">
                  <c:v>0</c:v>
                </c:pt>
                <c:pt idx="11">
                  <c:v>0</c:v>
                </c:pt>
              </c:numCache>
            </c:numRef>
          </c:val>
          <c:smooth val="0"/>
          <c:extLst>
            <c:ext xmlns:c16="http://schemas.microsoft.com/office/drawing/2014/chart" uri="{C3380CC4-5D6E-409C-BE32-E72D297353CC}">
              <c16:uniqueId val="{00000002-BDB3-4AA6-8369-C92DF8CFF6C4}"/>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250323344"/>
        <c:crosses val="autoZero"/>
        <c:auto val="1"/>
        <c:lblAlgn val="ctr"/>
        <c:lblOffset val="100"/>
        <c:noMultiLvlLbl val="0"/>
      </c:catAx>
      <c:valAx>
        <c:axId val="25032334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37042736"/>
        <c:crosses val="autoZero"/>
        <c:crossBetween val="between"/>
      </c:valAx>
      <c:valAx>
        <c:axId val="762810456"/>
        <c:scaling>
          <c:orientation val="minMax"/>
          <c:max val="1"/>
        </c:scaling>
        <c:delete val="0"/>
        <c:axPos val="r"/>
        <c:numFmt formatCode="0.0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4'!$C$27:$C$38</c:f>
              <c:numCache>
                <c:formatCode>0.00%</c:formatCode>
                <c:ptCount val="12"/>
                <c:pt idx="0">
                  <c:v>7.4099999999999999E-2</c:v>
                </c:pt>
                <c:pt idx="1">
                  <c:v>9.9000000000000008E-3</c:v>
                </c:pt>
                <c:pt idx="2">
                  <c:v>8.1000000000000013E-3</c:v>
                </c:pt>
                <c:pt idx="3">
                  <c:v>0.06</c:v>
                </c:pt>
                <c:pt idx="4">
                  <c:v>1.5899999999999997E-2</c:v>
                </c:pt>
                <c:pt idx="5">
                  <c:v>8.1000000000000013E-3</c:v>
                </c:pt>
                <c:pt idx="6">
                  <c:v>8.1000000000000013E-3</c:v>
                </c:pt>
                <c:pt idx="7">
                  <c:v>0.03</c:v>
                </c:pt>
                <c:pt idx="8">
                  <c:v>1.5899999999999997E-2</c:v>
                </c:pt>
                <c:pt idx="9">
                  <c:v>2.01E-2</c:v>
                </c:pt>
                <c:pt idx="10">
                  <c:v>7.4999999999999997E-3</c:v>
                </c:pt>
                <c:pt idx="11">
                  <c:v>4.2299999999999997E-2</c:v>
                </c:pt>
              </c:numCache>
            </c:numRef>
          </c:val>
          <c:extLst>
            <c:ext xmlns:c16="http://schemas.microsoft.com/office/drawing/2014/chart" uri="{C3380CC4-5D6E-409C-BE32-E72D297353CC}">
              <c16:uniqueId val="{00000000-FF7F-46A0-8571-379A4EF4020F}"/>
            </c:ext>
          </c:extLst>
        </c:ser>
        <c:ser>
          <c:idx val="1"/>
          <c:order val="1"/>
          <c:tx>
            <c:strRef>
              <c:f>'META 4'!$D$26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4'!$D$27:$D$38</c:f>
              <c:numCache>
                <c:formatCode>0.00%</c:formatCode>
                <c:ptCount val="12"/>
                <c:pt idx="0">
                  <c:v>7.4099999999999999E-2</c:v>
                </c:pt>
                <c:pt idx="1">
                  <c:v>9.9000000000000008E-3</c:v>
                </c:pt>
                <c:pt idx="2">
                  <c:v>8.1000000000000013E-3</c:v>
                </c:pt>
                <c:pt idx="3">
                  <c:v>2.2019999999999998E-2</c:v>
                </c:pt>
                <c:pt idx="4">
                  <c:v>1.2E-2</c:v>
                </c:pt>
                <c:pt idx="5">
                  <c:v>3.8100000000000002E-2</c:v>
                </c:pt>
                <c:pt idx="6">
                  <c:v>8.1000000000000013E-3</c:v>
                </c:pt>
                <c:pt idx="7">
                  <c:v>3.2099999999999997E-2</c:v>
                </c:pt>
                <c:pt idx="8">
                  <c:v>1.5899999999999997E-2</c:v>
                </c:pt>
              </c:numCache>
            </c:numRef>
          </c:val>
          <c:extLst>
            <c:ext xmlns:c16="http://schemas.microsoft.com/office/drawing/2014/chart" uri="{C3380CC4-5D6E-409C-BE32-E72D297353CC}">
              <c16:uniqueId val="{00000001-FF7F-46A0-8571-379A4EF4020F}"/>
            </c:ext>
          </c:extLst>
        </c:ser>
        <c:dLbls>
          <c:showLegendKey val="0"/>
          <c:showVal val="0"/>
          <c:showCatName val="0"/>
          <c:showSerName val="0"/>
          <c:showPercent val="0"/>
          <c:showBubbleSize val="0"/>
        </c:dLbls>
        <c:gapWidth val="150"/>
        <c:axId val="470388456"/>
        <c:axId val="470386496"/>
      </c:barChart>
      <c:lineChart>
        <c:grouping val="stacked"/>
        <c:varyColors val="0"/>
        <c:ser>
          <c:idx val="2"/>
          <c:order val="2"/>
          <c:tx>
            <c:strRef>
              <c:f>'META 4'!$H$26</c:f>
              <c:strCache>
                <c:ptCount val="1"/>
                <c:pt idx="0">
                  <c:v>% Avance de meta acumulado</c:v>
                </c:pt>
              </c:strCache>
            </c:strRef>
          </c:tx>
          <c:val>
            <c:numRef>
              <c:f>'META 4'!$H$27:$H$38</c:f>
              <c:numCache>
                <c:formatCode>0.00%</c:formatCode>
                <c:ptCount val="12"/>
                <c:pt idx="0">
                  <c:v>0.247</c:v>
                </c:pt>
                <c:pt idx="1">
                  <c:v>0.28000000000000003</c:v>
                </c:pt>
                <c:pt idx="2">
                  <c:v>0.30700000000000005</c:v>
                </c:pt>
                <c:pt idx="3">
                  <c:v>0.38040000000000007</c:v>
                </c:pt>
                <c:pt idx="4">
                  <c:v>0.42040000000000005</c:v>
                </c:pt>
                <c:pt idx="5">
                  <c:v>0.54740000000000011</c:v>
                </c:pt>
                <c:pt idx="6">
                  <c:v>0.57440000000000013</c:v>
                </c:pt>
                <c:pt idx="7">
                  <c:v>0.68140000000000012</c:v>
                </c:pt>
                <c:pt idx="8">
                  <c:v>0.73440000000000016</c:v>
                </c:pt>
                <c:pt idx="9">
                  <c:v>0</c:v>
                </c:pt>
                <c:pt idx="10">
                  <c:v>0</c:v>
                </c:pt>
                <c:pt idx="11">
                  <c:v>0</c:v>
                </c:pt>
              </c:numCache>
            </c:numRef>
          </c:val>
          <c:smooth val="0"/>
          <c:extLst>
            <c:ext xmlns:c16="http://schemas.microsoft.com/office/drawing/2014/chart" uri="{C3380CC4-5D6E-409C-BE32-E72D297353CC}">
              <c16:uniqueId val="{00000002-FF7F-46A0-8571-379A4EF4020F}"/>
            </c:ext>
          </c:extLst>
        </c:ser>
        <c:dLbls>
          <c:showLegendKey val="0"/>
          <c:showVal val="0"/>
          <c:showCatName val="0"/>
          <c:showSerName val="0"/>
          <c:showPercent val="0"/>
          <c:showBubbleSize val="0"/>
        </c:dLbls>
        <c:marker val="1"/>
        <c:smooth val="0"/>
        <c:axId val="470386888"/>
        <c:axId val="470388064"/>
      </c:lineChart>
      <c:catAx>
        <c:axId val="47038845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70386496"/>
        <c:crosses val="autoZero"/>
        <c:auto val="1"/>
        <c:lblAlgn val="ctr"/>
        <c:lblOffset val="100"/>
        <c:noMultiLvlLbl val="0"/>
      </c:catAx>
      <c:valAx>
        <c:axId val="470386496"/>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70388456"/>
        <c:crosses val="autoZero"/>
        <c:crossBetween val="between"/>
      </c:valAx>
      <c:valAx>
        <c:axId val="470388064"/>
        <c:scaling>
          <c:orientation val="minMax"/>
          <c:max val="1"/>
        </c:scaling>
        <c:delete val="0"/>
        <c:axPos val="r"/>
        <c:numFmt formatCode="0.00%" sourceLinked="1"/>
        <c:majorTickMark val="out"/>
        <c:minorTickMark val="none"/>
        <c:tickLblPos val="nextTo"/>
        <c:crossAx val="470386888"/>
        <c:crosses val="max"/>
        <c:crossBetween val="between"/>
      </c:valAx>
      <c:catAx>
        <c:axId val="470386888"/>
        <c:scaling>
          <c:orientation val="minMax"/>
        </c:scaling>
        <c:delete val="1"/>
        <c:axPos val="b"/>
        <c:majorTickMark val="out"/>
        <c:minorTickMark val="none"/>
        <c:tickLblPos val="nextTo"/>
        <c:crossAx val="47038806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76442711540503"/>
          <c:y val="0.11691365340195391"/>
          <c:w val="0.52657576681419482"/>
          <c:h val="0.57977521717348346"/>
        </c:manualLayout>
      </c:layout>
      <c:barChart>
        <c:barDir val="col"/>
        <c:grouping val="clustered"/>
        <c:varyColors val="0"/>
        <c:ser>
          <c:idx val="0"/>
          <c:order val="0"/>
          <c:tx>
            <c:strRef>
              <c:f>'META 5'!$C$26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5'!$C$27:$C$38</c:f>
              <c:numCache>
                <c:formatCode>_(* #,##0.000_);_(* \(#,##0.000\);_(* "-"??_);_(@_)</c:formatCode>
                <c:ptCount val="12"/>
                <c:pt idx="0">
                  <c:v>2.4989999999999998E-2</c:v>
                </c:pt>
                <c:pt idx="1">
                  <c:v>2.4989999999999998E-2</c:v>
                </c:pt>
                <c:pt idx="2">
                  <c:v>2.4989999999999998E-2</c:v>
                </c:pt>
                <c:pt idx="3">
                  <c:v>2.4989999999999998E-2</c:v>
                </c:pt>
                <c:pt idx="4">
                  <c:v>2.4989999999999998E-2</c:v>
                </c:pt>
                <c:pt idx="5">
                  <c:v>2.4989999999999998E-2</c:v>
                </c:pt>
                <c:pt idx="6">
                  <c:v>2.4989999999999998E-2</c:v>
                </c:pt>
                <c:pt idx="7">
                  <c:v>2.4989999999999998E-2</c:v>
                </c:pt>
                <c:pt idx="8">
                  <c:v>2.5020000000000001E-2</c:v>
                </c:pt>
                <c:pt idx="9">
                  <c:v>2.5020000000000001E-2</c:v>
                </c:pt>
                <c:pt idx="10">
                  <c:v>2.5020000000000001E-2</c:v>
                </c:pt>
                <c:pt idx="11">
                  <c:v>2.5020000000000001E-2</c:v>
                </c:pt>
              </c:numCache>
            </c:numRef>
          </c:val>
          <c:extLst>
            <c:ext xmlns:c16="http://schemas.microsoft.com/office/drawing/2014/chart" uri="{C3380CC4-5D6E-409C-BE32-E72D297353CC}">
              <c16:uniqueId val="{00000000-77BE-4849-A590-E631374463DB}"/>
            </c:ext>
          </c:extLst>
        </c:ser>
        <c:ser>
          <c:idx val="1"/>
          <c:order val="1"/>
          <c:tx>
            <c:strRef>
              <c:f>'META 5'!$D$26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5'!$D$27:$D$38</c:f>
              <c:numCache>
                <c:formatCode>_(* #,##0.000_);_(* \(#,##0.000\);_(* "-"??_);_(@_)</c:formatCode>
                <c:ptCount val="12"/>
                <c:pt idx="0">
                  <c:v>2.4900000000000002E-2</c:v>
                </c:pt>
                <c:pt idx="1">
                  <c:v>2.4900000000000002E-2</c:v>
                </c:pt>
                <c:pt idx="2">
                  <c:v>2.4989999999999998E-2</c:v>
                </c:pt>
                <c:pt idx="3">
                  <c:v>2.4989999999999998E-2</c:v>
                </c:pt>
                <c:pt idx="4">
                  <c:v>2.4989999999999998E-2</c:v>
                </c:pt>
                <c:pt idx="5">
                  <c:v>2.4989999999999998E-2</c:v>
                </c:pt>
                <c:pt idx="6">
                  <c:v>2.4989999999999998E-2</c:v>
                </c:pt>
                <c:pt idx="7">
                  <c:v>2.4989999999999998E-2</c:v>
                </c:pt>
                <c:pt idx="8">
                  <c:v>2.5020000000000001E-2</c:v>
                </c:pt>
              </c:numCache>
            </c:numRef>
          </c:val>
          <c:extLst>
            <c:ext xmlns:c16="http://schemas.microsoft.com/office/drawing/2014/chart" uri="{C3380CC4-5D6E-409C-BE32-E72D297353CC}">
              <c16:uniqueId val="{00000001-77BE-4849-A590-E631374463DB}"/>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5'!$H$26</c:f>
              <c:strCache>
                <c:ptCount val="1"/>
                <c:pt idx="0">
                  <c:v>% Avance acumulado</c:v>
                </c:pt>
              </c:strCache>
            </c:strRef>
          </c:tx>
          <c:val>
            <c:numRef>
              <c:f>'META 5'!$H$27:$H$38</c:f>
              <c:numCache>
                <c:formatCode>0.00%</c:formatCode>
                <c:ptCount val="12"/>
                <c:pt idx="0">
                  <c:v>8.3000000000000004E-2</c:v>
                </c:pt>
                <c:pt idx="1">
                  <c:v>0.16600000000000001</c:v>
                </c:pt>
                <c:pt idx="2">
                  <c:v>0.24930000000000002</c:v>
                </c:pt>
                <c:pt idx="3">
                  <c:v>0.33260000000000001</c:v>
                </c:pt>
                <c:pt idx="4">
                  <c:v>0.41589999999999999</c:v>
                </c:pt>
                <c:pt idx="5">
                  <c:v>0.49919999999999998</c:v>
                </c:pt>
                <c:pt idx="6">
                  <c:v>0.58250000000000002</c:v>
                </c:pt>
                <c:pt idx="7">
                  <c:v>0.66580000000000006</c:v>
                </c:pt>
                <c:pt idx="8">
                  <c:v>0.74920000000000009</c:v>
                </c:pt>
                <c:pt idx="9">
                  <c:v>0</c:v>
                </c:pt>
                <c:pt idx="10">
                  <c:v>0</c:v>
                </c:pt>
                <c:pt idx="11">
                  <c:v>0</c:v>
                </c:pt>
              </c:numCache>
            </c:numRef>
          </c:val>
          <c:smooth val="0"/>
          <c:extLst>
            <c:ext xmlns:c16="http://schemas.microsoft.com/office/drawing/2014/chart" uri="{C3380CC4-5D6E-409C-BE32-E72D297353CC}">
              <c16:uniqueId val="{00000002-77BE-4849-A590-E631374463DB}"/>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250323344"/>
        <c:crosses val="autoZero"/>
        <c:auto val="1"/>
        <c:lblAlgn val="ctr"/>
        <c:lblOffset val="100"/>
        <c:noMultiLvlLbl val="0"/>
      </c:catAx>
      <c:valAx>
        <c:axId val="250323344"/>
        <c:scaling>
          <c:orientation val="minMax"/>
          <c:max val="2.5000000000000005E-2"/>
          <c:min val="0"/>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37042736"/>
        <c:crosses val="autoZero"/>
        <c:crossBetween val="between"/>
      </c:valAx>
      <c:valAx>
        <c:axId val="762810456"/>
        <c:scaling>
          <c:orientation val="minMax"/>
          <c:max val="1"/>
        </c:scaling>
        <c:delete val="0"/>
        <c:axPos val="r"/>
        <c:numFmt formatCode="0.0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6'!$C$26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6'!$C$27:$C$38</c:f>
              <c:numCache>
                <c:formatCode>0.00%</c:formatCode>
                <c:ptCount val="12"/>
                <c:pt idx="0">
                  <c:v>2.6329599999999998E-2</c:v>
                </c:pt>
                <c:pt idx="1">
                  <c:v>1.9392E-2</c:v>
                </c:pt>
                <c:pt idx="2">
                  <c:v>1.9392E-2</c:v>
                </c:pt>
                <c:pt idx="3">
                  <c:v>2.7392000000000003E-2</c:v>
                </c:pt>
                <c:pt idx="4">
                  <c:v>2.8032000000000001E-2</c:v>
                </c:pt>
                <c:pt idx="5">
                  <c:v>2.9920000000000002E-2</c:v>
                </c:pt>
                <c:pt idx="6">
                  <c:v>3.3503999999999999E-2</c:v>
                </c:pt>
                <c:pt idx="7">
                  <c:v>2.0960000000000003E-2</c:v>
                </c:pt>
                <c:pt idx="8">
                  <c:v>2.5680000000000001E-2</c:v>
                </c:pt>
                <c:pt idx="9">
                  <c:v>2.2400000000000003E-2</c:v>
                </c:pt>
                <c:pt idx="10">
                  <c:v>2.2400000000000003E-2</c:v>
                </c:pt>
                <c:pt idx="11">
                  <c:v>4.1600000000000005E-2</c:v>
                </c:pt>
              </c:numCache>
            </c:numRef>
          </c:val>
          <c:extLst>
            <c:ext xmlns:c16="http://schemas.microsoft.com/office/drawing/2014/chart" uri="{C3380CC4-5D6E-409C-BE32-E72D297353CC}">
              <c16:uniqueId val="{00000000-6FD6-4FDD-9C4E-21F213ED8945}"/>
            </c:ext>
          </c:extLst>
        </c:ser>
        <c:ser>
          <c:idx val="1"/>
          <c:order val="1"/>
          <c:tx>
            <c:strRef>
              <c:f>'META 6'!$D$26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6'!$D$27:$D$38</c:f>
              <c:numCache>
                <c:formatCode>_(* #,##0.000_);_(* \(#,##0.000\);_(* "-"??_);_(@_)</c:formatCode>
                <c:ptCount val="12"/>
                <c:pt idx="0">
                  <c:v>2.6335999999999998E-2</c:v>
                </c:pt>
                <c:pt idx="1">
                  <c:v>1.8463999999999998E-2</c:v>
                </c:pt>
                <c:pt idx="2">
                  <c:v>1.6352000000000002E-2</c:v>
                </c:pt>
                <c:pt idx="3">
                  <c:v>2.3359999999999999E-2</c:v>
                </c:pt>
                <c:pt idx="4">
                  <c:v>3.0304000000000001E-2</c:v>
                </c:pt>
                <c:pt idx="5">
                  <c:v>1.0048000000000001E-2</c:v>
                </c:pt>
                <c:pt idx="6">
                  <c:v>5.7023999999999998E-2</c:v>
                </c:pt>
                <c:pt idx="7">
                  <c:v>2.9344000000000002E-2</c:v>
                </c:pt>
                <c:pt idx="8">
                  <c:v>2.5734399999999998E-2</c:v>
                </c:pt>
                <c:pt idx="9">
                  <c:v>0</c:v>
                </c:pt>
                <c:pt idx="10">
                  <c:v>0</c:v>
                </c:pt>
                <c:pt idx="11">
                  <c:v>0</c:v>
                </c:pt>
              </c:numCache>
            </c:numRef>
          </c:val>
          <c:extLst>
            <c:ext xmlns:c16="http://schemas.microsoft.com/office/drawing/2014/chart" uri="{C3380CC4-5D6E-409C-BE32-E72D297353CC}">
              <c16:uniqueId val="{00000001-6FD6-4FDD-9C4E-21F213ED8945}"/>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6'!$H$26</c:f>
              <c:strCache>
                <c:ptCount val="1"/>
                <c:pt idx="0">
                  <c:v>% Avance acumulado</c:v>
                </c:pt>
              </c:strCache>
            </c:strRef>
          </c:tx>
          <c:val>
            <c:numRef>
              <c:f>'META 6'!$H$27:$H$38</c:f>
              <c:numCache>
                <c:formatCode>0.00%</c:formatCode>
                <c:ptCount val="12"/>
                <c:pt idx="0">
                  <c:v>8.2299999999999998E-2</c:v>
                </c:pt>
                <c:pt idx="1">
                  <c:v>0.13999999999999999</c:v>
                </c:pt>
                <c:pt idx="2">
                  <c:v>0.19109999999999999</c:v>
                </c:pt>
                <c:pt idx="3">
                  <c:v>0.2641</c:v>
                </c:pt>
                <c:pt idx="4">
                  <c:v>0.35880000000000001</c:v>
                </c:pt>
                <c:pt idx="5">
                  <c:v>0.39019999999999999</c:v>
                </c:pt>
                <c:pt idx="6">
                  <c:v>0.56840000000000002</c:v>
                </c:pt>
                <c:pt idx="7">
                  <c:v>0.66010000000000002</c:v>
                </c:pt>
                <c:pt idx="8">
                  <c:v>0.74052000000000007</c:v>
                </c:pt>
                <c:pt idx="9">
                  <c:v>0.74052000000000007</c:v>
                </c:pt>
                <c:pt idx="10">
                  <c:v>0.74052000000000007</c:v>
                </c:pt>
                <c:pt idx="11">
                  <c:v>0.74052000000000007</c:v>
                </c:pt>
              </c:numCache>
            </c:numRef>
          </c:val>
          <c:smooth val="0"/>
          <c:extLst>
            <c:ext xmlns:c16="http://schemas.microsoft.com/office/drawing/2014/chart" uri="{C3380CC4-5D6E-409C-BE32-E72D297353CC}">
              <c16:uniqueId val="{00000002-6FD6-4FDD-9C4E-21F213ED8945}"/>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900" b="0" i="0" u="none" strike="noStrike" baseline="0">
                <a:solidFill>
                  <a:srgbClr val="000000"/>
                </a:solidFill>
                <a:latin typeface="Calibri"/>
                <a:ea typeface="Calibri"/>
                <a:cs typeface="Calibri"/>
              </a:defRPr>
            </a:pPr>
            <a:endParaRPr lang="es-ES"/>
          </a:p>
        </c:txPr>
        <c:crossAx val="250323344"/>
        <c:crosses val="autoZero"/>
        <c:auto val="1"/>
        <c:lblAlgn val="ctr"/>
        <c:lblOffset val="100"/>
        <c:noMultiLvlLbl val="0"/>
      </c:catAx>
      <c:valAx>
        <c:axId val="250323344"/>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37042736"/>
        <c:crosses val="autoZero"/>
        <c:crossBetween val="between"/>
        <c:majorUnit val="5.000000000000001E-2"/>
      </c:valAx>
      <c:valAx>
        <c:axId val="762810456"/>
        <c:scaling>
          <c:orientation val="minMax"/>
          <c:max val="1"/>
        </c:scaling>
        <c:delete val="0"/>
        <c:axPos val="r"/>
        <c:numFmt formatCode="0.0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5960256576"/>
          <c:y val="0.21477836035181355"/>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7'!$C$26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7'!$C$27:$C$38</c:f>
              <c:numCache>
                <c:formatCode>0.000</c:formatCode>
                <c:ptCount val="12"/>
                <c:pt idx="0">
                  <c:v>5.9200000000000008E-3</c:v>
                </c:pt>
                <c:pt idx="1">
                  <c:v>4.3680000000000004E-2</c:v>
                </c:pt>
                <c:pt idx="2">
                  <c:v>4.2720000000000001E-2</c:v>
                </c:pt>
                <c:pt idx="3">
                  <c:v>5.9680000000000004E-2</c:v>
                </c:pt>
                <c:pt idx="4">
                  <c:v>5.2359999999999997E-2</c:v>
                </c:pt>
                <c:pt idx="5">
                  <c:v>3.9960000000000002E-2</c:v>
                </c:pt>
                <c:pt idx="6">
                  <c:v>3.508E-2</c:v>
                </c:pt>
                <c:pt idx="7">
                  <c:v>3.3480000000000003E-2</c:v>
                </c:pt>
                <c:pt idx="8">
                  <c:v>3.3680000000000002E-2</c:v>
                </c:pt>
                <c:pt idx="9">
                  <c:v>2.6520000000000002E-2</c:v>
                </c:pt>
                <c:pt idx="10">
                  <c:v>1.3519999999999999E-2</c:v>
                </c:pt>
                <c:pt idx="11">
                  <c:v>1.3400000000000002E-2</c:v>
                </c:pt>
              </c:numCache>
            </c:numRef>
          </c:val>
          <c:extLst>
            <c:ext xmlns:c16="http://schemas.microsoft.com/office/drawing/2014/chart" uri="{C3380CC4-5D6E-409C-BE32-E72D297353CC}">
              <c16:uniqueId val="{00000000-C70F-4FC8-A3FD-C63E23C19AFB}"/>
            </c:ext>
          </c:extLst>
        </c:ser>
        <c:ser>
          <c:idx val="1"/>
          <c:order val="1"/>
          <c:tx>
            <c:strRef>
              <c:f>'META 7'!$D$26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7'!$D$27:$D$38</c:f>
              <c:numCache>
                <c:formatCode>0.000</c:formatCode>
                <c:ptCount val="12"/>
                <c:pt idx="0">
                  <c:v>5.9200000000000008E-3</c:v>
                </c:pt>
                <c:pt idx="1">
                  <c:v>3.0879999999999998E-2</c:v>
                </c:pt>
                <c:pt idx="2">
                  <c:v>4.2720000000000001E-2</c:v>
                </c:pt>
                <c:pt idx="3">
                  <c:v>6.9279999999999994E-2</c:v>
                </c:pt>
                <c:pt idx="4">
                  <c:v>5.2359999999999997E-2</c:v>
                </c:pt>
                <c:pt idx="5">
                  <c:v>3.3360000000000001E-2</c:v>
                </c:pt>
                <c:pt idx="6">
                  <c:v>3.508E-2</c:v>
                </c:pt>
                <c:pt idx="7">
                  <c:v>2.7160000000000004E-2</c:v>
                </c:pt>
                <c:pt idx="8">
                  <c:v>3.3680000000000002E-2</c:v>
                </c:pt>
              </c:numCache>
            </c:numRef>
          </c:val>
          <c:extLst>
            <c:ext xmlns:c16="http://schemas.microsoft.com/office/drawing/2014/chart" uri="{C3380CC4-5D6E-409C-BE32-E72D297353CC}">
              <c16:uniqueId val="{00000001-C70F-4FC8-A3FD-C63E23C19AFB}"/>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7'!$H$26</c:f>
              <c:strCache>
                <c:ptCount val="1"/>
                <c:pt idx="0">
                  <c:v>% Avance acumulado</c:v>
                </c:pt>
              </c:strCache>
            </c:strRef>
          </c:tx>
          <c:val>
            <c:numRef>
              <c:f>'META 7'!$H$27:$H$38</c:f>
              <c:numCache>
                <c:formatCode>0.00%</c:formatCode>
                <c:ptCount val="12"/>
                <c:pt idx="0">
                  <c:v>1.4800000000000001E-2</c:v>
                </c:pt>
                <c:pt idx="1">
                  <c:v>9.1999999999999998E-2</c:v>
                </c:pt>
                <c:pt idx="2">
                  <c:v>0.19879999999999998</c:v>
                </c:pt>
                <c:pt idx="3">
                  <c:v>0.37199999999999994</c:v>
                </c:pt>
                <c:pt idx="4">
                  <c:v>0.5028999999999999</c:v>
                </c:pt>
                <c:pt idx="5">
                  <c:v>0.58629999999999993</c:v>
                </c:pt>
                <c:pt idx="6">
                  <c:v>0.67399999999999993</c:v>
                </c:pt>
                <c:pt idx="7">
                  <c:v>0.74189999999999989</c:v>
                </c:pt>
                <c:pt idx="8">
                  <c:v>0.82609999999999983</c:v>
                </c:pt>
                <c:pt idx="9">
                  <c:v>0</c:v>
                </c:pt>
                <c:pt idx="10">
                  <c:v>0</c:v>
                </c:pt>
                <c:pt idx="11">
                  <c:v>0</c:v>
                </c:pt>
              </c:numCache>
            </c:numRef>
          </c:val>
          <c:smooth val="0"/>
          <c:extLst>
            <c:ext xmlns:c16="http://schemas.microsoft.com/office/drawing/2014/chart" uri="{C3380CC4-5D6E-409C-BE32-E72D297353CC}">
              <c16:uniqueId val="{00000002-C70F-4FC8-A3FD-C63E23C19AFB}"/>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250323344"/>
        <c:crosses val="autoZero"/>
        <c:auto val="1"/>
        <c:lblAlgn val="ctr"/>
        <c:lblOffset val="100"/>
        <c:noMultiLvlLbl val="0"/>
      </c:catAx>
      <c:valAx>
        <c:axId val="250323344"/>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37042736"/>
        <c:crosses val="autoZero"/>
        <c:crossBetween val="between"/>
      </c:valAx>
      <c:valAx>
        <c:axId val="762810456"/>
        <c:scaling>
          <c:orientation val="minMax"/>
          <c:max val="1"/>
        </c:scaling>
        <c:delete val="0"/>
        <c:axPos val="r"/>
        <c:numFmt formatCode="0.0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44583511373111917"/>
        </c:manualLayout>
      </c:layout>
      <c:overlay val="0"/>
      <c:txPr>
        <a:bodyPr/>
        <a:lstStyle/>
        <a:p>
          <a:pPr>
            <a:defRPr sz="10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2058225016"/>
        <c:axId val="2058228168"/>
      </c:lineChart>
      <c:catAx>
        <c:axId val="2058225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2058228168"/>
        <c:crosses val="autoZero"/>
        <c:auto val="1"/>
        <c:lblAlgn val="ctr"/>
        <c:lblOffset val="100"/>
        <c:noMultiLvlLbl val="0"/>
      </c:catAx>
      <c:valAx>
        <c:axId val="20582281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58225016"/>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em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28737" name="Object 1" hidden="1">
              <a:extLst>
                <a:ext uri="{63B3BB69-23CF-44E3-9099-C40C66FF867C}">
                  <a14:compatExt spid="_x0000_s35828737"/>
                </a:ext>
                <a:ext uri="{FF2B5EF4-FFF2-40B4-BE49-F238E27FC236}">
                  <a16:creationId xmlns:a16="http://schemas.microsoft.com/office/drawing/2014/main" id="{00000000-0008-0000-0300-000001B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40343</xdr:colOff>
      <xdr:row>39</xdr:row>
      <xdr:rowOff>6722</xdr:rowOff>
    </xdr:from>
    <xdr:to>
      <xdr:col>8</xdr:col>
      <xdr:colOff>1030942</xdr:colOff>
      <xdr:row>43</xdr:row>
      <xdr:rowOff>434789</xdr:rowOff>
    </xdr:to>
    <xdr:graphicFrame macro="">
      <xdr:nvGraphicFramePr>
        <xdr:cNvPr id="8" name="3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6043" y="123825"/>
          <a:ext cx="931769" cy="116703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19050</xdr:colOff>
          <xdr:row>1</xdr:row>
          <xdr:rowOff>28575</xdr:rowOff>
        </xdr:from>
        <xdr:to>
          <xdr:col>8</xdr:col>
          <xdr:colOff>1714500</xdr:colOff>
          <xdr:row>2</xdr:row>
          <xdr:rowOff>57150</xdr:rowOff>
        </xdr:to>
        <xdr:sp macro="" textlink="">
          <xdr:nvSpPr>
            <xdr:cNvPr id="35854337" name="Object 1" hidden="1">
              <a:extLst>
                <a:ext uri="{63B3BB69-23CF-44E3-9099-C40C66FF867C}">
                  <a14:compatExt spid="_x0000_s35854337"/>
                </a:ext>
                <a:ext uri="{FF2B5EF4-FFF2-40B4-BE49-F238E27FC236}">
                  <a16:creationId xmlns:a16="http://schemas.microsoft.com/office/drawing/2014/main" id="{00000000-0008-0000-0400-0000011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38</xdr:row>
      <xdr:rowOff>642258</xdr:rowOff>
    </xdr:from>
    <xdr:to>
      <xdr:col>8</xdr:col>
      <xdr:colOff>1709057</xdr:colOff>
      <xdr:row>43</xdr:row>
      <xdr:rowOff>391887</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864577" name="Object 1" hidden="1">
              <a:extLst>
                <a:ext uri="{63B3BB69-23CF-44E3-9099-C40C66FF867C}">
                  <a14:compatExt spid="_x0000_s35864577"/>
                </a:ext>
                <a:ext uri="{FF2B5EF4-FFF2-40B4-BE49-F238E27FC236}">
                  <a16:creationId xmlns:a16="http://schemas.microsoft.com/office/drawing/2014/main" id="{00000000-0008-0000-0500-0000014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44825</xdr:colOff>
      <xdr:row>39</xdr:row>
      <xdr:rowOff>42039</xdr:rowOff>
    </xdr:from>
    <xdr:to>
      <xdr:col>8</xdr:col>
      <xdr:colOff>1445560</xdr:colOff>
      <xdr:row>44</xdr:row>
      <xdr:rowOff>17387</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871745" name="Object 1" hidden="1">
              <a:extLst>
                <a:ext uri="{63B3BB69-23CF-44E3-9099-C40C66FF867C}">
                  <a14:compatExt spid="_x0000_s35871745"/>
                </a:ext>
                <a:ext uri="{FF2B5EF4-FFF2-40B4-BE49-F238E27FC236}">
                  <a16:creationId xmlns:a16="http://schemas.microsoft.com/office/drawing/2014/main" id="{00000000-0008-0000-0600-0000015C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380999</xdr:colOff>
      <xdr:row>39</xdr:row>
      <xdr:rowOff>11906</xdr:rowOff>
    </xdr:from>
    <xdr:to>
      <xdr:col>7</xdr:col>
      <xdr:colOff>761999</xdr:colOff>
      <xdr:row>43</xdr:row>
      <xdr:rowOff>413656</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57409" name="Object 1" hidden="1">
              <a:extLst>
                <a:ext uri="{63B3BB69-23CF-44E3-9099-C40C66FF867C}">
                  <a14:compatExt spid="_x0000_s35857409"/>
                </a:ext>
                <a:ext uri="{FF2B5EF4-FFF2-40B4-BE49-F238E27FC236}">
                  <a16:creationId xmlns:a16="http://schemas.microsoft.com/office/drawing/2014/main" id="{00000000-0008-0000-0700-0000012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53787</xdr:colOff>
      <xdr:row>39</xdr:row>
      <xdr:rowOff>0</xdr:rowOff>
    </xdr:from>
    <xdr:to>
      <xdr:col>9</xdr:col>
      <xdr:colOff>8963</xdr:colOff>
      <xdr:row>44</xdr:row>
      <xdr:rowOff>10885</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58433" name="Object 1" hidden="1">
              <a:extLst>
                <a:ext uri="{63B3BB69-23CF-44E3-9099-C40C66FF867C}">
                  <a14:compatExt spid="_x0000_s35858433"/>
                </a:ext>
                <a:ext uri="{FF2B5EF4-FFF2-40B4-BE49-F238E27FC236}">
                  <a16:creationId xmlns:a16="http://schemas.microsoft.com/office/drawing/2014/main" id="{00000000-0008-0000-0800-0000012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-1</xdr:rowOff>
    </xdr:from>
    <xdr:to>
      <xdr:col>9</xdr:col>
      <xdr:colOff>0</xdr:colOff>
      <xdr:row>43</xdr:row>
      <xdr:rowOff>414617</xdr:rowOff>
    </xdr:to>
    <xdr:graphicFrame macro="">
      <xdr:nvGraphicFramePr>
        <xdr:cNvPr id="5" name="3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59457" name="Object 1" hidden="1">
              <a:extLst>
                <a:ext uri="{63B3BB69-23CF-44E3-9099-C40C66FF867C}">
                  <a14:compatExt spid="_x0000_s35859457"/>
                </a:ext>
                <a:ext uri="{FF2B5EF4-FFF2-40B4-BE49-F238E27FC236}">
                  <a16:creationId xmlns:a16="http://schemas.microsoft.com/office/drawing/2014/main" id="{00000000-0008-0000-0900-0000012C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54683</xdr:colOff>
      <xdr:row>38</xdr:row>
      <xdr:rowOff>654424</xdr:rowOff>
    </xdr:from>
    <xdr:to>
      <xdr:col>8</xdr:col>
      <xdr:colOff>1485900</xdr:colOff>
      <xdr:row>44</xdr:row>
      <xdr:rowOff>8965</xdr:rowOff>
    </xdr:to>
    <xdr:graphicFrame macro="">
      <xdr:nvGraphicFramePr>
        <xdr:cNvPr id="5" name="3 Gráfico">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A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A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A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B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B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B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B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B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B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B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B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B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B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B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B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B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B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B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B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B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B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B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B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B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B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B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B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9.bin"/><Relationship Id="rId5" Type="http://schemas.openxmlformats.org/officeDocument/2006/relationships/image" Target="../media/image3.emf"/><Relationship Id="rId4" Type="http://schemas.openxmlformats.org/officeDocument/2006/relationships/oleObject" Target="../embeddings/oleObject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baseColWidth="10" defaultColWidth="10.85546875"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42578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6" customWidth="1"/>
    <col min="28" max="28" width="14.85546875" style="74" customWidth="1"/>
    <col min="29" max="29" width="14.42578125" style="74" customWidth="1"/>
    <col min="30" max="30" width="89.85546875" style="74" customWidth="1"/>
    <col min="31" max="31" width="79.42578125" style="74" customWidth="1"/>
    <col min="32" max="32" width="87.42578125" style="74" customWidth="1"/>
    <col min="33" max="16384" width="10.85546875" style="74"/>
  </cols>
  <sheetData>
    <row r="2" spans="1:67" s="118" customFormat="1" ht="45.75" customHeight="1" x14ac:dyDescent="0.25">
      <c r="A2" s="370"/>
      <c r="B2" s="370"/>
      <c r="C2" s="355" t="s">
        <v>24</v>
      </c>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62"/>
    </row>
    <row r="3" spans="1:67" s="118" customFormat="1" ht="45.75" customHeight="1" x14ac:dyDescent="0.25">
      <c r="A3" s="370"/>
      <c r="B3" s="370"/>
      <c r="C3" s="355" t="s">
        <v>25</v>
      </c>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63"/>
    </row>
    <row r="4" spans="1:67" s="118" customFormat="1" ht="45.75" customHeight="1" x14ac:dyDescent="0.25">
      <c r="A4" s="370"/>
      <c r="B4" s="370"/>
      <c r="C4" s="355" t="s">
        <v>198</v>
      </c>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63"/>
    </row>
    <row r="5" spans="1:67" s="118" customFormat="1" ht="45.75" customHeight="1" x14ac:dyDescent="0.25">
      <c r="A5" s="370"/>
      <c r="B5" s="370"/>
      <c r="C5" s="373" t="s">
        <v>29</v>
      </c>
      <c r="D5" s="373"/>
      <c r="E5" s="373"/>
      <c r="F5" s="373"/>
      <c r="G5" s="373"/>
      <c r="H5" s="373"/>
      <c r="I5" s="373"/>
      <c r="J5" s="373"/>
      <c r="K5" s="373"/>
      <c r="L5" s="373"/>
      <c r="M5" s="373"/>
      <c r="N5" s="373"/>
      <c r="O5" s="373"/>
      <c r="P5" s="373"/>
      <c r="Q5" s="373"/>
      <c r="R5" s="360" t="s">
        <v>189</v>
      </c>
      <c r="S5" s="360"/>
      <c r="T5" s="360"/>
      <c r="U5" s="360"/>
      <c r="V5" s="360"/>
      <c r="W5" s="360"/>
      <c r="X5" s="360"/>
      <c r="Y5" s="360"/>
      <c r="Z5" s="360"/>
      <c r="AA5" s="360"/>
      <c r="AB5" s="360"/>
      <c r="AC5" s="360"/>
      <c r="AD5" s="360"/>
      <c r="AE5" s="360"/>
      <c r="AF5" s="364"/>
    </row>
    <row r="6" spans="1:67" s="119" customFormat="1" ht="30.75" customHeight="1" x14ac:dyDescent="0.25">
      <c r="D6" s="120"/>
      <c r="K6" s="121"/>
      <c r="AA6" s="122"/>
    </row>
    <row r="7" spans="1:67" s="119" customFormat="1" ht="42" customHeight="1" x14ac:dyDescent="0.25">
      <c r="B7" s="123" t="s">
        <v>32</v>
      </c>
      <c r="C7" s="369" t="e">
        <f>+#REF!</f>
        <v>#REF!</v>
      </c>
      <c r="D7" s="369"/>
      <c r="E7" s="369"/>
      <c r="F7" s="369"/>
      <c r="G7" s="369"/>
      <c r="K7" s="121"/>
      <c r="AA7" s="122"/>
    </row>
    <row r="8" spans="1:67" s="119" customFormat="1" ht="42" customHeight="1" x14ac:dyDescent="0.25">
      <c r="B8" s="123" t="s">
        <v>1</v>
      </c>
      <c r="C8" s="369" t="e">
        <f>+#REF!</f>
        <v>#REF!</v>
      </c>
      <c r="D8" s="369"/>
      <c r="E8" s="369"/>
      <c r="F8" s="369"/>
      <c r="G8" s="369"/>
      <c r="K8" s="121"/>
      <c r="AA8" s="122"/>
    </row>
    <row r="9" spans="1:67" s="119" customFormat="1" ht="42" customHeight="1" x14ac:dyDescent="0.25">
      <c r="B9" s="124" t="s">
        <v>30</v>
      </c>
      <c r="C9" s="369" t="e">
        <f>+#REF!</f>
        <v>#REF!</v>
      </c>
      <c r="D9" s="369"/>
      <c r="E9" s="369"/>
      <c r="F9" s="369"/>
      <c r="G9" s="369"/>
      <c r="K9" s="121"/>
      <c r="Q9" s="125"/>
      <c r="R9" s="126"/>
      <c r="AA9" s="122"/>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7"/>
      <c r="AB10" s="84"/>
      <c r="AC10" s="84"/>
    </row>
    <row r="11" spans="1:67" s="86" customFormat="1" ht="35.25" customHeight="1" x14ac:dyDescent="0.2">
      <c r="A11" s="344" t="s">
        <v>373</v>
      </c>
      <c r="B11" s="345"/>
      <c r="C11" s="345"/>
      <c r="D11" s="345"/>
      <c r="E11" s="345"/>
      <c r="F11" s="345"/>
      <c r="G11" s="345"/>
      <c r="H11" s="346"/>
      <c r="I11" s="366" t="s">
        <v>36</v>
      </c>
      <c r="J11" s="367"/>
      <c r="K11" s="367"/>
      <c r="L11" s="367"/>
      <c r="M11" s="367"/>
      <c r="N11" s="368"/>
      <c r="O11" s="361" t="s">
        <v>38</v>
      </c>
      <c r="P11" s="361"/>
      <c r="Q11" s="361"/>
      <c r="R11" s="361"/>
      <c r="S11" s="361"/>
      <c r="T11" s="361"/>
      <c r="U11" s="361"/>
      <c r="V11" s="361"/>
      <c r="W11" s="361"/>
      <c r="X11" s="361"/>
      <c r="Y11" s="361"/>
      <c r="Z11" s="361"/>
      <c r="AA11" s="361"/>
      <c r="AB11" s="361"/>
      <c r="AC11" s="361"/>
      <c r="AD11" s="344" t="s">
        <v>18</v>
      </c>
      <c r="AE11" s="345"/>
      <c r="AF11" s="346"/>
    </row>
    <row r="12" spans="1:67" s="86" customFormat="1" ht="56.25" customHeight="1" x14ac:dyDescent="0.2">
      <c r="A12" s="79" t="s">
        <v>35</v>
      </c>
      <c r="B12" s="79" t="s">
        <v>27</v>
      </c>
      <c r="C12" s="79" t="s">
        <v>34</v>
      </c>
      <c r="D12" s="79" t="s">
        <v>33</v>
      </c>
      <c r="E12" s="79" t="s">
        <v>26</v>
      </c>
      <c r="F12" s="79" t="s">
        <v>3</v>
      </c>
      <c r="G12" s="79" t="s">
        <v>2</v>
      </c>
      <c r="H12" s="79" t="s">
        <v>150</v>
      </c>
      <c r="I12" s="81" t="s">
        <v>31</v>
      </c>
      <c r="J12" s="81">
        <v>2016</v>
      </c>
      <c r="K12" s="81">
        <v>2017</v>
      </c>
      <c r="L12" s="81">
        <v>2018</v>
      </c>
      <c r="M12" s="81">
        <v>2019</v>
      </c>
      <c r="N12" s="81">
        <v>2020</v>
      </c>
      <c r="O12" s="89" t="s">
        <v>23</v>
      </c>
      <c r="P12" s="89" t="s">
        <v>19</v>
      </c>
      <c r="Q12" s="89" t="s">
        <v>20</v>
      </c>
      <c r="R12" s="89" t="s">
        <v>21</v>
      </c>
      <c r="S12" s="89" t="s">
        <v>22</v>
      </c>
      <c r="T12" s="89" t="s">
        <v>10</v>
      </c>
      <c r="U12" s="89" t="s">
        <v>11</v>
      </c>
      <c r="V12" s="89" t="s">
        <v>12</v>
      </c>
      <c r="W12" s="89" t="s">
        <v>13</v>
      </c>
      <c r="X12" s="89" t="s">
        <v>14</v>
      </c>
      <c r="Y12" s="89" t="s">
        <v>15</v>
      </c>
      <c r="Z12" s="89" t="s">
        <v>16</v>
      </c>
      <c r="AA12" s="89" t="s">
        <v>37</v>
      </c>
      <c r="AB12" s="90" t="s">
        <v>5</v>
      </c>
      <c r="AC12" s="89" t="s">
        <v>6</v>
      </c>
      <c r="AD12" s="80" t="s">
        <v>7</v>
      </c>
      <c r="AE12" s="80" t="s">
        <v>9</v>
      </c>
      <c r="AF12" s="80" t="s">
        <v>8</v>
      </c>
    </row>
    <row r="13" spans="1:67" s="88" customFormat="1" ht="84.75" customHeight="1" x14ac:dyDescent="0.25">
      <c r="A13" s="310" t="s">
        <v>154</v>
      </c>
      <c r="B13" s="310" t="s">
        <v>366</v>
      </c>
      <c r="C13" s="310">
        <v>224</v>
      </c>
      <c r="D13" s="310" t="s">
        <v>187</v>
      </c>
      <c r="E13" s="310">
        <v>171</v>
      </c>
      <c r="F13" s="314" t="s">
        <v>175</v>
      </c>
      <c r="G13" s="310" t="s">
        <v>152</v>
      </c>
      <c r="H13" s="310" t="s">
        <v>70</v>
      </c>
      <c r="I13" s="365" t="e">
        <f>SUM(J13:N14)</f>
        <v>#REF!</v>
      </c>
      <c r="J13" s="347" t="e">
        <f>+#REF!</f>
        <v>#REF!</v>
      </c>
      <c r="K13" s="349" t="e">
        <f>+#REF!</f>
        <v>#REF!</v>
      </c>
      <c r="L13" s="371" t="e">
        <f>+#REF!</f>
        <v>#REF!</v>
      </c>
      <c r="M13" s="347" t="e">
        <f>+#REF!</f>
        <v>#REF!</v>
      </c>
      <c r="N13" s="347" t="e">
        <f>+#REF!</f>
        <v>#REF!</v>
      </c>
      <c r="O13" s="342" t="e">
        <f>+#REF!</f>
        <v>#REF!</v>
      </c>
      <c r="P13" s="342">
        <v>6.45</v>
      </c>
      <c r="Q13" s="342">
        <v>31.03</v>
      </c>
      <c r="R13" s="342"/>
      <c r="S13" s="342" t="e">
        <f>+#REF!</f>
        <v>#REF!</v>
      </c>
      <c r="T13" s="342" t="e">
        <f>+#REF!</f>
        <v>#REF!</v>
      </c>
      <c r="U13" s="342" t="e">
        <f>+#REF!</f>
        <v>#REF!</v>
      </c>
      <c r="V13" s="342" t="e">
        <f>+#REF!</f>
        <v>#REF!</v>
      </c>
      <c r="W13" s="342" t="e">
        <f>+#REF!</f>
        <v>#REF!</v>
      </c>
      <c r="X13" s="342" t="e">
        <f>+#REF!</f>
        <v>#REF!</v>
      </c>
      <c r="Y13" s="342" t="e">
        <f>+#REF!</f>
        <v>#REF!</v>
      </c>
      <c r="Z13" s="342" t="e">
        <f>+#REF!</f>
        <v>#REF!</v>
      </c>
      <c r="AA13" s="353" t="e">
        <f>SUM(O13:Z14)</f>
        <v>#REF!</v>
      </c>
      <c r="AB13" s="317" t="e">
        <f>+AA13/K13</f>
        <v>#REF!</v>
      </c>
      <c r="AC13" s="317" t="e">
        <f>+(J13+AA13)/I13</f>
        <v>#REF!</v>
      </c>
      <c r="AD13" s="351" t="s">
        <v>219</v>
      </c>
      <c r="AE13" s="304" t="s">
        <v>223</v>
      </c>
      <c r="AF13" s="351" t="s">
        <v>220</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310"/>
      <c r="B14" s="310"/>
      <c r="C14" s="310"/>
      <c r="D14" s="310"/>
      <c r="E14" s="310"/>
      <c r="F14" s="314"/>
      <c r="G14" s="310"/>
      <c r="H14" s="310"/>
      <c r="I14" s="365"/>
      <c r="J14" s="348"/>
      <c r="K14" s="350"/>
      <c r="L14" s="372"/>
      <c r="M14" s="348"/>
      <c r="N14" s="348"/>
      <c r="O14" s="343"/>
      <c r="P14" s="343"/>
      <c r="Q14" s="343"/>
      <c r="R14" s="343"/>
      <c r="S14" s="343"/>
      <c r="T14" s="343"/>
      <c r="U14" s="343"/>
      <c r="V14" s="343"/>
      <c r="W14" s="343"/>
      <c r="X14" s="343"/>
      <c r="Y14" s="343"/>
      <c r="Z14" s="343"/>
      <c r="AA14" s="354"/>
      <c r="AB14" s="317"/>
      <c r="AC14" s="317"/>
      <c r="AD14" s="352"/>
      <c r="AE14" s="305"/>
      <c r="AF14" s="352"/>
    </row>
    <row r="15" spans="1:67" ht="89.25" customHeight="1" x14ac:dyDescent="0.25">
      <c r="A15" s="310" t="s">
        <v>154</v>
      </c>
      <c r="B15" s="310" t="s">
        <v>367</v>
      </c>
      <c r="C15" s="310">
        <v>223</v>
      </c>
      <c r="D15" s="310" t="s">
        <v>188</v>
      </c>
      <c r="E15" s="310">
        <v>170</v>
      </c>
      <c r="F15" s="314" t="s">
        <v>174</v>
      </c>
      <c r="G15" s="310" t="s">
        <v>152</v>
      </c>
      <c r="H15" s="310" t="s">
        <v>70</v>
      </c>
      <c r="I15" s="365" t="e">
        <f>SUM(J15:N16)</f>
        <v>#REF!</v>
      </c>
      <c r="J15" s="340" t="e">
        <f>+#REF!</f>
        <v>#REF!</v>
      </c>
      <c r="K15" s="356" t="e">
        <f>+#REF!</f>
        <v>#REF!</v>
      </c>
      <c r="L15" s="358" t="e">
        <f>+#REF!</f>
        <v>#REF!</v>
      </c>
      <c r="M15" s="340" t="e">
        <f>+#REF!</f>
        <v>#REF!</v>
      </c>
      <c r="N15" s="340" t="e">
        <f>+#REF!</f>
        <v>#REF!</v>
      </c>
      <c r="O15" s="342">
        <v>53</v>
      </c>
      <c r="P15" s="342">
        <v>712</v>
      </c>
      <c r="Q15" s="342">
        <v>881</v>
      </c>
      <c r="R15" s="342"/>
      <c r="S15" s="342" t="e">
        <f>+#REF!</f>
        <v>#REF!</v>
      </c>
      <c r="T15" s="342" t="e">
        <f>+#REF!</f>
        <v>#REF!</v>
      </c>
      <c r="U15" s="342" t="e">
        <f>+#REF!</f>
        <v>#REF!</v>
      </c>
      <c r="V15" s="342" t="e">
        <f>+#REF!</f>
        <v>#REF!</v>
      </c>
      <c r="W15" s="342" t="e">
        <f>+#REF!</f>
        <v>#REF!</v>
      </c>
      <c r="X15" s="342" t="e">
        <f>+#REF!</f>
        <v>#REF!</v>
      </c>
      <c r="Y15" s="342" t="e">
        <f>+#REF!</f>
        <v>#REF!</v>
      </c>
      <c r="Z15" s="342" t="e">
        <f>+#REF!</f>
        <v>#REF!</v>
      </c>
      <c r="AA15" s="353" t="e">
        <f>SUM(O15:Z16)</f>
        <v>#REF!</v>
      </c>
      <c r="AB15" s="317" t="e">
        <f>+AA15/K15</f>
        <v>#REF!</v>
      </c>
      <c r="AC15" s="317" t="e">
        <f>+(J15+AA15)/I15</f>
        <v>#REF!</v>
      </c>
      <c r="AD15" s="351" t="s">
        <v>221</v>
      </c>
      <c r="AE15" s="304" t="s">
        <v>223</v>
      </c>
      <c r="AF15" s="351" t="s">
        <v>222</v>
      </c>
    </row>
    <row r="16" spans="1:67" ht="140.25" customHeight="1" x14ac:dyDescent="0.25">
      <c r="A16" s="310"/>
      <c r="B16" s="310"/>
      <c r="C16" s="310"/>
      <c r="D16" s="310"/>
      <c r="E16" s="310"/>
      <c r="F16" s="314"/>
      <c r="G16" s="310"/>
      <c r="H16" s="310"/>
      <c r="I16" s="365"/>
      <c r="J16" s="341"/>
      <c r="K16" s="357"/>
      <c r="L16" s="359"/>
      <c r="M16" s="341"/>
      <c r="N16" s="341"/>
      <c r="O16" s="343"/>
      <c r="P16" s="343"/>
      <c r="Q16" s="343"/>
      <c r="R16" s="343"/>
      <c r="S16" s="343"/>
      <c r="T16" s="343"/>
      <c r="U16" s="343"/>
      <c r="V16" s="343"/>
      <c r="W16" s="343"/>
      <c r="X16" s="343"/>
      <c r="Y16" s="343"/>
      <c r="Z16" s="343"/>
      <c r="AA16" s="354"/>
      <c r="AB16" s="317"/>
      <c r="AC16" s="317"/>
      <c r="AD16" s="352"/>
      <c r="AE16" s="305"/>
      <c r="AF16" s="352"/>
    </row>
    <row r="17" spans="1:32" ht="62.25" customHeight="1" x14ac:dyDescent="0.25">
      <c r="A17" s="310" t="s">
        <v>154</v>
      </c>
      <c r="B17" s="311" t="s">
        <v>368</v>
      </c>
      <c r="C17" s="310">
        <v>231</v>
      </c>
      <c r="D17" s="310" t="s">
        <v>176</v>
      </c>
      <c r="E17" s="310">
        <v>178</v>
      </c>
      <c r="F17" s="314" t="s">
        <v>177</v>
      </c>
      <c r="G17" s="310" t="s">
        <v>151</v>
      </c>
      <c r="H17" s="310" t="s">
        <v>70</v>
      </c>
      <c r="I17" s="318">
        <f>SUM(J17:N18)</f>
        <v>1</v>
      </c>
      <c r="J17" s="315">
        <v>0.05</v>
      </c>
      <c r="K17" s="312">
        <v>0.28999999999999998</v>
      </c>
      <c r="L17" s="328">
        <v>0.25</v>
      </c>
      <c r="M17" s="312">
        <v>0.4</v>
      </c>
      <c r="N17" s="312">
        <v>0.01</v>
      </c>
      <c r="O17" s="320">
        <v>0.19</v>
      </c>
      <c r="P17" s="321"/>
      <c r="Q17" s="321"/>
      <c r="R17" s="324">
        <v>0</v>
      </c>
      <c r="S17" s="325"/>
      <c r="T17" s="325"/>
      <c r="U17" s="334">
        <v>0</v>
      </c>
      <c r="V17" s="335"/>
      <c r="W17" s="335"/>
      <c r="X17" s="334">
        <v>0</v>
      </c>
      <c r="Y17" s="335"/>
      <c r="Z17" s="335"/>
      <c r="AA17" s="338">
        <f>+R17+O17+U17+X17</f>
        <v>0.19</v>
      </c>
      <c r="AB17" s="317">
        <f>+AA17/K17</f>
        <v>0.65517241379310354</v>
      </c>
      <c r="AC17" s="317">
        <f>+(J17+AA17)/I17</f>
        <v>0.24</v>
      </c>
      <c r="AD17" s="330" t="s">
        <v>224</v>
      </c>
      <c r="AE17" s="304" t="s">
        <v>223</v>
      </c>
      <c r="AF17" s="330" t="s">
        <v>225</v>
      </c>
    </row>
    <row r="18" spans="1:32" ht="200.25" customHeight="1" x14ac:dyDescent="0.25">
      <c r="A18" s="310"/>
      <c r="B18" s="311"/>
      <c r="C18" s="310"/>
      <c r="D18" s="310"/>
      <c r="E18" s="310"/>
      <c r="F18" s="314"/>
      <c r="G18" s="310"/>
      <c r="H18" s="310"/>
      <c r="I18" s="319"/>
      <c r="J18" s="316"/>
      <c r="K18" s="313"/>
      <c r="L18" s="329"/>
      <c r="M18" s="313"/>
      <c r="N18" s="313"/>
      <c r="O18" s="322"/>
      <c r="P18" s="323"/>
      <c r="Q18" s="323"/>
      <c r="R18" s="326"/>
      <c r="S18" s="327"/>
      <c r="T18" s="327"/>
      <c r="U18" s="336"/>
      <c r="V18" s="337"/>
      <c r="W18" s="337"/>
      <c r="X18" s="336"/>
      <c r="Y18" s="337"/>
      <c r="Z18" s="337"/>
      <c r="AA18" s="339"/>
      <c r="AB18" s="317"/>
      <c r="AC18" s="317"/>
      <c r="AD18" s="331"/>
      <c r="AE18" s="305"/>
      <c r="AF18" s="331"/>
    </row>
    <row r="19" spans="1:32" ht="62.25" customHeight="1" x14ac:dyDescent="0.25">
      <c r="A19" s="310" t="s">
        <v>154</v>
      </c>
      <c r="B19" s="311" t="s">
        <v>369</v>
      </c>
      <c r="C19" s="310">
        <v>232</v>
      </c>
      <c r="D19" s="310" t="s">
        <v>178</v>
      </c>
      <c r="E19" s="310">
        <v>179</v>
      </c>
      <c r="F19" s="314" t="s">
        <v>179</v>
      </c>
      <c r="G19" s="310" t="s">
        <v>151</v>
      </c>
      <c r="H19" s="310" t="s">
        <v>70</v>
      </c>
      <c r="I19" s="318">
        <f>SUM(J19:N20)</f>
        <v>1</v>
      </c>
      <c r="J19" s="315">
        <v>0.01</v>
      </c>
      <c r="K19" s="312">
        <v>0.15</v>
      </c>
      <c r="L19" s="328">
        <v>0.42</v>
      </c>
      <c r="M19" s="312">
        <v>0.42</v>
      </c>
      <c r="N19" s="312">
        <v>0</v>
      </c>
      <c r="O19" s="306">
        <v>0.35</v>
      </c>
      <c r="P19" s="307"/>
      <c r="Q19" s="307"/>
      <c r="R19" s="320">
        <v>0</v>
      </c>
      <c r="S19" s="321"/>
      <c r="T19" s="321"/>
      <c r="U19" s="306">
        <v>0</v>
      </c>
      <c r="V19" s="307"/>
      <c r="W19" s="307"/>
      <c r="X19" s="306">
        <v>0</v>
      </c>
      <c r="Y19" s="307"/>
      <c r="Z19" s="307"/>
      <c r="AA19" s="332">
        <f>+R19+O19+U19+X19</f>
        <v>0.35</v>
      </c>
      <c r="AB19" s="317">
        <f>+AA19/K19</f>
        <v>2.3333333333333335</v>
      </c>
      <c r="AC19" s="317">
        <f>+(J19+AA19)/I19</f>
        <v>0.36</v>
      </c>
      <c r="AD19" s="330" t="s">
        <v>227</v>
      </c>
      <c r="AE19" s="304" t="s">
        <v>223</v>
      </c>
      <c r="AF19" s="330" t="s">
        <v>225</v>
      </c>
    </row>
    <row r="20" spans="1:32" ht="298.5" customHeight="1" x14ac:dyDescent="0.25">
      <c r="A20" s="310"/>
      <c r="B20" s="311"/>
      <c r="C20" s="310"/>
      <c r="D20" s="310"/>
      <c r="E20" s="310"/>
      <c r="F20" s="314"/>
      <c r="G20" s="310"/>
      <c r="H20" s="310"/>
      <c r="I20" s="319"/>
      <c r="J20" s="316"/>
      <c r="K20" s="313"/>
      <c r="L20" s="329"/>
      <c r="M20" s="313"/>
      <c r="N20" s="313"/>
      <c r="O20" s="308"/>
      <c r="P20" s="309"/>
      <c r="Q20" s="309"/>
      <c r="R20" s="322"/>
      <c r="S20" s="323"/>
      <c r="T20" s="323"/>
      <c r="U20" s="308"/>
      <c r="V20" s="309"/>
      <c r="W20" s="309"/>
      <c r="X20" s="308"/>
      <c r="Y20" s="309"/>
      <c r="Z20" s="309"/>
      <c r="AA20" s="333"/>
      <c r="AB20" s="317"/>
      <c r="AC20" s="317"/>
      <c r="AD20" s="331"/>
      <c r="AE20" s="305"/>
      <c r="AF20" s="331"/>
    </row>
    <row r="21" spans="1:32" ht="62.25" customHeight="1" x14ac:dyDescent="0.25">
      <c r="A21" s="310" t="s">
        <v>154</v>
      </c>
      <c r="B21" s="311" t="s">
        <v>370</v>
      </c>
      <c r="C21" s="310">
        <v>233</v>
      </c>
      <c r="D21" s="310" t="s">
        <v>180</v>
      </c>
      <c r="E21" s="310">
        <v>180</v>
      </c>
      <c r="F21" s="314" t="s">
        <v>181</v>
      </c>
      <c r="G21" s="310" t="s">
        <v>151</v>
      </c>
      <c r="H21" s="310" t="s">
        <v>70</v>
      </c>
      <c r="I21" s="318">
        <f>SUM(J21:N22)</f>
        <v>1</v>
      </c>
      <c r="J21" s="315">
        <v>0.01</v>
      </c>
      <c r="K21" s="312">
        <v>0.1</v>
      </c>
      <c r="L21" s="328">
        <v>0.3</v>
      </c>
      <c r="M21" s="312">
        <v>0.55000000000000004</v>
      </c>
      <c r="N21" s="312">
        <v>0.04</v>
      </c>
      <c r="O21" s="306">
        <v>4.4999999999999998E-2</v>
      </c>
      <c r="P21" s="307"/>
      <c r="Q21" s="307"/>
      <c r="R21" s="306">
        <v>0</v>
      </c>
      <c r="S21" s="307"/>
      <c r="T21" s="307"/>
      <c r="U21" s="306">
        <v>0</v>
      </c>
      <c r="V21" s="307"/>
      <c r="W21" s="307"/>
      <c r="X21" s="306">
        <v>0</v>
      </c>
      <c r="Y21" s="307"/>
      <c r="Z21" s="307"/>
      <c r="AA21" s="332">
        <f>+R21+O21+U21+X21</f>
        <v>4.4999999999999998E-2</v>
      </c>
      <c r="AB21" s="317">
        <f>+AA21/K21</f>
        <v>0.44999999999999996</v>
      </c>
      <c r="AC21" s="317">
        <f>+(J21+AA21)/I21</f>
        <v>5.5E-2</v>
      </c>
      <c r="AD21" s="330" t="s">
        <v>228</v>
      </c>
      <c r="AE21" s="304" t="s">
        <v>223</v>
      </c>
      <c r="AF21" s="330" t="s">
        <v>225</v>
      </c>
    </row>
    <row r="22" spans="1:32" ht="124.5" customHeight="1" x14ac:dyDescent="0.25">
      <c r="A22" s="310"/>
      <c r="B22" s="311"/>
      <c r="C22" s="310"/>
      <c r="D22" s="310"/>
      <c r="E22" s="310"/>
      <c r="F22" s="314"/>
      <c r="G22" s="310"/>
      <c r="H22" s="310"/>
      <c r="I22" s="319"/>
      <c r="J22" s="316"/>
      <c r="K22" s="313"/>
      <c r="L22" s="329"/>
      <c r="M22" s="313"/>
      <c r="N22" s="313"/>
      <c r="O22" s="308"/>
      <c r="P22" s="309"/>
      <c r="Q22" s="309"/>
      <c r="R22" s="308"/>
      <c r="S22" s="309"/>
      <c r="T22" s="309"/>
      <c r="U22" s="308"/>
      <c r="V22" s="309"/>
      <c r="W22" s="309"/>
      <c r="X22" s="308"/>
      <c r="Y22" s="309"/>
      <c r="Z22" s="309"/>
      <c r="AA22" s="333"/>
      <c r="AB22" s="317"/>
      <c r="AC22" s="317"/>
      <c r="AD22" s="331"/>
      <c r="AE22" s="305"/>
      <c r="AF22" s="331"/>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1" width="22.42578125" style="10" customWidth="1"/>
    <col min="12" max="21" width="10.85546875" style="11"/>
    <col min="22" max="24" width="10.85546875" style="12"/>
    <col min="25" max="16384" width="10.85546875" style="7"/>
  </cols>
  <sheetData>
    <row r="1" spans="2:14" ht="6" customHeight="1" thickBot="1" x14ac:dyDescent="0.25"/>
    <row r="2" spans="2:14" ht="25.5" customHeight="1" x14ac:dyDescent="0.2">
      <c r="B2" s="470"/>
      <c r="C2" s="468" t="s">
        <v>24</v>
      </c>
      <c r="D2" s="468"/>
      <c r="E2" s="468"/>
      <c r="F2" s="468"/>
      <c r="G2" s="468"/>
      <c r="H2" s="468"/>
      <c r="I2" s="472"/>
      <c r="J2" s="13"/>
      <c r="K2" s="13"/>
      <c r="M2" s="14" t="s">
        <v>47</v>
      </c>
    </row>
    <row r="3" spans="2:14" ht="25.5" customHeight="1" x14ac:dyDescent="0.2">
      <c r="B3" s="471"/>
      <c r="C3" s="469" t="s">
        <v>25</v>
      </c>
      <c r="D3" s="469"/>
      <c r="E3" s="469"/>
      <c r="F3" s="469"/>
      <c r="G3" s="469"/>
      <c r="H3" s="469"/>
      <c r="I3" s="473"/>
      <c r="J3" s="13"/>
      <c r="K3" s="13"/>
      <c r="M3" s="14" t="s">
        <v>48</v>
      </c>
    </row>
    <row r="4" spans="2:14" ht="25.5" customHeight="1" x14ac:dyDescent="0.2">
      <c r="B4" s="471"/>
      <c r="C4" s="469" t="s">
        <v>49</v>
      </c>
      <c r="D4" s="469"/>
      <c r="E4" s="469"/>
      <c r="F4" s="469"/>
      <c r="G4" s="469"/>
      <c r="H4" s="469"/>
      <c r="I4" s="473"/>
      <c r="J4" s="13"/>
      <c r="K4" s="13"/>
      <c r="M4" s="14" t="s">
        <v>50</v>
      </c>
    </row>
    <row r="5" spans="2:14" ht="25.5" customHeight="1" x14ac:dyDescent="0.2">
      <c r="B5" s="471"/>
      <c r="C5" s="469" t="s">
        <v>51</v>
      </c>
      <c r="D5" s="469"/>
      <c r="E5" s="469"/>
      <c r="F5" s="469"/>
      <c r="G5" s="474" t="s">
        <v>52</v>
      </c>
      <c r="H5" s="474"/>
      <c r="I5" s="473"/>
      <c r="J5" s="13"/>
      <c r="K5" s="13"/>
      <c r="M5" s="14" t="s">
        <v>53</v>
      </c>
    </row>
    <row r="6" spans="2:14" ht="23.25" customHeight="1" x14ac:dyDescent="0.2">
      <c r="B6" s="453" t="s">
        <v>54</v>
      </c>
      <c r="C6" s="454"/>
      <c r="D6" s="454"/>
      <c r="E6" s="454"/>
      <c r="F6" s="454"/>
      <c r="G6" s="454"/>
      <c r="H6" s="454"/>
      <c r="I6" s="455"/>
      <c r="J6" s="15"/>
      <c r="K6" s="15"/>
    </row>
    <row r="7" spans="2:14" ht="24" customHeight="1" x14ac:dyDescent="0.2">
      <c r="B7" s="456" t="s">
        <v>55</v>
      </c>
      <c r="C7" s="457"/>
      <c r="D7" s="457"/>
      <c r="E7" s="457"/>
      <c r="F7" s="457"/>
      <c r="G7" s="457"/>
      <c r="H7" s="457"/>
      <c r="I7" s="458"/>
      <c r="J7" s="16"/>
      <c r="K7" s="16"/>
    </row>
    <row r="8" spans="2:14" ht="24" customHeight="1" x14ac:dyDescent="0.2">
      <c r="B8" s="459" t="s">
        <v>56</v>
      </c>
      <c r="C8" s="460"/>
      <c r="D8" s="460"/>
      <c r="E8" s="460"/>
      <c r="F8" s="460"/>
      <c r="G8" s="460"/>
      <c r="H8" s="460"/>
      <c r="I8" s="461"/>
      <c r="J8" s="58"/>
      <c r="K8" s="58"/>
      <c r="N8" s="6" t="s">
        <v>57</v>
      </c>
    </row>
    <row r="9" spans="2:14" ht="30.75" customHeight="1" x14ac:dyDescent="0.2">
      <c r="B9" s="113" t="s">
        <v>58</v>
      </c>
      <c r="C9" s="59">
        <v>231</v>
      </c>
      <c r="D9" s="465" t="s">
        <v>59</v>
      </c>
      <c r="E9" s="465"/>
      <c r="F9" s="416" t="s">
        <v>201</v>
      </c>
      <c r="G9" s="417"/>
      <c r="H9" s="417"/>
      <c r="I9" s="418"/>
      <c r="J9" s="17"/>
      <c r="K9" s="17"/>
      <c r="M9" s="14" t="s">
        <v>60</v>
      </c>
      <c r="N9" s="6" t="s">
        <v>61</v>
      </c>
    </row>
    <row r="10" spans="2:14" ht="30.75" customHeight="1" x14ac:dyDescent="0.2">
      <c r="B10" s="20" t="s">
        <v>62</v>
      </c>
      <c r="C10" s="60" t="s">
        <v>81</v>
      </c>
      <c r="D10" s="466" t="s">
        <v>63</v>
      </c>
      <c r="E10" s="467"/>
      <c r="F10" s="450" t="s">
        <v>155</v>
      </c>
      <c r="G10" s="451"/>
      <c r="H10" s="18" t="s">
        <v>64</v>
      </c>
      <c r="I10" s="115" t="s">
        <v>81</v>
      </c>
      <c r="J10" s="19"/>
      <c r="K10" s="19"/>
      <c r="M10" s="14" t="s">
        <v>65</v>
      </c>
      <c r="N10" s="6" t="s">
        <v>66</v>
      </c>
    </row>
    <row r="11" spans="2:14" ht="30.75" customHeight="1" x14ac:dyDescent="0.2">
      <c r="B11" s="20" t="s">
        <v>67</v>
      </c>
      <c r="C11" s="462" t="s">
        <v>156</v>
      </c>
      <c r="D11" s="462"/>
      <c r="E11" s="462"/>
      <c r="F11" s="462"/>
      <c r="G11" s="18" t="s">
        <v>68</v>
      </c>
      <c r="H11" s="463">
        <v>1032</v>
      </c>
      <c r="I11" s="464"/>
      <c r="J11" s="21"/>
      <c r="K11" s="21"/>
      <c r="M11" s="14" t="s">
        <v>69</v>
      </c>
      <c r="N11" s="6" t="s">
        <v>70</v>
      </c>
    </row>
    <row r="12" spans="2:14" ht="30.75" customHeight="1" x14ac:dyDescent="0.2">
      <c r="B12" s="20" t="s">
        <v>71</v>
      </c>
      <c r="C12" s="447" t="s">
        <v>65</v>
      </c>
      <c r="D12" s="447"/>
      <c r="E12" s="447"/>
      <c r="F12" s="447"/>
      <c r="G12" s="18" t="s">
        <v>72</v>
      </c>
      <c r="H12" s="448" t="s">
        <v>157</v>
      </c>
      <c r="I12" s="449"/>
      <c r="J12" s="22"/>
      <c r="K12" s="22"/>
      <c r="M12" s="23" t="s">
        <v>73</v>
      </c>
    </row>
    <row r="13" spans="2:14" ht="30.75" customHeight="1" x14ac:dyDescent="0.2">
      <c r="B13" s="20" t="s">
        <v>74</v>
      </c>
      <c r="C13" s="443" t="s">
        <v>45</v>
      </c>
      <c r="D13" s="443"/>
      <c r="E13" s="443"/>
      <c r="F13" s="443"/>
      <c r="G13" s="443"/>
      <c r="H13" s="443"/>
      <c r="I13" s="444"/>
      <c r="J13" s="24"/>
      <c r="K13" s="24"/>
      <c r="M13" s="23"/>
    </row>
    <row r="14" spans="2:14" ht="30.75" customHeight="1" x14ac:dyDescent="0.2">
      <c r="B14" s="20" t="s">
        <v>75</v>
      </c>
      <c r="C14" s="450" t="s">
        <v>202</v>
      </c>
      <c r="D14" s="451"/>
      <c r="E14" s="451"/>
      <c r="F14" s="451"/>
      <c r="G14" s="451"/>
      <c r="H14" s="451"/>
      <c r="I14" s="452"/>
      <c r="J14" s="19"/>
      <c r="K14" s="19"/>
      <c r="M14" s="23"/>
      <c r="N14" s="6" t="s">
        <v>76</v>
      </c>
    </row>
    <row r="15" spans="2:14" ht="30.75" customHeight="1" x14ac:dyDescent="0.2">
      <c r="B15" s="20" t="s">
        <v>77</v>
      </c>
      <c r="C15" s="437" t="s">
        <v>203</v>
      </c>
      <c r="D15" s="437"/>
      <c r="E15" s="437"/>
      <c r="F15" s="437"/>
      <c r="G15" s="18" t="s">
        <v>78</v>
      </c>
      <c r="H15" s="439" t="s">
        <v>91</v>
      </c>
      <c r="I15" s="440"/>
      <c r="J15" s="19"/>
      <c r="K15" s="19"/>
      <c r="M15" s="23" t="s">
        <v>80</v>
      </c>
      <c r="N15" s="6" t="s">
        <v>81</v>
      </c>
    </row>
    <row r="16" spans="2:14" ht="30.75" customHeight="1" x14ac:dyDescent="0.2">
      <c r="B16" s="20" t="s">
        <v>82</v>
      </c>
      <c r="C16" s="441" t="s">
        <v>215</v>
      </c>
      <c r="D16" s="442"/>
      <c r="E16" s="442"/>
      <c r="F16" s="442"/>
      <c r="G16" s="18" t="s">
        <v>83</v>
      </c>
      <c r="H16" s="439" t="s">
        <v>70</v>
      </c>
      <c r="I16" s="440"/>
      <c r="J16" s="19"/>
      <c r="K16" s="19"/>
      <c r="M16" s="23" t="s">
        <v>84</v>
      </c>
    </row>
    <row r="17" spans="2:14" ht="36" customHeight="1" x14ac:dyDescent="0.2">
      <c r="B17" s="20" t="s">
        <v>85</v>
      </c>
      <c r="C17" s="443" t="s">
        <v>204</v>
      </c>
      <c r="D17" s="443"/>
      <c r="E17" s="443"/>
      <c r="F17" s="443"/>
      <c r="G17" s="443"/>
      <c r="H17" s="443"/>
      <c r="I17" s="444"/>
      <c r="J17" s="24"/>
      <c r="K17" s="24"/>
      <c r="M17" s="23" t="s">
        <v>86</v>
      </c>
      <c r="N17" s="6" t="s">
        <v>39</v>
      </c>
    </row>
    <row r="18" spans="2:14" ht="30.75" customHeight="1" x14ac:dyDescent="0.2">
      <c r="B18" s="20" t="s">
        <v>87</v>
      </c>
      <c r="C18" s="437" t="s">
        <v>163</v>
      </c>
      <c r="D18" s="437"/>
      <c r="E18" s="437"/>
      <c r="F18" s="437"/>
      <c r="G18" s="437"/>
      <c r="H18" s="437"/>
      <c r="I18" s="438"/>
      <c r="J18" s="25"/>
      <c r="K18" s="25"/>
      <c r="M18" s="23" t="s">
        <v>88</v>
      </c>
      <c r="N18" s="6" t="s">
        <v>40</v>
      </c>
    </row>
    <row r="19" spans="2:14" ht="30.75" customHeight="1" x14ac:dyDescent="0.2">
      <c r="B19" s="20" t="s">
        <v>89</v>
      </c>
      <c r="C19" s="437" t="s">
        <v>159</v>
      </c>
      <c r="D19" s="437"/>
      <c r="E19" s="437"/>
      <c r="F19" s="437"/>
      <c r="G19" s="437"/>
      <c r="H19" s="437"/>
      <c r="I19" s="438"/>
      <c r="J19" s="26"/>
      <c r="K19" s="26"/>
      <c r="M19" s="23"/>
      <c r="N19" s="6" t="s">
        <v>41</v>
      </c>
    </row>
    <row r="20" spans="2:14" ht="30.75" customHeight="1" x14ac:dyDescent="0.2">
      <c r="B20" s="20" t="s">
        <v>90</v>
      </c>
      <c r="C20" s="445" t="s">
        <v>151</v>
      </c>
      <c r="D20" s="445"/>
      <c r="E20" s="445"/>
      <c r="F20" s="445"/>
      <c r="G20" s="445"/>
      <c r="H20" s="445"/>
      <c r="I20" s="446"/>
      <c r="J20" s="27"/>
      <c r="K20" s="27"/>
      <c r="M20" s="23" t="s">
        <v>91</v>
      </c>
      <c r="N20" s="6" t="s">
        <v>42</v>
      </c>
    </row>
    <row r="21" spans="2:14" ht="27.75" customHeight="1" x14ac:dyDescent="0.2">
      <c r="B21" s="432" t="s">
        <v>92</v>
      </c>
      <c r="C21" s="434" t="s">
        <v>93</v>
      </c>
      <c r="D21" s="434"/>
      <c r="E21" s="434"/>
      <c r="F21" s="435" t="s">
        <v>94</v>
      </c>
      <c r="G21" s="435"/>
      <c r="H21" s="435"/>
      <c r="I21" s="436"/>
      <c r="J21" s="28"/>
      <c r="K21" s="28"/>
      <c r="M21" s="23" t="s">
        <v>79</v>
      </c>
      <c r="N21" s="6" t="s">
        <v>43</v>
      </c>
    </row>
    <row r="22" spans="2:14" ht="27" customHeight="1" x14ac:dyDescent="0.2">
      <c r="B22" s="433"/>
      <c r="C22" s="437" t="s">
        <v>160</v>
      </c>
      <c r="D22" s="437"/>
      <c r="E22" s="437"/>
      <c r="F22" s="437" t="s">
        <v>161</v>
      </c>
      <c r="G22" s="437"/>
      <c r="H22" s="437"/>
      <c r="I22" s="438"/>
      <c r="J22" s="26"/>
      <c r="K22" s="26"/>
      <c r="M22" s="23" t="s">
        <v>95</v>
      </c>
      <c r="N22" s="6" t="s">
        <v>44</v>
      </c>
    </row>
    <row r="23" spans="2:14" ht="39.75" customHeight="1" x14ac:dyDescent="0.2">
      <c r="B23" s="20" t="s">
        <v>96</v>
      </c>
      <c r="C23" s="439" t="s">
        <v>151</v>
      </c>
      <c r="D23" s="439"/>
      <c r="E23" s="439"/>
      <c r="F23" s="439" t="s">
        <v>151</v>
      </c>
      <c r="G23" s="439"/>
      <c r="H23" s="439"/>
      <c r="I23" s="440"/>
      <c r="J23" s="19"/>
      <c r="K23" s="19"/>
      <c r="M23" s="23"/>
      <c r="N23" s="6" t="s">
        <v>45</v>
      </c>
    </row>
    <row r="24" spans="2:14" ht="44.25" customHeight="1" x14ac:dyDescent="0.2">
      <c r="B24" s="20" t="s">
        <v>97</v>
      </c>
      <c r="C24" s="413" t="s">
        <v>205</v>
      </c>
      <c r="D24" s="414"/>
      <c r="E24" s="415"/>
      <c r="F24" s="416" t="s">
        <v>206</v>
      </c>
      <c r="G24" s="417"/>
      <c r="H24" s="417"/>
      <c r="I24" s="418"/>
      <c r="J24" s="25"/>
      <c r="K24" s="25"/>
      <c r="M24" s="29"/>
      <c r="N24" s="6" t="s">
        <v>46</v>
      </c>
    </row>
    <row r="25" spans="2:14" ht="29.25" customHeight="1" x14ac:dyDescent="0.2">
      <c r="B25" s="20" t="s">
        <v>98</v>
      </c>
      <c r="C25" s="419" t="s">
        <v>215</v>
      </c>
      <c r="D25" s="420"/>
      <c r="E25" s="421"/>
      <c r="F25" s="18" t="s">
        <v>99</v>
      </c>
      <c r="G25" s="422">
        <v>0.3</v>
      </c>
      <c r="H25" s="423"/>
      <c r="I25" s="424"/>
      <c r="J25" s="30"/>
      <c r="K25" s="30"/>
      <c r="M25" s="29"/>
    </row>
    <row r="26" spans="2:14" ht="27" customHeight="1" x14ac:dyDescent="0.2">
      <c r="B26" s="20" t="s">
        <v>100</v>
      </c>
      <c r="C26" s="416" t="s">
        <v>216</v>
      </c>
      <c r="D26" s="417"/>
      <c r="E26" s="425"/>
      <c r="F26" s="18" t="s">
        <v>101</v>
      </c>
      <c r="G26" s="426">
        <v>0.3</v>
      </c>
      <c r="H26" s="427"/>
      <c r="I26" s="428"/>
      <c r="J26" s="31"/>
      <c r="K26" s="31"/>
      <c r="M26" s="29"/>
    </row>
    <row r="27" spans="2:14" ht="47.25" customHeight="1" x14ac:dyDescent="0.2">
      <c r="B27" s="112" t="s">
        <v>102</v>
      </c>
      <c r="C27" s="429" t="s">
        <v>86</v>
      </c>
      <c r="D27" s="430"/>
      <c r="E27" s="431"/>
      <c r="F27" s="32" t="s">
        <v>103</v>
      </c>
      <c r="G27" s="426" t="s">
        <v>182</v>
      </c>
      <c r="H27" s="427"/>
      <c r="I27" s="428"/>
      <c r="J27" s="28"/>
      <c r="K27" s="28"/>
      <c r="M27" s="29"/>
    </row>
    <row r="28" spans="2:14" ht="30" customHeight="1" x14ac:dyDescent="0.2">
      <c r="B28" s="396" t="s">
        <v>104</v>
      </c>
      <c r="C28" s="397"/>
      <c r="D28" s="397"/>
      <c r="E28" s="397"/>
      <c r="F28" s="397"/>
      <c r="G28" s="397"/>
      <c r="H28" s="397"/>
      <c r="I28" s="398"/>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71">
        <v>0</v>
      </c>
      <c r="D30" s="72">
        <f>+C30</f>
        <v>0</v>
      </c>
      <c r="E30" s="92">
        <v>0</v>
      </c>
      <c r="F30" s="73">
        <f>+E30</f>
        <v>0</v>
      </c>
      <c r="G30" s="48" t="e">
        <f>+C30/E30</f>
        <v>#DIV/0!</v>
      </c>
      <c r="H30" s="49" t="e">
        <f>+D30/F30</f>
        <v>#DIV/0!</v>
      </c>
      <c r="I30" s="50">
        <f>+D30/$G$26</f>
        <v>0</v>
      </c>
      <c r="J30" s="69">
        <v>0.99</v>
      </c>
      <c r="K30" s="38"/>
      <c r="M30" s="29"/>
    </row>
    <row r="31" spans="2:14" ht="19.5" customHeight="1" x14ac:dyDescent="0.2">
      <c r="B31" s="37" t="s">
        <v>114</v>
      </c>
      <c r="C31" s="71">
        <v>0</v>
      </c>
      <c r="D31" s="72">
        <f>+D30+C31</f>
        <v>0</v>
      </c>
      <c r="E31" s="92">
        <v>0</v>
      </c>
      <c r="F31" s="73">
        <f>+F30+E31</f>
        <v>0</v>
      </c>
      <c r="G31" s="48" t="e">
        <f t="shared" ref="G31:H40" si="0">+C31/E31</f>
        <v>#DIV/0!</v>
      </c>
      <c r="H31" s="49" t="e">
        <f t="shared" si="0"/>
        <v>#DIV/0!</v>
      </c>
      <c r="I31" s="50">
        <f t="shared" ref="I31:I41" si="1">+D31/$G$26</f>
        <v>0</v>
      </c>
      <c r="J31" s="69">
        <v>0.99</v>
      </c>
      <c r="K31" s="38"/>
      <c r="M31" s="29"/>
    </row>
    <row r="32" spans="2:14" ht="19.5" customHeight="1" x14ac:dyDescent="0.2">
      <c r="B32" s="37" t="s">
        <v>115</v>
      </c>
      <c r="C32" s="71">
        <v>0</v>
      </c>
      <c r="D32" s="72">
        <f t="shared" ref="D32:D40" si="2">+D31+C32</f>
        <v>0</v>
      </c>
      <c r="E32" s="92">
        <v>0.19</v>
      </c>
      <c r="F32" s="73">
        <f t="shared" ref="F32:F41" si="3">+F31+E32</f>
        <v>0.19</v>
      </c>
      <c r="G32" s="48">
        <f t="shared" si="0"/>
        <v>0</v>
      </c>
      <c r="H32" s="49">
        <f t="shared" si="0"/>
        <v>0</v>
      </c>
      <c r="I32" s="50">
        <f t="shared" si="1"/>
        <v>0</v>
      </c>
      <c r="J32" s="69">
        <v>0.99</v>
      </c>
      <c r="K32" s="38"/>
      <c r="M32" s="29"/>
    </row>
    <row r="33" spans="2:11" ht="19.5" customHeight="1" x14ac:dyDescent="0.2">
      <c r="B33" s="37" t="s">
        <v>116</v>
      </c>
      <c r="C33" s="71">
        <v>0</v>
      </c>
      <c r="D33" s="72">
        <f t="shared" si="2"/>
        <v>0</v>
      </c>
      <c r="E33" s="92">
        <v>0</v>
      </c>
      <c r="F33" s="73">
        <f t="shared" si="3"/>
        <v>0.19</v>
      </c>
      <c r="G33" s="48" t="e">
        <f t="shared" si="0"/>
        <v>#DIV/0!</v>
      </c>
      <c r="H33" s="49">
        <f t="shared" si="0"/>
        <v>0</v>
      </c>
      <c r="I33" s="50">
        <f t="shared" si="1"/>
        <v>0</v>
      </c>
      <c r="J33" s="69">
        <v>0.99</v>
      </c>
      <c r="K33" s="38"/>
    </row>
    <row r="34" spans="2:11" ht="19.5" customHeight="1" x14ac:dyDescent="0.2">
      <c r="B34" s="37" t="s">
        <v>117</v>
      </c>
      <c r="C34" s="71">
        <v>0</v>
      </c>
      <c r="D34" s="72">
        <f t="shared" si="2"/>
        <v>0</v>
      </c>
      <c r="E34" s="92">
        <v>0</v>
      </c>
      <c r="F34" s="73">
        <f t="shared" si="3"/>
        <v>0.19</v>
      </c>
      <c r="G34" s="48" t="e">
        <f t="shared" si="0"/>
        <v>#DIV/0!</v>
      </c>
      <c r="H34" s="49">
        <f t="shared" si="0"/>
        <v>0</v>
      </c>
      <c r="I34" s="50">
        <f t="shared" si="1"/>
        <v>0</v>
      </c>
      <c r="J34" s="69">
        <v>0.99</v>
      </c>
      <c r="K34" s="38"/>
    </row>
    <row r="35" spans="2:11" ht="19.5" customHeight="1" x14ac:dyDescent="0.2">
      <c r="B35" s="37" t="s">
        <v>118</v>
      </c>
      <c r="C35" s="71">
        <v>0</v>
      </c>
      <c r="D35" s="72">
        <f t="shared" si="2"/>
        <v>0</v>
      </c>
      <c r="E35" s="92">
        <v>0</v>
      </c>
      <c r="F35" s="73">
        <f t="shared" si="3"/>
        <v>0.19</v>
      </c>
      <c r="G35" s="48" t="e">
        <f t="shared" si="0"/>
        <v>#DIV/0!</v>
      </c>
      <c r="H35" s="49">
        <f t="shared" si="0"/>
        <v>0</v>
      </c>
      <c r="I35" s="50">
        <f t="shared" si="1"/>
        <v>0</v>
      </c>
      <c r="J35" s="69">
        <v>0.99</v>
      </c>
      <c r="K35" s="38"/>
    </row>
    <row r="36" spans="2:11" ht="19.5" customHeight="1" x14ac:dyDescent="0.2">
      <c r="B36" s="37" t="s">
        <v>119</v>
      </c>
      <c r="C36" s="71">
        <v>0</v>
      </c>
      <c r="D36" s="72">
        <f t="shared" si="2"/>
        <v>0</v>
      </c>
      <c r="E36" s="92">
        <v>0</v>
      </c>
      <c r="F36" s="73">
        <f t="shared" si="3"/>
        <v>0.19</v>
      </c>
      <c r="G36" s="48" t="e">
        <f t="shared" si="0"/>
        <v>#DIV/0!</v>
      </c>
      <c r="H36" s="49">
        <f t="shared" si="0"/>
        <v>0</v>
      </c>
      <c r="I36" s="50">
        <f t="shared" si="1"/>
        <v>0</v>
      </c>
      <c r="J36" s="69">
        <v>0.99</v>
      </c>
      <c r="K36" s="38"/>
    </row>
    <row r="37" spans="2:11" ht="19.5" customHeight="1" x14ac:dyDescent="0.2">
      <c r="B37" s="37" t="s">
        <v>120</v>
      </c>
      <c r="C37" s="71">
        <v>0</v>
      </c>
      <c r="D37" s="72">
        <f t="shared" si="2"/>
        <v>0</v>
      </c>
      <c r="E37" s="92">
        <v>0</v>
      </c>
      <c r="F37" s="73">
        <f t="shared" si="3"/>
        <v>0.19</v>
      </c>
      <c r="G37" s="48" t="e">
        <f t="shared" si="0"/>
        <v>#DIV/0!</v>
      </c>
      <c r="H37" s="49">
        <f t="shared" si="0"/>
        <v>0</v>
      </c>
      <c r="I37" s="50">
        <f t="shared" si="1"/>
        <v>0</v>
      </c>
      <c r="J37" s="69">
        <v>0.99</v>
      </c>
      <c r="K37" s="38"/>
    </row>
    <row r="38" spans="2:11" ht="19.5" customHeight="1" x14ac:dyDescent="0.2">
      <c r="B38" s="37" t="s">
        <v>121</v>
      </c>
      <c r="C38" s="71">
        <v>0</v>
      </c>
      <c r="D38" s="72">
        <f t="shared" si="2"/>
        <v>0</v>
      </c>
      <c r="E38" s="92">
        <v>0.02</v>
      </c>
      <c r="F38" s="73">
        <f t="shared" si="3"/>
        <v>0.21</v>
      </c>
      <c r="G38" s="48">
        <f t="shared" si="0"/>
        <v>0</v>
      </c>
      <c r="H38" s="49">
        <f t="shared" si="0"/>
        <v>0</v>
      </c>
      <c r="I38" s="50">
        <f t="shared" si="1"/>
        <v>0</v>
      </c>
      <c r="J38" s="69">
        <v>0.99</v>
      </c>
      <c r="K38" s="38"/>
    </row>
    <row r="39" spans="2:11" ht="19.5" customHeight="1" x14ac:dyDescent="0.2">
      <c r="B39" s="37" t="s">
        <v>122</v>
      </c>
      <c r="C39" s="71">
        <v>0</v>
      </c>
      <c r="D39" s="72">
        <f t="shared" si="2"/>
        <v>0</v>
      </c>
      <c r="E39" s="92">
        <v>0</v>
      </c>
      <c r="F39" s="73">
        <f t="shared" si="3"/>
        <v>0.21</v>
      </c>
      <c r="G39" s="48" t="e">
        <f t="shared" si="0"/>
        <v>#DIV/0!</v>
      </c>
      <c r="H39" s="49">
        <f t="shared" si="0"/>
        <v>0</v>
      </c>
      <c r="I39" s="50">
        <f t="shared" si="1"/>
        <v>0</v>
      </c>
      <c r="J39" s="69">
        <v>0.99</v>
      </c>
      <c r="K39" s="38"/>
    </row>
    <row r="40" spans="2:11" ht="19.5" customHeight="1" x14ac:dyDescent="0.2">
      <c r="B40" s="37" t="s">
        <v>123</v>
      </c>
      <c r="C40" s="71">
        <v>0</v>
      </c>
      <c r="D40" s="72">
        <f t="shared" si="2"/>
        <v>0</v>
      </c>
      <c r="E40" s="92">
        <v>0</v>
      </c>
      <c r="F40" s="73">
        <f t="shared" si="3"/>
        <v>0.21</v>
      </c>
      <c r="G40" s="48" t="e">
        <f t="shared" si="0"/>
        <v>#DIV/0!</v>
      </c>
      <c r="H40" s="49">
        <f t="shared" si="0"/>
        <v>0</v>
      </c>
      <c r="I40" s="50">
        <f t="shared" si="1"/>
        <v>0</v>
      </c>
      <c r="J40" s="69">
        <v>0.99</v>
      </c>
      <c r="K40" s="38"/>
    </row>
    <row r="41" spans="2:11" ht="19.5" customHeight="1" x14ac:dyDescent="0.2">
      <c r="B41" s="37" t="s">
        <v>124</v>
      </c>
      <c r="C41" s="71">
        <v>0</v>
      </c>
      <c r="D41" s="72">
        <f>+D40+C41</f>
        <v>0</v>
      </c>
      <c r="E41" s="92">
        <v>0.04</v>
      </c>
      <c r="F41" s="73">
        <f t="shared" si="3"/>
        <v>0.25</v>
      </c>
      <c r="G41" s="48">
        <f>+C41/E41</f>
        <v>0</v>
      </c>
      <c r="H41" s="49">
        <f>+D41/F41</f>
        <v>0</v>
      </c>
      <c r="I41" s="50">
        <f t="shared" si="1"/>
        <v>0</v>
      </c>
      <c r="J41" s="69">
        <v>0.99</v>
      </c>
      <c r="K41" s="38"/>
    </row>
    <row r="42" spans="2:11" ht="54.75" customHeight="1" x14ac:dyDescent="0.2">
      <c r="B42" s="77" t="s">
        <v>125</v>
      </c>
      <c r="C42" s="390" t="s">
        <v>224</v>
      </c>
      <c r="D42" s="390"/>
      <c r="E42" s="390"/>
      <c r="F42" s="390"/>
      <c r="G42" s="390"/>
      <c r="H42" s="390"/>
      <c r="I42" s="391"/>
      <c r="J42" s="39"/>
      <c r="K42" s="39"/>
    </row>
    <row r="43" spans="2:11" ht="29.25" customHeight="1" x14ac:dyDescent="0.2">
      <c r="B43" s="396" t="s">
        <v>126</v>
      </c>
      <c r="C43" s="397"/>
      <c r="D43" s="397"/>
      <c r="E43" s="397"/>
      <c r="F43" s="397"/>
      <c r="G43" s="397"/>
      <c r="H43" s="397"/>
      <c r="I43" s="398"/>
      <c r="J43" s="58"/>
      <c r="K43" s="58"/>
    </row>
    <row r="44" spans="2:11" ht="32.25" customHeight="1" x14ac:dyDescent="0.2">
      <c r="B44" s="404"/>
      <c r="C44" s="405"/>
      <c r="D44" s="405"/>
      <c r="E44" s="405"/>
      <c r="F44" s="405"/>
      <c r="G44" s="405"/>
      <c r="H44" s="405"/>
      <c r="I44" s="406"/>
      <c r="J44" s="58"/>
      <c r="K44" s="58"/>
    </row>
    <row r="45" spans="2:11" ht="32.25" customHeight="1" x14ac:dyDescent="0.2">
      <c r="B45" s="407"/>
      <c r="C45" s="408"/>
      <c r="D45" s="408"/>
      <c r="E45" s="408"/>
      <c r="F45" s="408"/>
      <c r="G45" s="408"/>
      <c r="H45" s="408"/>
      <c r="I45" s="409"/>
      <c r="J45" s="39"/>
      <c r="K45" s="39"/>
    </row>
    <row r="46" spans="2:11" ht="32.25" customHeight="1" x14ac:dyDescent="0.2">
      <c r="B46" s="407"/>
      <c r="C46" s="408"/>
      <c r="D46" s="408"/>
      <c r="E46" s="408"/>
      <c r="F46" s="408"/>
      <c r="G46" s="408"/>
      <c r="H46" s="408"/>
      <c r="I46" s="409"/>
      <c r="J46" s="39"/>
      <c r="K46" s="39"/>
    </row>
    <row r="47" spans="2:11" ht="32.25" customHeight="1" x14ac:dyDescent="0.2">
      <c r="B47" s="407"/>
      <c r="C47" s="408"/>
      <c r="D47" s="408"/>
      <c r="E47" s="408"/>
      <c r="F47" s="408"/>
      <c r="G47" s="408"/>
      <c r="H47" s="408"/>
      <c r="I47" s="409"/>
      <c r="J47" s="39"/>
      <c r="K47" s="39"/>
    </row>
    <row r="48" spans="2:11" ht="32.25" customHeight="1" x14ac:dyDescent="0.2">
      <c r="B48" s="410"/>
      <c r="C48" s="411"/>
      <c r="D48" s="411"/>
      <c r="E48" s="411"/>
      <c r="F48" s="411"/>
      <c r="G48" s="411"/>
      <c r="H48" s="411"/>
      <c r="I48" s="412"/>
      <c r="J48" s="40"/>
      <c r="K48" s="40"/>
    </row>
    <row r="49" spans="2:11" ht="83.25" customHeight="1" x14ac:dyDescent="0.2">
      <c r="B49" s="20" t="s">
        <v>127</v>
      </c>
      <c r="C49" s="390" t="s">
        <v>224</v>
      </c>
      <c r="D49" s="390"/>
      <c r="E49" s="390"/>
      <c r="F49" s="390"/>
      <c r="G49" s="390"/>
      <c r="H49" s="390"/>
      <c r="I49" s="391"/>
      <c r="J49" s="41"/>
      <c r="K49" s="41"/>
    </row>
    <row r="50" spans="2:11" ht="34.5" customHeight="1" x14ac:dyDescent="0.2">
      <c r="B50" s="20" t="s">
        <v>128</v>
      </c>
      <c r="C50" s="374" t="s">
        <v>182</v>
      </c>
      <c r="D50" s="374"/>
      <c r="E50" s="374"/>
      <c r="F50" s="374"/>
      <c r="G50" s="374"/>
      <c r="H50" s="374"/>
      <c r="I50" s="392"/>
      <c r="J50" s="41"/>
      <c r="K50" s="41"/>
    </row>
    <row r="51" spans="2:11" ht="34.5" customHeight="1" x14ac:dyDescent="0.2">
      <c r="B51" s="114" t="s">
        <v>129</v>
      </c>
      <c r="C51" s="393" t="s">
        <v>225</v>
      </c>
      <c r="D51" s="394"/>
      <c r="E51" s="394"/>
      <c r="F51" s="394"/>
      <c r="G51" s="394"/>
      <c r="H51" s="394"/>
      <c r="I51" s="395"/>
      <c r="J51" s="41"/>
      <c r="K51" s="41"/>
    </row>
    <row r="52" spans="2:11" ht="29.25" customHeight="1" x14ac:dyDescent="0.2">
      <c r="B52" s="396" t="s">
        <v>130</v>
      </c>
      <c r="C52" s="397"/>
      <c r="D52" s="397"/>
      <c r="E52" s="397"/>
      <c r="F52" s="397"/>
      <c r="G52" s="397"/>
      <c r="H52" s="397"/>
      <c r="I52" s="398"/>
      <c r="J52" s="41"/>
      <c r="K52" s="41"/>
    </row>
    <row r="53" spans="2:11" ht="33" customHeight="1" x14ac:dyDescent="0.2">
      <c r="B53" s="399" t="s">
        <v>131</v>
      </c>
      <c r="C53" s="111" t="s">
        <v>132</v>
      </c>
      <c r="D53" s="400" t="s">
        <v>133</v>
      </c>
      <c r="E53" s="400"/>
      <c r="F53" s="400"/>
      <c r="G53" s="400" t="s">
        <v>134</v>
      </c>
      <c r="H53" s="400"/>
      <c r="I53" s="401"/>
      <c r="J53" s="42"/>
      <c r="K53" s="42"/>
    </row>
    <row r="54" spans="2:11" ht="31.5" customHeight="1" x14ac:dyDescent="0.2">
      <c r="B54" s="399"/>
      <c r="C54" s="43"/>
      <c r="D54" s="374"/>
      <c r="E54" s="374"/>
      <c r="F54" s="374"/>
      <c r="G54" s="402"/>
      <c r="H54" s="402"/>
      <c r="I54" s="403"/>
      <c r="J54" s="42"/>
      <c r="K54" s="42"/>
    </row>
    <row r="55" spans="2:11" ht="31.5" customHeight="1" x14ac:dyDescent="0.2">
      <c r="B55" s="114" t="s">
        <v>135</v>
      </c>
      <c r="C55" s="386" t="s">
        <v>164</v>
      </c>
      <c r="D55" s="386"/>
      <c r="E55" s="387" t="s">
        <v>136</v>
      </c>
      <c r="F55" s="387"/>
      <c r="G55" s="386" t="s">
        <v>186</v>
      </c>
      <c r="H55" s="386"/>
      <c r="I55" s="388"/>
      <c r="J55" s="44"/>
      <c r="K55" s="44"/>
    </row>
    <row r="56" spans="2:11" ht="31.5" customHeight="1" x14ac:dyDescent="0.2">
      <c r="B56" s="114" t="s">
        <v>137</v>
      </c>
      <c r="C56" s="374" t="s">
        <v>372</v>
      </c>
      <c r="D56" s="374"/>
      <c r="E56" s="389" t="s">
        <v>138</v>
      </c>
      <c r="F56" s="389"/>
      <c r="G56" s="386" t="s">
        <v>184</v>
      </c>
      <c r="H56" s="386"/>
      <c r="I56" s="388"/>
      <c r="J56" s="44"/>
      <c r="K56" s="44"/>
    </row>
    <row r="57" spans="2:11" ht="31.5" customHeight="1" x14ac:dyDescent="0.2">
      <c r="B57" s="114" t="s">
        <v>139</v>
      </c>
      <c r="C57" s="374"/>
      <c r="D57" s="374"/>
      <c r="E57" s="375" t="s">
        <v>140</v>
      </c>
      <c r="F57" s="376"/>
      <c r="G57" s="379"/>
      <c r="H57" s="380"/>
      <c r="I57" s="381"/>
      <c r="J57" s="45"/>
      <c r="K57" s="45"/>
    </row>
    <row r="58" spans="2:11" ht="31.5" customHeight="1" thickBot="1" x14ac:dyDescent="0.25">
      <c r="B58" s="78" t="s">
        <v>141</v>
      </c>
      <c r="C58" s="385"/>
      <c r="D58" s="385"/>
      <c r="E58" s="377"/>
      <c r="F58" s="378"/>
      <c r="G58" s="382"/>
      <c r="H58" s="383"/>
      <c r="I58" s="384"/>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baseColWidth="10" defaultRowHeight="15" x14ac:dyDescent="0.25"/>
  <cols>
    <col min="1" max="1" width="1.28515625" customWidth="1"/>
    <col min="2" max="2" width="20.140625" style="55" customWidth="1"/>
    <col min="3" max="3" width="34.42578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91"/>
      <c r="C1" s="494" t="s">
        <v>24</v>
      </c>
      <c r="D1" s="495"/>
      <c r="E1" s="495"/>
      <c r="F1" s="495"/>
      <c r="G1" s="495"/>
      <c r="H1" s="496"/>
      <c r="I1" s="497"/>
      <c r="J1" s="498"/>
    </row>
    <row r="2" spans="2:13" ht="18" customHeight="1" thickBot="1" x14ac:dyDescent="0.3">
      <c r="B2" s="492"/>
      <c r="C2" s="503" t="s">
        <v>25</v>
      </c>
      <c r="D2" s="504"/>
      <c r="E2" s="504"/>
      <c r="F2" s="504"/>
      <c r="G2" s="504"/>
      <c r="H2" s="505"/>
      <c r="I2" s="499"/>
      <c r="J2" s="500"/>
    </row>
    <row r="3" spans="2:13" ht="18" customHeight="1" thickBot="1" x14ac:dyDescent="0.3">
      <c r="B3" s="492"/>
      <c r="C3" s="503" t="s">
        <v>142</v>
      </c>
      <c r="D3" s="504"/>
      <c r="E3" s="504"/>
      <c r="F3" s="504"/>
      <c r="G3" s="504"/>
      <c r="H3" s="505"/>
      <c r="I3" s="499"/>
      <c r="J3" s="500"/>
    </row>
    <row r="4" spans="2:13" ht="18" customHeight="1" thickBot="1" x14ac:dyDescent="0.3">
      <c r="B4" s="493"/>
      <c r="C4" s="503" t="s">
        <v>143</v>
      </c>
      <c r="D4" s="504"/>
      <c r="E4" s="504"/>
      <c r="F4" s="505"/>
      <c r="G4" s="506" t="s">
        <v>190</v>
      </c>
      <c r="H4" s="507"/>
      <c r="I4" s="501"/>
      <c r="J4" s="502"/>
    </row>
    <row r="5" spans="2:13" ht="18" customHeight="1" thickBot="1" x14ac:dyDescent="0.3">
      <c r="B5" s="51"/>
      <c r="C5" s="52"/>
      <c r="D5" s="52"/>
      <c r="E5" s="52"/>
      <c r="F5" s="52"/>
      <c r="G5" s="52"/>
      <c r="H5" s="52"/>
      <c r="I5" s="52"/>
      <c r="J5" s="53"/>
    </row>
    <row r="6" spans="2:13" ht="51.75" customHeight="1" thickBot="1" x14ac:dyDescent="0.3">
      <c r="B6" s="1" t="s">
        <v>185</v>
      </c>
      <c r="C6" s="508" t="s">
        <v>154</v>
      </c>
      <c r="D6" s="509"/>
      <c r="E6" s="510"/>
      <c r="F6" s="54"/>
      <c r="G6" s="52"/>
      <c r="H6" s="52"/>
      <c r="I6" s="52"/>
      <c r="J6" s="53"/>
    </row>
    <row r="7" spans="2:13" ht="32.25" customHeight="1" thickBot="1" x14ac:dyDescent="0.3">
      <c r="B7" s="2" t="s">
        <v>0</v>
      </c>
      <c r="C7" s="508" t="s">
        <v>155</v>
      </c>
      <c r="D7" s="509"/>
      <c r="E7" s="510"/>
      <c r="F7" s="54"/>
      <c r="G7" s="52"/>
      <c r="H7" s="52"/>
      <c r="I7" s="52"/>
      <c r="J7" s="53"/>
    </row>
    <row r="8" spans="2:13" ht="32.25" customHeight="1" thickBot="1" x14ac:dyDescent="0.3">
      <c r="B8" s="2" t="s">
        <v>144</v>
      </c>
      <c r="C8" s="508" t="s">
        <v>371</v>
      </c>
      <c r="D8" s="509"/>
      <c r="E8" s="510"/>
      <c r="F8" s="4"/>
      <c r="G8" s="52"/>
      <c r="H8" s="52"/>
      <c r="I8" s="52"/>
      <c r="J8" s="53"/>
    </row>
    <row r="9" spans="2:13" ht="33.75" customHeight="1" thickBot="1" x14ac:dyDescent="0.3">
      <c r="B9" s="2" t="s">
        <v>28</v>
      </c>
      <c r="C9" s="508" t="s">
        <v>184</v>
      </c>
      <c r="D9" s="509"/>
      <c r="E9" s="510"/>
      <c r="F9" s="54"/>
      <c r="G9" s="52"/>
      <c r="H9" s="52"/>
      <c r="I9" s="52"/>
      <c r="J9" s="53"/>
    </row>
    <row r="10" spans="2:13" ht="32.25" customHeight="1" thickBot="1" x14ac:dyDescent="0.3">
      <c r="B10" s="2" t="s">
        <v>197</v>
      </c>
      <c r="C10" s="508" t="s">
        <v>202</v>
      </c>
      <c r="D10" s="509"/>
      <c r="E10" s="510"/>
    </row>
    <row r="12" spans="2:13" x14ac:dyDescent="0.25">
      <c r="B12" s="484" t="s">
        <v>217</v>
      </c>
      <c r="C12" s="485"/>
      <c r="D12" s="485"/>
      <c r="E12" s="485"/>
      <c r="F12" s="485"/>
      <c r="G12" s="485"/>
      <c r="H12" s="486"/>
      <c r="I12" s="476" t="s">
        <v>145</v>
      </c>
      <c r="J12" s="477"/>
      <c r="K12" s="477"/>
    </row>
    <row r="13" spans="2:13" s="56" customFormat="1" ht="30" customHeight="1" x14ac:dyDescent="0.25">
      <c r="B13" s="478" t="s">
        <v>146</v>
      </c>
      <c r="C13" s="478" t="s">
        <v>147</v>
      </c>
      <c r="D13" s="478" t="s">
        <v>196</v>
      </c>
      <c r="E13" s="478" t="s">
        <v>148</v>
      </c>
      <c r="F13" s="478" t="s">
        <v>149</v>
      </c>
      <c r="G13" s="478" t="s">
        <v>191</v>
      </c>
      <c r="H13" s="478" t="s">
        <v>192</v>
      </c>
      <c r="I13" s="480" t="s">
        <v>193</v>
      </c>
      <c r="J13" s="482" t="s">
        <v>194</v>
      </c>
      <c r="K13" s="475" t="s">
        <v>195</v>
      </c>
    </row>
    <row r="14" spans="2:13" s="56" customFormat="1" x14ac:dyDescent="0.25">
      <c r="B14" s="479"/>
      <c r="C14" s="479"/>
      <c r="D14" s="479"/>
      <c r="E14" s="479"/>
      <c r="F14" s="479"/>
      <c r="G14" s="479"/>
      <c r="H14" s="479"/>
      <c r="I14" s="481"/>
      <c r="J14" s="483"/>
      <c r="K14" s="475"/>
    </row>
    <row r="15" spans="2:13" s="56" customFormat="1" ht="120" x14ac:dyDescent="0.25">
      <c r="B15" s="96">
        <v>1</v>
      </c>
      <c r="C15" s="140" t="s">
        <v>229</v>
      </c>
      <c r="D15" s="95">
        <v>0.19</v>
      </c>
      <c r="E15" s="91"/>
      <c r="F15" s="93" t="s">
        <v>230</v>
      </c>
      <c r="G15" s="169">
        <v>0.19</v>
      </c>
      <c r="H15" s="106">
        <v>43160</v>
      </c>
      <c r="I15" s="104">
        <v>0.19</v>
      </c>
      <c r="J15" s="110">
        <v>43132</v>
      </c>
      <c r="K15" s="101"/>
      <c r="M15" s="108"/>
    </row>
    <row r="16" spans="2:13" ht="75" x14ac:dyDescent="0.25">
      <c r="B16" s="139">
        <v>2</v>
      </c>
      <c r="C16" s="102" t="s">
        <v>231</v>
      </c>
      <c r="D16" s="95">
        <v>0.02</v>
      </c>
      <c r="E16" s="91"/>
      <c r="F16" s="93" t="s">
        <v>232</v>
      </c>
      <c r="G16" s="169">
        <v>0.02</v>
      </c>
      <c r="H16" s="106">
        <v>43344</v>
      </c>
      <c r="I16" s="104"/>
      <c r="J16" s="110"/>
      <c r="K16" s="101"/>
      <c r="M16" s="109"/>
    </row>
    <row r="17" spans="2:11" ht="90" x14ac:dyDescent="0.25">
      <c r="B17" s="168">
        <v>3</v>
      </c>
      <c r="C17" s="75" t="s">
        <v>226</v>
      </c>
      <c r="D17" s="95">
        <v>0.04</v>
      </c>
      <c r="E17" s="91"/>
      <c r="F17" s="93" t="s">
        <v>233</v>
      </c>
      <c r="G17" s="169">
        <v>0.04</v>
      </c>
      <c r="H17" s="106">
        <v>43435</v>
      </c>
      <c r="I17" s="104"/>
      <c r="J17" s="110"/>
      <c r="K17" s="101"/>
    </row>
    <row r="18" spans="2:11" x14ac:dyDescent="0.25">
      <c r="B18" s="487" t="s">
        <v>17</v>
      </c>
      <c r="C18" s="488"/>
      <c r="D18" s="57">
        <f>SUM(D15:D17)</f>
        <v>0.25</v>
      </c>
      <c r="E18" s="489" t="s">
        <v>17</v>
      </c>
      <c r="F18" s="490"/>
      <c r="G18" s="57">
        <f>SUM(G15:G17)</f>
        <v>0.25</v>
      </c>
      <c r="H18" s="167"/>
      <c r="I18" s="105">
        <f>SUM(I15:I17)</f>
        <v>0.19</v>
      </c>
      <c r="J18" s="103"/>
      <c r="K18" s="103"/>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1EE94-3FC3-469A-836C-E51296E28CDC}">
  <sheetPr>
    <tabColor rgb="FF92D050"/>
  </sheetPr>
  <dimension ref="A1:X60"/>
  <sheetViews>
    <sheetView topLeftCell="C25" zoomScale="70" zoomScaleNormal="70" zoomScalePageLayoutView="85" workbookViewId="0">
      <selection activeCell="C45" sqref="C45:I45"/>
    </sheetView>
  </sheetViews>
  <sheetFormatPr baseColWidth="10" defaultColWidth="10.85546875" defaultRowHeight="12.75" x14ac:dyDescent="0.2"/>
  <cols>
    <col min="1" max="1" width="1" style="173" customWidth="1"/>
    <col min="2" max="2" width="25.42578125" style="208" customWidth="1"/>
    <col min="3" max="3" width="14.5703125" style="173" customWidth="1"/>
    <col min="4" max="4" width="15.7109375" style="173" customWidth="1"/>
    <col min="5" max="5" width="23.42578125" style="173" customWidth="1"/>
    <col min="6" max="6" width="20.85546875" style="173" customWidth="1"/>
    <col min="7" max="7" width="19.85546875" style="208" customWidth="1"/>
    <col min="8" max="8" width="19.85546875" style="173" customWidth="1"/>
    <col min="9" max="9" width="16.28515625" style="173" customWidth="1"/>
    <col min="10" max="11" width="22.42578125" style="173" customWidth="1"/>
    <col min="12" max="24" width="10.85546875" style="171"/>
    <col min="25" max="16384" width="10.85546875" style="173"/>
  </cols>
  <sheetData>
    <row r="1" spans="1:15" ht="37.5" customHeight="1" x14ac:dyDescent="0.2">
      <c r="A1" s="275"/>
      <c r="B1" s="601"/>
      <c r="C1" s="604" t="s">
        <v>25</v>
      </c>
      <c r="D1" s="604"/>
      <c r="E1" s="604"/>
      <c r="F1" s="604"/>
      <c r="G1" s="604"/>
      <c r="H1" s="604"/>
      <c r="I1" s="605"/>
      <c r="J1" s="170"/>
      <c r="K1" s="170"/>
      <c r="L1" s="213"/>
      <c r="M1" s="214" t="s">
        <v>47</v>
      </c>
      <c r="N1" s="213"/>
      <c r="O1" s="213"/>
    </row>
    <row r="2" spans="1:15" ht="37.5" customHeight="1" x14ac:dyDescent="0.2">
      <c r="A2" s="276"/>
      <c r="B2" s="602"/>
      <c r="C2" s="608" t="s">
        <v>239</v>
      </c>
      <c r="D2" s="608"/>
      <c r="E2" s="608"/>
      <c r="F2" s="608"/>
      <c r="G2" s="608"/>
      <c r="H2" s="608"/>
      <c r="I2" s="606"/>
      <c r="J2" s="170"/>
      <c r="K2" s="170"/>
      <c r="L2" s="213"/>
      <c r="M2" s="214" t="s">
        <v>48</v>
      </c>
      <c r="N2" s="213"/>
      <c r="O2" s="213"/>
    </row>
    <row r="3" spans="1:15" ht="37.5" customHeight="1" thickBot="1" x14ac:dyDescent="0.25">
      <c r="A3" s="276"/>
      <c r="B3" s="603"/>
      <c r="C3" s="609" t="s">
        <v>240</v>
      </c>
      <c r="D3" s="609"/>
      <c r="E3" s="609"/>
      <c r="F3" s="609" t="s">
        <v>241</v>
      </c>
      <c r="G3" s="609"/>
      <c r="H3" s="609"/>
      <c r="I3" s="607"/>
      <c r="J3" s="170"/>
      <c r="K3" s="170"/>
      <c r="L3" s="213"/>
      <c r="M3" s="214" t="s">
        <v>50</v>
      </c>
      <c r="N3" s="213"/>
      <c r="O3" s="213"/>
    </row>
    <row r="4" spans="1:15" ht="23.25" customHeight="1" x14ac:dyDescent="0.2">
      <c r="A4" s="276"/>
      <c r="B4" s="597" t="s">
        <v>357</v>
      </c>
      <c r="C4" s="598"/>
      <c r="D4" s="598"/>
      <c r="E4" s="598"/>
      <c r="F4" s="598"/>
      <c r="G4" s="598"/>
      <c r="H4" s="598"/>
      <c r="I4" s="599"/>
      <c r="J4" s="174"/>
      <c r="K4" s="174"/>
      <c r="L4" s="213"/>
      <c r="M4" s="213"/>
      <c r="N4" s="213"/>
      <c r="O4" s="213"/>
    </row>
    <row r="5" spans="1:15" ht="24" customHeight="1" x14ac:dyDescent="0.2">
      <c r="A5" s="276"/>
      <c r="B5" s="511" t="s">
        <v>234</v>
      </c>
      <c r="C5" s="512"/>
      <c r="D5" s="512"/>
      <c r="E5" s="512"/>
      <c r="F5" s="512"/>
      <c r="G5" s="512"/>
      <c r="H5" s="512"/>
      <c r="I5" s="513"/>
      <c r="J5" s="175"/>
      <c r="K5" s="175"/>
      <c r="L5" s="213"/>
      <c r="M5" s="213"/>
      <c r="N5" s="213" t="s">
        <v>57</v>
      </c>
      <c r="O5" s="213"/>
    </row>
    <row r="6" spans="1:15" ht="30.75" customHeight="1" x14ac:dyDescent="0.2">
      <c r="A6" s="276"/>
      <c r="B6" s="224" t="s">
        <v>242</v>
      </c>
      <c r="C6" s="222">
        <v>1</v>
      </c>
      <c r="D6" s="600" t="s">
        <v>243</v>
      </c>
      <c r="E6" s="600"/>
      <c r="F6" s="572" t="s">
        <v>360</v>
      </c>
      <c r="G6" s="572"/>
      <c r="H6" s="572"/>
      <c r="I6" s="573"/>
      <c r="J6" s="177"/>
      <c r="K6" s="177"/>
      <c r="L6" s="213"/>
      <c r="M6" s="214" t="s">
        <v>60</v>
      </c>
      <c r="N6" s="213" t="s">
        <v>61</v>
      </c>
      <c r="O6" s="213"/>
    </row>
    <row r="7" spans="1:15" ht="30.75" customHeight="1" x14ac:dyDescent="0.2">
      <c r="A7" s="276"/>
      <c r="B7" s="224" t="s">
        <v>244</v>
      </c>
      <c r="C7" s="222" t="s">
        <v>81</v>
      </c>
      <c r="D7" s="600" t="s">
        <v>245</v>
      </c>
      <c r="E7" s="600"/>
      <c r="F7" s="565" t="s">
        <v>325</v>
      </c>
      <c r="G7" s="565"/>
      <c r="H7" s="277" t="s">
        <v>246</v>
      </c>
      <c r="I7" s="223" t="s">
        <v>81</v>
      </c>
      <c r="J7" s="179"/>
      <c r="K7" s="179"/>
      <c r="L7" s="213"/>
      <c r="M7" s="214" t="s">
        <v>65</v>
      </c>
      <c r="N7" s="213" t="s">
        <v>66</v>
      </c>
      <c r="O7" s="213"/>
    </row>
    <row r="8" spans="1:15" ht="30.75" customHeight="1" x14ac:dyDescent="0.2">
      <c r="A8" s="276"/>
      <c r="B8" s="224" t="s">
        <v>247</v>
      </c>
      <c r="C8" s="572" t="s">
        <v>289</v>
      </c>
      <c r="D8" s="572"/>
      <c r="E8" s="572"/>
      <c r="F8" s="572"/>
      <c r="G8" s="221" t="s">
        <v>248</v>
      </c>
      <c r="H8" s="587">
        <v>7550</v>
      </c>
      <c r="I8" s="588"/>
      <c r="J8" s="180"/>
      <c r="K8" s="180"/>
      <c r="L8" s="213"/>
      <c r="M8" s="214" t="s">
        <v>69</v>
      </c>
      <c r="N8" s="213" t="s">
        <v>70</v>
      </c>
      <c r="O8" s="213"/>
    </row>
    <row r="9" spans="1:15" ht="30.75" customHeight="1" x14ac:dyDescent="0.2">
      <c r="A9" s="276"/>
      <c r="B9" s="224" t="s">
        <v>48</v>
      </c>
      <c r="C9" s="589" t="s">
        <v>60</v>
      </c>
      <c r="D9" s="589"/>
      <c r="E9" s="589"/>
      <c r="F9" s="589"/>
      <c r="G9" s="221" t="s">
        <v>249</v>
      </c>
      <c r="H9" s="590" t="s">
        <v>290</v>
      </c>
      <c r="I9" s="591"/>
      <c r="J9" s="181"/>
      <c r="K9" s="181"/>
      <c r="L9" s="213"/>
      <c r="M9" s="215" t="s">
        <v>73</v>
      </c>
      <c r="N9" s="213"/>
      <c r="O9" s="213"/>
    </row>
    <row r="10" spans="1:15" ht="39" customHeight="1" x14ac:dyDescent="0.2">
      <c r="A10" s="276"/>
      <c r="B10" s="224" t="s">
        <v>250</v>
      </c>
      <c r="C10" s="572" t="s">
        <v>348</v>
      </c>
      <c r="D10" s="572"/>
      <c r="E10" s="572"/>
      <c r="F10" s="572"/>
      <c r="G10" s="572"/>
      <c r="H10" s="572"/>
      <c r="I10" s="573"/>
      <c r="J10" s="183"/>
      <c r="K10" s="183"/>
      <c r="L10" s="213"/>
      <c r="M10" s="215"/>
      <c r="N10" s="213"/>
      <c r="O10" s="213"/>
    </row>
    <row r="11" spans="1:15" ht="30.75" customHeight="1" x14ac:dyDescent="0.2">
      <c r="A11" s="276"/>
      <c r="B11" s="224" t="s">
        <v>251</v>
      </c>
      <c r="C11" s="592" t="s">
        <v>291</v>
      </c>
      <c r="D11" s="592"/>
      <c r="E11" s="592"/>
      <c r="F11" s="592"/>
      <c r="G11" s="592"/>
      <c r="H11" s="592"/>
      <c r="I11" s="593"/>
      <c r="J11" s="179"/>
      <c r="K11" s="179"/>
      <c r="L11" s="213"/>
      <c r="M11" s="215"/>
      <c r="N11" s="213" t="s">
        <v>76</v>
      </c>
      <c r="O11" s="213"/>
    </row>
    <row r="12" spans="1:15" ht="30.75" customHeight="1" x14ac:dyDescent="0.2">
      <c r="A12" s="276"/>
      <c r="B12" s="224" t="s">
        <v>254</v>
      </c>
      <c r="C12" s="563" t="s">
        <v>314</v>
      </c>
      <c r="D12" s="563"/>
      <c r="E12" s="563"/>
      <c r="F12" s="563"/>
      <c r="G12" s="221" t="s">
        <v>252</v>
      </c>
      <c r="H12" s="594" t="s">
        <v>91</v>
      </c>
      <c r="I12" s="595"/>
      <c r="J12" s="179"/>
      <c r="K12" s="179"/>
      <c r="L12" s="213"/>
      <c r="M12" s="215" t="s">
        <v>80</v>
      </c>
      <c r="N12" s="213" t="s">
        <v>81</v>
      </c>
      <c r="O12" s="213"/>
    </row>
    <row r="13" spans="1:15" ht="30.75" customHeight="1" x14ac:dyDescent="0.2">
      <c r="A13" s="276"/>
      <c r="B13" s="224" t="s">
        <v>255</v>
      </c>
      <c r="C13" s="596" t="s">
        <v>330</v>
      </c>
      <c r="D13" s="596"/>
      <c r="E13" s="596"/>
      <c r="F13" s="596"/>
      <c r="G13" s="221" t="s">
        <v>253</v>
      </c>
      <c r="H13" s="594" t="s">
        <v>70</v>
      </c>
      <c r="I13" s="595"/>
      <c r="J13" s="179"/>
      <c r="K13" s="179"/>
      <c r="L13" s="213"/>
      <c r="M13" s="215" t="s">
        <v>84</v>
      </c>
      <c r="N13" s="213"/>
      <c r="O13" s="213"/>
    </row>
    <row r="14" spans="1:15" ht="64.5" customHeight="1" x14ac:dyDescent="0.2">
      <c r="A14" s="276"/>
      <c r="B14" s="224" t="s">
        <v>256</v>
      </c>
      <c r="C14" s="563" t="s">
        <v>315</v>
      </c>
      <c r="D14" s="563"/>
      <c r="E14" s="563"/>
      <c r="F14" s="563"/>
      <c r="G14" s="563"/>
      <c r="H14" s="563"/>
      <c r="I14" s="564"/>
      <c r="J14" s="183"/>
      <c r="K14" s="183"/>
      <c r="L14" s="213"/>
      <c r="M14" s="215" t="s">
        <v>86</v>
      </c>
      <c r="N14" s="213"/>
      <c r="O14" s="213"/>
    </row>
    <row r="15" spans="1:15" ht="30.75" customHeight="1" x14ac:dyDescent="0.2">
      <c r="A15" s="276"/>
      <c r="B15" s="224" t="s">
        <v>257</v>
      </c>
      <c r="C15" s="563" t="s">
        <v>377</v>
      </c>
      <c r="D15" s="563"/>
      <c r="E15" s="563"/>
      <c r="F15" s="563"/>
      <c r="G15" s="563"/>
      <c r="H15" s="563"/>
      <c r="I15" s="564"/>
      <c r="J15" s="184"/>
      <c r="K15" s="184"/>
      <c r="L15" s="213"/>
      <c r="M15" s="215" t="s">
        <v>88</v>
      </c>
      <c r="N15" s="213"/>
      <c r="O15" s="213"/>
    </row>
    <row r="16" spans="1:15" ht="20.25" customHeight="1" x14ac:dyDescent="0.2">
      <c r="A16" s="276"/>
      <c r="B16" s="224" t="s">
        <v>258</v>
      </c>
      <c r="C16" s="563" t="s">
        <v>316</v>
      </c>
      <c r="D16" s="563"/>
      <c r="E16" s="563"/>
      <c r="F16" s="563"/>
      <c r="G16" s="563"/>
      <c r="H16" s="563"/>
      <c r="I16" s="564"/>
      <c r="J16" s="185"/>
      <c r="K16" s="185"/>
      <c r="L16" s="213"/>
      <c r="M16" s="215"/>
      <c r="N16" s="213"/>
      <c r="O16" s="213"/>
    </row>
    <row r="17" spans="1:15" ht="30.75" customHeight="1" x14ac:dyDescent="0.2">
      <c r="A17" s="276"/>
      <c r="B17" s="224" t="s">
        <v>259</v>
      </c>
      <c r="C17" s="565" t="s">
        <v>309</v>
      </c>
      <c r="D17" s="566"/>
      <c r="E17" s="566"/>
      <c r="F17" s="566"/>
      <c r="G17" s="566"/>
      <c r="H17" s="566"/>
      <c r="I17" s="567"/>
      <c r="J17" s="186"/>
      <c r="K17" s="186"/>
      <c r="L17" s="213"/>
      <c r="M17" s="215" t="s">
        <v>91</v>
      </c>
      <c r="N17" s="213"/>
      <c r="O17" s="213"/>
    </row>
    <row r="18" spans="1:15" ht="18" customHeight="1" x14ac:dyDescent="0.2">
      <c r="A18" s="276"/>
      <c r="B18" s="568" t="s">
        <v>265</v>
      </c>
      <c r="C18" s="569" t="s">
        <v>237</v>
      </c>
      <c r="D18" s="569"/>
      <c r="E18" s="569"/>
      <c r="F18" s="570" t="s">
        <v>238</v>
      </c>
      <c r="G18" s="570"/>
      <c r="H18" s="570"/>
      <c r="I18" s="571"/>
      <c r="J18" s="187"/>
      <c r="K18" s="187"/>
      <c r="L18" s="213"/>
      <c r="M18" s="215" t="s">
        <v>79</v>
      </c>
      <c r="N18" s="213"/>
      <c r="O18" s="213"/>
    </row>
    <row r="19" spans="1:15" ht="39.75" customHeight="1" x14ac:dyDescent="0.2">
      <c r="A19" s="276"/>
      <c r="B19" s="568"/>
      <c r="C19" s="572" t="s">
        <v>317</v>
      </c>
      <c r="D19" s="572"/>
      <c r="E19" s="572"/>
      <c r="F19" s="572" t="s">
        <v>318</v>
      </c>
      <c r="G19" s="572"/>
      <c r="H19" s="572"/>
      <c r="I19" s="573"/>
      <c r="J19" s="185"/>
      <c r="K19" s="185"/>
      <c r="L19" s="213"/>
      <c r="M19" s="215" t="s">
        <v>95</v>
      </c>
      <c r="N19" s="213"/>
      <c r="O19" s="213"/>
    </row>
    <row r="20" spans="1:15" ht="39.75" customHeight="1" x14ac:dyDescent="0.2">
      <c r="A20" s="276"/>
      <c r="B20" s="224" t="s">
        <v>266</v>
      </c>
      <c r="C20" s="574" t="s">
        <v>309</v>
      </c>
      <c r="D20" s="575"/>
      <c r="E20" s="576"/>
      <c r="F20" s="577" t="s">
        <v>309</v>
      </c>
      <c r="G20" s="577"/>
      <c r="H20" s="577"/>
      <c r="I20" s="578"/>
      <c r="J20" s="179"/>
      <c r="K20" s="179"/>
      <c r="L20" s="213"/>
      <c r="M20" s="215"/>
      <c r="N20" s="213"/>
      <c r="O20" s="213"/>
    </row>
    <row r="21" spans="1:15" ht="106.15" customHeight="1" x14ac:dyDescent="0.2">
      <c r="A21" s="276"/>
      <c r="B21" s="224" t="s">
        <v>267</v>
      </c>
      <c r="C21" s="579" t="s">
        <v>319</v>
      </c>
      <c r="D21" s="580"/>
      <c r="E21" s="581"/>
      <c r="F21" s="582" t="s">
        <v>320</v>
      </c>
      <c r="G21" s="583"/>
      <c r="H21" s="583"/>
      <c r="I21" s="584"/>
      <c r="J21" s="184"/>
      <c r="K21" s="184"/>
      <c r="L21" s="213"/>
      <c r="M21" s="215"/>
      <c r="N21" s="213"/>
      <c r="O21" s="213"/>
    </row>
    <row r="22" spans="1:15" ht="23.25" customHeight="1" x14ac:dyDescent="0.2">
      <c r="A22" s="276"/>
      <c r="B22" s="224" t="s">
        <v>268</v>
      </c>
      <c r="C22" s="558">
        <v>44197</v>
      </c>
      <c r="D22" s="585"/>
      <c r="E22" s="586"/>
      <c r="F22" s="178" t="s">
        <v>271</v>
      </c>
      <c r="G22" s="278">
        <v>0.1</v>
      </c>
      <c r="H22" s="178" t="s">
        <v>275</v>
      </c>
      <c r="I22" s="279">
        <v>0.1</v>
      </c>
      <c r="J22" s="189"/>
      <c r="K22" s="189"/>
      <c r="L22" s="213"/>
      <c r="M22" s="215"/>
      <c r="N22" s="213"/>
      <c r="O22" s="213"/>
    </row>
    <row r="23" spans="1:15" ht="27" customHeight="1" x14ac:dyDescent="0.2">
      <c r="A23" s="276"/>
      <c r="B23" s="224" t="s">
        <v>269</v>
      </c>
      <c r="C23" s="558">
        <v>44561</v>
      </c>
      <c r="D23" s="535"/>
      <c r="E23" s="559"/>
      <c r="F23" s="178" t="s">
        <v>272</v>
      </c>
      <c r="G23" s="560">
        <v>0.3</v>
      </c>
      <c r="H23" s="561"/>
      <c r="I23" s="562"/>
      <c r="J23" s="190"/>
      <c r="K23" s="190"/>
      <c r="L23" s="213"/>
      <c r="M23" s="215"/>
      <c r="N23" s="213"/>
      <c r="O23" s="213"/>
    </row>
    <row r="24" spans="1:15" ht="30.75" customHeight="1" x14ac:dyDescent="0.2">
      <c r="A24" s="276"/>
      <c r="B24" s="231" t="s">
        <v>270</v>
      </c>
      <c r="C24" s="531" t="s">
        <v>321</v>
      </c>
      <c r="D24" s="532"/>
      <c r="E24" s="533"/>
      <c r="F24" s="227" t="s">
        <v>274</v>
      </c>
      <c r="G24" s="534" t="s">
        <v>223</v>
      </c>
      <c r="H24" s="535"/>
      <c r="I24" s="536"/>
      <c r="J24" s="187"/>
      <c r="K24" s="187"/>
      <c r="M24" s="188"/>
    </row>
    <row r="25" spans="1:15" ht="22.5" customHeight="1" x14ac:dyDescent="0.2">
      <c r="A25" s="276"/>
      <c r="B25" s="511" t="s">
        <v>235</v>
      </c>
      <c r="C25" s="512"/>
      <c r="D25" s="512"/>
      <c r="E25" s="512"/>
      <c r="F25" s="512"/>
      <c r="G25" s="512"/>
      <c r="H25" s="512"/>
      <c r="I25" s="513"/>
      <c r="J25" s="175"/>
      <c r="K25" s="175"/>
      <c r="M25" s="188"/>
    </row>
    <row r="26" spans="1:15" ht="43.5" customHeight="1" x14ac:dyDescent="0.2">
      <c r="A26" s="276"/>
      <c r="B26" s="191" t="s">
        <v>105</v>
      </c>
      <c r="C26" s="221" t="s">
        <v>261</v>
      </c>
      <c r="D26" s="221" t="s">
        <v>260</v>
      </c>
      <c r="E26" s="192" t="s">
        <v>264</v>
      </c>
      <c r="F26" s="221" t="s">
        <v>263</v>
      </c>
      <c r="G26" s="221" t="s">
        <v>262</v>
      </c>
      <c r="H26" s="192" t="s">
        <v>276</v>
      </c>
      <c r="I26" s="193" t="s">
        <v>273</v>
      </c>
      <c r="J26" s="185"/>
      <c r="K26" s="185"/>
      <c r="M26" s="188"/>
    </row>
    <row r="27" spans="1:15" ht="15.6" customHeight="1" x14ac:dyDescent="0.2">
      <c r="A27" s="276"/>
      <c r="B27" s="191" t="s">
        <v>323</v>
      </c>
      <c r="C27" s="216">
        <f>0.125*$G$23</f>
        <v>3.7499999999999999E-2</v>
      </c>
      <c r="D27" s="217">
        <f>12.5%*G23</f>
        <v>3.7499999999999999E-2</v>
      </c>
      <c r="E27" s="282">
        <f>IF(OR(C27=0,C27=""),0,D27/C27)</f>
        <v>1</v>
      </c>
      <c r="F27" s="555">
        <f>SUM(C27:C38)</f>
        <v>0.30002999999999996</v>
      </c>
      <c r="G27" s="842">
        <f>SUM(D27:D38)</f>
        <v>0.13913999999999999</v>
      </c>
      <c r="H27" s="282">
        <f>+(D27*100%)/$G$23</f>
        <v>0.125</v>
      </c>
      <c r="I27" s="549">
        <f>G27+I22</f>
        <v>0.23913999999999999</v>
      </c>
      <c r="J27" s="185"/>
      <c r="K27" s="185"/>
      <c r="M27" s="188"/>
    </row>
    <row r="28" spans="1:15" ht="15.6" customHeight="1" x14ac:dyDescent="0.2">
      <c r="A28" s="276"/>
      <c r="B28" s="191" t="s">
        <v>114</v>
      </c>
      <c r="C28" s="216">
        <f>0.125*$G$23</f>
        <v>3.7499999999999999E-2</v>
      </c>
      <c r="D28" s="216">
        <f>12.5%*G23</f>
        <v>3.7499999999999999E-2</v>
      </c>
      <c r="E28" s="282">
        <f t="shared" ref="E28:E38" si="0">IF(OR(C28=0,C28=""),0,D28/C28)</f>
        <v>1</v>
      </c>
      <c r="F28" s="556"/>
      <c r="G28" s="843"/>
      <c r="H28" s="282">
        <f>+IF(D28="","",((D28*100%)/$G$23)+H27)</f>
        <v>0.25</v>
      </c>
      <c r="I28" s="550"/>
      <c r="J28" s="185"/>
      <c r="K28" s="185"/>
      <c r="M28" s="188"/>
    </row>
    <row r="29" spans="1:15" ht="15.6" customHeight="1" x14ac:dyDescent="0.2">
      <c r="A29" s="276"/>
      <c r="B29" s="191" t="s">
        <v>115</v>
      </c>
      <c r="C29" s="216">
        <f>0.1275*$G$23</f>
        <v>3.8249999999999999E-2</v>
      </c>
      <c r="D29" s="216">
        <f>+G23*9.38%</f>
        <v>2.8140000000000002E-2</v>
      </c>
      <c r="E29" s="282">
        <f t="shared" si="0"/>
        <v>0.73568627450980395</v>
      </c>
      <c r="F29" s="556"/>
      <c r="G29" s="843"/>
      <c r="H29" s="282">
        <f t="shared" ref="H29:H38" si="1">+IF(D29="","",((D29*100%)/$G$23)+H28)</f>
        <v>0.34379999999999999</v>
      </c>
      <c r="I29" s="550"/>
      <c r="J29" s="185"/>
      <c r="K29" s="185"/>
      <c r="M29" s="188"/>
    </row>
    <row r="30" spans="1:15" ht="15.6" customHeight="1" x14ac:dyDescent="0.2">
      <c r="A30" s="276"/>
      <c r="B30" s="191" t="s">
        <v>116</v>
      </c>
      <c r="C30" s="216">
        <f>12.38%*G23</f>
        <v>3.7139999999999999E-2</v>
      </c>
      <c r="D30" s="216">
        <f>12%*G23</f>
        <v>3.5999999999999997E-2</v>
      </c>
      <c r="E30" s="282">
        <f t="shared" si="0"/>
        <v>0.96930533117932138</v>
      </c>
      <c r="F30" s="556"/>
      <c r="G30" s="843"/>
      <c r="H30" s="282">
        <f t="shared" si="1"/>
        <v>0.46379999999999999</v>
      </c>
      <c r="I30" s="550"/>
      <c r="J30" s="185"/>
      <c r="K30" s="185"/>
      <c r="M30" s="188"/>
    </row>
    <row r="31" spans="1:15" ht="15.6" customHeight="1" x14ac:dyDescent="0.2">
      <c r="A31" s="276"/>
      <c r="B31" s="191" t="s">
        <v>117</v>
      </c>
      <c r="C31" s="216">
        <v>0</v>
      </c>
      <c r="D31" s="216">
        <v>0</v>
      </c>
      <c r="E31" s="282">
        <f t="shared" si="0"/>
        <v>0</v>
      </c>
      <c r="F31" s="556"/>
      <c r="G31" s="843"/>
      <c r="H31" s="282">
        <f t="shared" si="1"/>
        <v>0.46379999999999999</v>
      </c>
      <c r="I31" s="550"/>
      <c r="J31" s="185"/>
      <c r="K31" s="185"/>
      <c r="M31" s="188"/>
    </row>
    <row r="32" spans="1:15" ht="15.6" customHeight="1" x14ac:dyDescent="0.2">
      <c r="A32" s="276"/>
      <c r="B32" s="191" t="s">
        <v>118</v>
      </c>
      <c r="C32" s="216">
        <v>0</v>
      </c>
      <c r="D32" s="216">
        <v>0</v>
      </c>
      <c r="E32" s="282">
        <f t="shared" si="0"/>
        <v>0</v>
      </c>
      <c r="F32" s="556"/>
      <c r="G32" s="843"/>
      <c r="H32" s="282">
        <f t="shared" si="1"/>
        <v>0.46379999999999999</v>
      </c>
      <c r="I32" s="550"/>
      <c r="J32" s="185"/>
      <c r="K32" s="185"/>
      <c r="M32" s="188"/>
    </row>
    <row r="33" spans="1:11" ht="19.5" customHeight="1" x14ac:dyDescent="0.2">
      <c r="A33" s="276"/>
      <c r="B33" s="191" t="s">
        <v>119</v>
      </c>
      <c r="C33" s="216">
        <v>0</v>
      </c>
      <c r="D33" s="216">
        <v>0</v>
      </c>
      <c r="E33" s="282">
        <f t="shared" si="0"/>
        <v>0</v>
      </c>
      <c r="F33" s="556"/>
      <c r="G33" s="843"/>
      <c r="H33" s="282">
        <f t="shared" si="1"/>
        <v>0.46379999999999999</v>
      </c>
      <c r="I33" s="550"/>
      <c r="J33" s="195"/>
      <c r="K33" s="195"/>
    </row>
    <row r="34" spans="1:11" ht="19.5" customHeight="1" x14ac:dyDescent="0.2">
      <c r="A34" s="276"/>
      <c r="B34" s="191" t="s">
        <v>120</v>
      </c>
      <c r="C34" s="216">
        <v>0</v>
      </c>
      <c r="D34" s="216">
        <v>0</v>
      </c>
      <c r="E34" s="282">
        <f t="shared" si="0"/>
        <v>0</v>
      </c>
      <c r="F34" s="556"/>
      <c r="G34" s="843"/>
      <c r="H34" s="282">
        <f t="shared" si="1"/>
        <v>0.46379999999999999</v>
      </c>
      <c r="I34" s="550"/>
      <c r="J34" s="195"/>
      <c r="K34" s="195"/>
    </row>
    <row r="35" spans="1:11" ht="19.5" customHeight="1" x14ac:dyDescent="0.2">
      <c r="A35" s="276"/>
      <c r="B35" s="191" t="s">
        <v>121</v>
      </c>
      <c r="C35" s="216">
        <v>0</v>
      </c>
      <c r="D35" s="216">
        <v>0</v>
      </c>
      <c r="E35" s="282">
        <f t="shared" si="0"/>
        <v>0</v>
      </c>
      <c r="F35" s="556"/>
      <c r="G35" s="843"/>
      <c r="H35" s="282">
        <f t="shared" si="1"/>
        <v>0.46379999999999999</v>
      </c>
      <c r="I35" s="550"/>
      <c r="J35" s="195" t="s">
        <v>404</v>
      </c>
      <c r="K35" s="195"/>
    </row>
    <row r="36" spans="1:11" ht="19.5" customHeight="1" x14ac:dyDescent="0.2">
      <c r="A36" s="276"/>
      <c r="B36" s="191" t="s">
        <v>122</v>
      </c>
      <c r="C36" s="216">
        <f>11.25%*$G$23</f>
        <v>3.3750000000000002E-2</v>
      </c>
      <c r="D36" s="216">
        <v>0</v>
      </c>
      <c r="E36" s="282">
        <f t="shared" si="0"/>
        <v>0</v>
      </c>
      <c r="F36" s="556"/>
      <c r="G36" s="843"/>
      <c r="H36" s="282">
        <f t="shared" si="1"/>
        <v>0.46379999999999999</v>
      </c>
      <c r="I36" s="550"/>
      <c r="J36" s="195"/>
      <c r="K36" s="195"/>
    </row>
    <row r="37" spans="1:11" ht="19.5" customHeight="1" x14ac:dyDescent="0.2">
      <c r="A37" s="276"/>
      <c r="B37" s="191" t="s">
        <v>123</v>
      </c>
      <c r="C37" s="216">
        <f>24.94%*$G$23</f>
        <v>7.4819999999999998E-2</v>
      </c>
      <c r="D37" s="216">
        <v>0</v>
      </c>
      <c r="E37" s="282">
        <f t="shared" si="0"/>
        <v>0</v>
      </c>
      <c r="F37" s="556"/>
      <c r="G37" s="843"/>
      <c r="H37" s="282">
        <f t="shared" si="1"/>
        <v>0.46379999999999999</v>
      </c>
      <c r="I37" s="550"/>
      <c r="J37" s="195"/>
      <c r="K37" s="195"/>
    </row>
    <row r="38" spans="1:11" ht="19.5" customHeight="1" x14ac:dyDescent="0.2">
      <c r="A38" s="276"/>
      <c r="B38" s="191" t="s">
        <v>124</v>
      </c>
      <c r="C38" s="216">
        <f>13.69%*$G$23</f>
        <v>4.1069999999999995E-2</v>
      </c>
      <c r="D38" s="216">
        <v>0</v>
      </c>
      <c r="E38" s="282">
        <f t="shared" si="0"/>
        <v>0</v>
      </c>
      <c r="F38" s="557"/>
      <c r="G38" s="844"/>
      <c r="H38" s="282">
        <f t="shared" si="1"/>
        <v>0.46379999999999999</v>
      </c>
      <c r="I38" s="551"/>
      <c r="J38" s="195"/>
      <c r="K38" s="195"/>
    </row>
    <row r="39" spans="1:11" ht="52.5" customHeight="1" x14ac:dyDescent="0.2">
      <c r="A39" s="276"/>
      <c r="B39" s="229" t="s">
        <v>277</v>
      </c>
      <c r="C39" s="537" t="s">
        <v>395</v>
      </c>
      <c r="D39" s="538"/>
      <c r="E39" s="538"/>
      <c r="F39" s="538"/>
      <c r="G39" s="538"/>
      <c r="H39" s="538"/>
      <c r="I39" s="539"/>
      <c r="J39" s="196"/>
      <c r="K39" s="196"/>
    </row>
    <row r="40" spans="1:11" ht="34.5" customHeight="1" x14ac:dyDescent="0.2">
      <c r="A40" s="276"/>
      <c r="B40" s="540"/>
      <c r="C40" s="541"/>
      <c r="D40" s="541"/>
      <c r="E40" s="541"/>
      <c r="F40" s="541"/>
      <c r="G40" s="541"/>
      <c r="H40" s="541"/>
      <c r="I40" s="542"/>
      <c r="J40" s="175"/>
      <c r="K40" s="175"/>
    </row>
    <row r="41" spans="1:11" ht="34.5" customHeight="1" x14ac:dyDescent="0.2">
      <c r="A41" s="276"/>
      <c r="B41" s="543"/>
      <c r="C41" s="544"/>
      <c r="D41" s="544"/>
      <c r="E41" s="544"/>
      <c r="F41" s="544"/>
      <c r="G41" s="544"/>
      <c r="H41" s="544"/>
      <c r="I41" s="545"/>
      <c r="J41" s="196"/>
      <c r="K41" s="196"/>
    </row>
    <row r="42" spans="1:11" ht="34.5" customHeight="1" x14ac:dyDescent="0.2">
      <c r="A42" s="276"/>
      <c r="B42" s="543"/>
      <c r="C42" s="544"/>
      <c r="D42" s="544"/>
      <c r="E42" s="544"/>
      <c r="F42" s="544"/>
      <c r="G42" s="544"/>
      <c r="H42" s="544"/>
      <c r="I42" s="545"/>
      <c r="J42" s="196"/>
      <c r="K42" s="196"/>
    </row>
    <row r="43" spans="1:11" ht="34.5" customHeight="1" x14ac:dyDescent="0.2">
      <c r="A43" s="276"/>
      <c r="B43" s="543"/>
      <c r="C43" s="544"/>
      <c r="D43" s="544"/>
      <c r="E43" s="544"/>
      <c r="F43" s="544"/>
      <c r="G43" s="544"/>
      <c r="H43" s="544"/>
      <c r="I43" s="545"/>
      <c r="J43" s="196"/>
      <c r="K43" s="196"/>
    </row>
    <row r="44" spans="1:11" ht="34.5" customHeight="1" x14ac:dyDescent="0.2">
      <c r="A44" s="276"/>
      <c r="B44" s="546"/>
      <c r="C44" s="547"/>
      <c r="D44" s="547"/>
      <c r="E44" s="547"/>
      <c r="F44" s="547"/>
      <c r="G44" s="547"/>
      <c r="H44" s="547"/>
      <c r="I44" s="548"/>
      <c r="J44" s="174"/>
      <c r="K44" s="174"/>
    </row>
    <row r="45" spans="1:11" ht="65.25" customHeight="1" x14ac:dyDescent="0.2">
      <c r="A45" s="276"/>
      <c r="B45" s="224" t="s">
        <v>278</v>
      </c>
      <c r="C45" s="522" t="s">
        <v>417</v>
      </c>
      <c r="D45" s="523"/>
      <c r="E45" s="523"/>
      <c r="F45" s="523"/>
      <c r="G45" s="523"/>
      <c r="H45" s="523"/>
      <c r="I45" s="524"/>
      <c r="J45" s="197"/>
      <c r="K45" s="197"/>
    </row>
    <row r="46" spans="1:11" ht="24" x14ac:dyDescent="0.2">
      <c r="A46" s="276"/>
      <c r="B46" s="224" t="s">
        <v>279</v>
      </c>
      <c r="C46" s="514"/>
      <c r="D46" s="515"/>
      <c r="E46" s="515"/>
      <c r="F46" s="515"/>
      <c r="G46" s="515"/>
      <c r="H46" s="515"/>
      <c r="I46" s="516"/>
      <c r="J46" s="197"/>
      <c r="K46" s="197"/>
    </row>
    <row r="47" spans="1:11" ht="65.25" customHeight="1" x14ac:dyDescent="0.2">
      <c r="A47" s="276"/>
      <c r="B47" s="230" t="s">
        <v>280</v>
      </c>
      <c r="C47" s="517" t="s">
        <v>407</v>
      </c>
      <c r="D47" s="518"/>
      <c r="E47" s="518"/>
      <c r="F47" s="518"/>
      <c r="G47" s="518"/>
      <c r="H47" s="518"/>
      <c r="I47" s="519"/>
      <c r="J47" s="197"/>
      <c r="K47" s="197"/>
    </row>
    <row r="48" spans="1:11" ht="22.5" customHeight="1" x14ac:dyDescent="0.2">
      <c r="A48" s="276"/>
      <c r="B48" s="511" t="s">
        <v>236</v>
      </c>
      <c r="C48" s="512"/>
      <c r="D48" s="512"/>
      <c r="E48" s="512"/>
      <c r="F48" s="512"/>
      <c r="G48" s="512"/>
      <c r="H48" s="512"/>
      <c r="I48" s="513"/>
      <c r="J48" s="197"/>
      <c r="K48" s="197"/>
    </row>
    <row r="49" spans="1:11" ht="22.5" customHeight="1" x14ac:dyDescent="0.2">
      <c r="A49" s="276"/>
      <c r="B49" s="527" t="s">
        <v>281</v>
      </c>
      <c r="C49" s="218" t="s">
        <v>282</v>
      </c>
      <c r="D49" s="529" t="s">
        <v>283</v>
      </c>
      <c r="E49" s="529"/>
      <c r="F49" s="529"/>
      <c r="G49" s="529" t="s">
        <v>284</v>
      </c>
      <c r="H49" s="529"/>
      <c r="I49" s="530"/>
      <c r="J49" s="198"/>
      <c r="K49" s="198"/>
    </row>
    <row r="50" spans="1:11" ht="30.75" customHeight="1" x14ac:dyDescent="0.2">
      <c r="A50" s="276"/>
      <c r="B50" s="528"/>
      <c r="C50" s="280"/>
      <c r="D50" s="520"/>
      <c r="E50" s="520"/>
      <c r="F50" s="520"/>
      <c r="G50" s="520"/>
      <c r="H50" s="520"/>
      <c r="I50" s="521"/>
      <c r="J50" s="198"/>
      <c r="K50" s="198"/>
    </row>
    <row r="51" spans="1:11" ht="32.25" customHeight="1" x14ac:dyDescent="0.2">
      <c r="A51" s="276"/>
      <c r="B51" s="233" t="s">
        <v>285</v>
      </c>
      <c r="C51" s="520" t="s">
        <v>327</v>
      </c>
      <c r="D51" s="520"/>
      <c r="E51" s="520"/>
      <c r="F51" s="520"/>
      <c r="G51" s="520"/>
      <c r="H51" s="520"/>
      <c r="I51" s="521"/>
      <c r="J51" s="200"/>
      <c r="K51" s="200"/>
    </row>
    <row r="52" spans="1:11" ht="28.5" customHeight="1" x14ac:dyDescent="0.2">
      <c r="A52" s="276"/>
      <c r="B52" s="234" t="s">
        <v>286</v>
      </c>
      <c r="C52" s="520" t="s">
        <v>327</v>
      </c>
      <c r="D52" s="520"/>
      <c r="E52" s="520"/>
      <c r="F52" s="520"/>
      <c r="G52" s="520"/>
      <c r="H52" s="520"/>
      <c r="I52" s="521"/>
      <c r="J52" s="200"/>
      <c r="K52" s="200"/>
    </row>
    <row r="53" spans="1:11" ht="30" customHeight="1" x14ac:dyDescent="0.2">
      <c r="A53" s="276"/>
      <c r="B53" s="230" t="s">
        <v>287</v>
      </c>
      <c r="C53" s="520" t="s">
        <v>355</v>
      </c>
      <c r="D53" s="520"/>
      <c r="E53" s="520"/>
      <c r="F53" s="520"/>
      <c r="G53" s="520"/>
      <c r="H53" s="520"/>
      <c r="I53" s="521"/>
      <c r="J53" s="201"/>
      <c r="K53" s="201"/>
    </row>
    <row r="54" spans="1:11" ht="31.5" customHeight="1" thickBot="1" x14ac:dyDescent="0.25">
      <c r="A54" s="281"/>
      <c r="B54" s="211" t="s">
        <v>288</v>
      </c>
      <c r="C54" s="525" t="s">
        <v>375</v>
      </c>
      <c r="D54" s="525"/>
      <c r="E54" s="525"/>
      <c r="F54" s="525"/>
      <c r="G54" s="525"/>
      <c r="H54" s="525"/>
      <c r="I54" s="526"/>
      <c r="J54" s="202"/>
      <c r="K54" s="202"/>
    </row>
    <row r="55" spans="1:11" x14ac:dyDescent="0.2">
      <c r="B55" s="203"/>
      <c r="C55" s="204"/>
      <c r="D55" s="204"/>
      <c r="E55" s="205"/>
      <c r="F55" s="205"/>
      <c r="G55" s="212"/>
      <c r="H55" s="207"/>
      <c r="I55" s="204"/>
      <c r="J55" s="202"/>
      <c r="K55" s="202"/>
    </row>
    <row r="56" spans="1:11" x14ac:dyDescent="0.2">
      <c r="B56" s="203"/>
      <c r="C56" s="204"/>
      <c r="D56" s="204"/>
      <c r="E56" s="205"/>
      <c r="F56" s="205"/>
      <c r="G56" s="212"/>
      <c r="H56" s="207"/>
      <c r="I56" s="204"/>
      <c r="J56" s="202"/>
      <c r="K56" s="202"/>
    </row>
    <row r="57" spans="1:11" x14ac:dyDescent="0.2">
      <c r="B57" s="203"/>
      <c r="C57" s="204"/>
      <c r="D57" s="204"/>
      <c r="E57" s="205"/>
      <c r="F57" s="205"/>
      <c r="G57" s="212"/>
      <c r="H57" s="207"/>
      <c r="I57" s="204"/>
      <c r="J57" s="202"/>
      <c r="K57" s="202"/>
    </row>
    <row r="58" spans="1:11" x14ac:dyDescent="0.2">
      <c r="B58" s="203"/>
      <c r="C58" s="204"/>
      <c r="D58" s="204"/>
      <c r="E58" s="205"/>
      <c r="F58" s="205"/>
      <c r="G58" s="212"/>
      <c r="H58" s="207"/>
      <c r="I58" s="204"/>
      <c r="J58" s="202"/>
      <c r="K58" s="202"/>
    </row>
    <row r="59" spans="1:11" x14ac:dyDescent="0.2">
      <c r="B59" s="203"/>
      <c r="C59" s="204"/>
      <c r="D59" s="204"/>
      <c r="E59" s="205"/>
      <c r="F59" s="205"/>
      <c r="G59" s="212"/>
      <c r="H59" s="207"/>
      <c r="I59" s="204"/>
      <c r="J59" s="202"/>
      <c r="K59" s="202"/>
    </row>
    <row r="60" spans="1:11" ht="25.5" customHeight="1" x14ac:dyDescent="0.2">
      <c r="B60" s="203"/>
      <c r="C60" s="204"/>
      <c r="D60" s="204"/>
      <c r="E60" s="205"/>
      <c r="F60" s="205"/>
      <c r="G60" s="212"/>
      <c r="H60" s="207"/>
      <c r="I60" s="204"/>
      <c r="J60" s="202"/>
      <c r="K60" s="202"/>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C39:I39"/>
    <mergeCell ref="B40:I44"/>
    <mergeCell ref="I27:I38"/>
    <mergeCell ref="G27:G38"/>
    <mergeCell ref="F27:F38"/>
    <mergeCell ref="C53:I53"/>
    <mergeCell ref="C54:I54"/>
    <mergeCell ref="B49:B50"/>
    <mergeCell ref="D49:F49"/>
    <mergeCell ref="G49:I49"/>
    <mergeCell ref="D50:F50"/>
    <mergeCell ref="G50:I50"/>
    <mergeCell ref="C51:I51"/>
    <mergeCell ref="B48:I48"/>
    <mergeCell ref="C46:I46"/>
    <mergeCell ref="C47:I47"/>
    <mergeCell ref="C52:I52"/>
    <mergeCell ref="C45:I45"/>
  </mergeCells>
  <phoneticPr fontId="74" type="noConversion"/>
  <dataValidations count="7">
    <dataValidation type="list" allowBlank="1" showInputMessage="1" showErrorMessage="1" sqref="C7 I7" xr:uid="{ED8530C7-01D7-464F-9F5F-ACF2F40B37DC}">
      <formula1>$N$11:$N$12</formula1>
    </dataValidation>
    <dataValidation type="list" allowBlank="1" showInputMessage="1" showErrorMessage="1" sqref="H13:I13" xr:uid="{50695522-8E85-49C3-8E03-D606C7C139B1}">
      <formula1>$N$5:$N$8</formula1>
    </dataValidation>
    <dataValidation type="list" allowBlank="1" showInputMessage="1" showErrorMessage="1" sqref="C9:F9" xr:uid="{D1ACDEEC-D7E0-42AF-A5C4-D291CD695E5E}">
      <formula1>$M$6:$M$9</formula1>
    </dataValidation>
    <dataValidation type="list" allowBlank="1" showInputMessage="1" showErrorMessage="1" sqref="C24:E24" xr:uid="{3EF54F9E-1F27-40DC-97F3-1A0F1107DD87}">
      <formula1>$M$12:$M$15</formula1>
    </dataValidation>
    <dataValidation type="list" allowBlank="1" showInputMessage="1" showErrorMessage="1" sqref="H12:I12" xr:uid="{FA3C4315-9976-4FD7-B40F-49C5AA608042}">
      <formula1>M17:M19</formula1>
    </dataValidation>
    <dataValidation type="list" showDropDown="1" showInputMessage="1" showErrorMessage="1" sqref="K12" xr:uid="{26352333-EB16-4AD4-8569-CCD9AD12F570}">
      <formula1>O17:O19</formula1>
    </dataValidation>
    <dataValidation type="list" allowBlank="1" showInputMessage="1" showErrorMessage="1" sqref="J10:K10" xr:uid="{2DBE7C77-D2DA-49D3-AD54-CE7DF4DC9397}">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28737"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2873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57A21-5AD9-444C-A61C-D5796615C41B}">
  <dimension ref="B1:X60"/>
  <sheetViews>
    <sheetView view="pageBreakPreview" topLeftCell="D37" zoomScale="70" zoomScaleNormal="70" zoomScaleSheetLayoutView="70" zoomScalePageLayoutView="85" workbookViewId="0">
      <selection activeCell="C47" sqref="C47:I47"/>
    </sheetView>
  </sheetViews>
  <sheetFormatPr baseColWidth="10" defaultColWidth="10.85546875" defaultRowHeight="12.75" x14ac:dyDescent="0.2"/>
  <cols>
    <col min="1" max="1" width="1" style="173" customWidth="1"/>
    <col min="2" max="2" width="25.42578125" style="208" customWidth="1"/>
    <col min="3" max="5" width="25.7109375" style="173" customWidth="1"/>
    <col min="6" max="6" width="25" style="173" customWidth="1"/>
    <col min="7" max="7" width="22" style="208" customWidth="1"/>
    <col min="8" max="8" width="20.42578125" style="173" customWidth="1"/>
    <col min="9" max="9" width="25.28515625" style="173" customWidth="1"/>
    <col min="10" max="11" width="22.42578125" style="173" customWidth="1"/>
    <col min="12" max="24" width="10.85546875" style="171"/>
    <col min="25" max="16384" width="10.85546875" style="173"/>
  </cols>
  <sheetData>
    <row r="1" spans="2:14" ht="37.5" customHeight="1" x14ac:dyDescent="0.2">
      <c r="B1" s="601"/>
      <c r="C1" s="639" t="s">
        <v>25</v>
      </c>
      <c r="D1" s="639"/>
      <c r="E1" s="639"/>
      <c r="F1" s="639"/>
      <c r="G1" s="639"/>
      <c r="H1" s="639"/>
      <c r="I1" s="605"/>
      <c r="J1" s="170"/>
      <c r="K1" s="170"/>
      <c r="M1" s="172" t="s">
        <v>47</v>
      </c>
    </row>
    <row r="2" spans="2:14" ht="37.5" customHeight="1" x14ac:dyDescent="0.2">
      <c r="B2" s="602"/>
      <c r="C2" s="608" t="s">
        <v>239</v>
      </c>
      <c r="D2" s="608"/>
      <c r="E2" s="608"/>
      <c r="F2" s="608"/>
      <c r="G2" s="608"/>
      <c r="H2" s="608"/>
      <c r="I2" s="606"/>
      <c r="J2" s="170"/>
      <c r="K2" s="170"/>
      <c r="M2" s="172" t="s">
        <v>48</v>
      </c>
    </row>
    <row r="3" spans="2:14" ht="37.5" customHeight="1" thickBot="1" x14ac:dyDescent="0.25">
      <c r="B3" s="603"/>
      <c r="C3" s="609" t="s">
        <v>240</v>
      </c>
      <c r="D3" s="609"/>
      <c r="E3" s="609"/>
      <c r="F3" s="609" t="s">
        <v>241</v>
      </c>
      <c r="G3" s="609"/>
      <c r="H3" s="609"/>
      <c r="I3" s="607"/>
      <c r="J3" s="170"/>
      <c r="K3" s="170"/>
      <c r="M3" s="172" t="s">
        <v>50</v>
      </c>
    </row>
    <row r="4" spans="2:14" ht="23.25" customHeight="1" x14ac:dyDescent="0.2">
      <c r="B4" s="597" t="s">
        <v>357</v>
      </c>
      <c r="C4" s="598"/>
      <c r="D4" s="598"/>
      <c r="E4" s="598"/>
      <c r="F4" s="598"/>
      <c r="G4" s="598"/>
      <c r="H4" s="598"/>
      <c r="I4" s="599"/>
      <c r="J4" s="174"/>
      <c r="K4" s="174"/>
    </row>
    <row r="5" spans="2:14" ht="24" customHeight="1" x14ac:dyDescent="0.2">
      <c r="B5" s="511" t="s">
        <v>234</v>
      </c>
      <c r="C5" s="512"/>
      <c r="D5" s="512"/>
      <c r="E5" s="512"/>
      <c r="F5" s="512"/>
      <c r="G5" s="512"/>
      <c r="H5" s="512"/>
      <c r="I5" s="513"/>
      <c r="J5" s="175"/>
      <c r="K5" s="175"/>
      <c r="N5" s="176"/>
    </row>
    <row r="6" spans="2:14" ht="30.75" customHeight="1" x14ac:dyDescent="0.2">
      <c r="B6" s="224" t="s">
        <v>242</v>
      </c>
      <c r="C6" s="222">
        <v>2</v>
      </c>
      <c r="D6" s="600" t="s">
        <v>243</v>
      </c>
      <c r="E6" s="600"/>
      <c r="F6" s="572" t="s">
        <v>361</v>
      </c>
      <c r="G6" s="572"/>
      <c r="H6" s="572"/>
      <c r="I6" s="573"/>
      <c r="J6" s="177"/>
      <c r="K6" s="177"/>
      <c r="M6" s="172" t="s">
        <v>60</v>
      </c>
      <c r="N6" s="176"/>
    </row>
    <row r="7" spans="2:14" ht="30.75" customHeight="1" x14ac:dyDescent="0.2">
      <c r="B7" s="224" t="s">
        <v>244</v>
      </c>
      <c r="C7" s="222" t="s">
        <v>81</v>
      </c>
      <c r="D7" s="600" t="s">
        <v>245</v>
      </c>
      <c r="E7" s="600"/>
      <c r="F7" s="565" t="s">
        <v>292</v>
      </c>
      <c r="G7" s="565"/>
      <c r="H7" s="178" t="s">
        <v>246</v>
      </c>
      <c r="I7" s="223" t="s">
        <v>81</v>
      </c>
      <c r="J7" s="179"/>
      <c r="K7" s="179"/>
      <c r="M7" s="172" t="s">
        <v>65</v>
      </c>
      <c r="N7" s="176"/>
    </row>
    <row r="8" spans="2:14" ht="30.75" customHeight="1" x14ac:dyDescent="0.2">
      <c r="B8" s="224" t="s">
        <v>247</v>
      </c>
      <c r="C8" s="572" t="s">
        <v>289</v>
      </c>
      <c r="D8" s="572"/>
      <c r="E8" s="572"/>
      <c r="F8" s="572"/>
      <c r="G8" s="178" t="s">
        <v>248</v>
      </c>
      <c r="H8" s="587">
        <v>7550</v>
      </c>
      <c r="I8" s="588"/>
      <c r="J8" s="180"/>
      <c r="K8" s="180"/>
      <c r="M8" s="172" t="s">
        <v>69</v>
      </c>
      <c r="N8" s="176"/>
    </row>
    <row r="9" spans="2:14" ht="30.75" customHeight="1" x14ac:dyDescent="0.2">
      <c r="B9" s="224" t="s">
        <v>48</v>
      </c>
      <c r="C9" s="589" t="s">
        <v>60</v>
      </c>
      <c r="D9" s="589"/>
      <c r="E9" s="589"/>
      <c r="F9" s="589"/>
      <c r="G9" s="178" t="s">
        <v>249</v>
      </c>
      <c r="H9" s="590" t="s">
        <v>290</v>
      </c>
      <c r="I9" s="591"/>
      <c r="J9" s="181"/>
      <c r="K9" s="181"/>
      <c r="M9" s="182" t="s">
        <v>73</v>
      </c>
    </row>
    <row r="10" spans="2:14" ht="98.25" customHeight="1" x14ac:dyDescent="0.2">
      <c r="B10" s="224" t="s">
        <v>250</v>
      </c>
      <c r="C10" s="572" t="s">
        <v>353</v>
      </c>
      <c r="D10" s="572"/>
      <c r="E10" s="572"/>
      <c r="F10" s="572"/>
      <c r="G10" s="572"/>
      <c r="H10" s="572"/>
      <c r="I10" s="573"/>
      <c r="J10" s="183"/>
      <c r="K10" s="183"/>
      <c r="M10" s="182"/>
    </row>
    <row r="11" spans="2:14" ht="30.75" customHeight="1" x14ac:dyDescent="0.2">
      <c r="B11" s="224" t="s">
        <v>251</v>
      </c>
      <c r="C11" s="592" t="s">
        <v>291</v>
      </c>
      <c r="D11" s="592"/>
      <c r="E11" s="592"/>
      <c r="F11" s="592"/>
      <c r="G11" s="592"/>
      <c r="H11" s="592"/>
      <c r="I11" s="593"/>
      <c r="J11" s="179"/>
      <c r="K11" s="179"/>
      <c r="M11" s="182"/>
      <c r="N11" s="176"/>
    </row>
    <row r="12" spans="2:14" ht="30.75" customHeight="1" x14ac:dyDescent="0.2">
      <c r="B12" s="224" t="s">
        <v>254</v>
      </c>
      <c r="C12" s="563" t="s">
        <v>304</v>
      </c>
      <c r="D12" s="563"/>
      <c r="E12" s="563"/>
      <c r="F12" s="563"/>
      <c r="G12" s="178" t="s">
        <v>252</v>
      </c>
      <c r="H12" s="594" t="s">
        <v>91</v>
      </c>
      <c r="I12" s="595"/>
      <c r="J12" s="179"/>
      <c r="K12" s="179"/>
      <c r="M12" s="182" t="s">
        <v>80</v>
      </c>
      <c r="N12" s="176"/>
    </row>
    <row r="13" spans="2:14" ht="30.75" customHeight="1" x14ac:dyDescent="0.2">
      <c r="B13" s="224" t="s">
        <v>255</v>
      </c>
      <c r="C13" s="596" t="s">
        <v>330</v>
      </c>
      <c r="D13" s="596"/>
      <c r="E13" s="596"/>
      <c r="F13" s="596"/>
      <c r="G13" s="221" t="s">
        <v>253</v>
      </c>
      <c r="H13" s="594" t="s">
        <v>61</v>
      </c>
      <c r="I13" s="595"/>
      <c r="J13" s="179"/>
      <c r="K13" s="179"/>
      <c r="M13" s="182" t="s">
        <v>84</v>
      </c>
    </row>
    <row r="14" spans="2:14" ht="64.5" customHeight="1" x14ac:dyDescent="0.2">
      <c r="B14" s="224" t="s">
        <v>256</v>
      </c>
      <c r="C14" s="563" t="s">
        <v>390</v>
      </c>
      <c r="D14" s="563"/>
      <c r="E14" s="563"/>
      <c r="F14" s="563"/>
      <c r="G14" s="563"/>
      <c r="H14" s="563"/>
      <c r="I14" s="564"/>
      <c r="J14" s="183"/>
      <c r="K14" s="183"/>
      <c r="M14" s="182" t="s">
        <v>86</v>
      </c>
      <c r="N14" s="176"/>
    </row>
    <row r="15" spans="2:14" ht="30.75" customHeight="1" x14ac:dyDescent="0.2">
      <c r="B15" s="224" t="s">
        <v>257</v>
      </c>
      <c r="C15" s="563" t="s">
        <v>293</v>
      </c>
      <c r="D15" s="563"/>
      <c r="E15" s="563"/>
      <c r="F15" s="563"/>
      <c r="G15" s="563"/>
      <c r="H15" s="563"/>
      <c r="I15" s="564"/>
      <c r="J15" s="184"/>
      <c r="K15" s="184"/>
      <c r="M15" s="182" t="s">
        <v>88</v>
      </c>
      <c r="N15" s="176"/>
    </row>
    <row r="16" spans="2:14" ht="35.450000000000003" customHeight="1" x14ac:dyDescent="0.2">
      <c r="B16" s="224" t="s">
        <v>258</v>
      </c>
      <c r="C16" s="592" t="s">
        <v>329</v>
      </c>
      <c r="D16" s="592"/>
      <c r="E16" s="592"/>
      <c r="F16" s="592"/>
      <c r="G16" s="592"/>
      <c r="H16" s="592"/>
      <c r="I16" s="593"/>
      <c r="J16" s="185"/>
      <c r="K16" s="185"/>
      <c r="M16" s="182"/>
      <c r="N16" s="176"/>
    </row>
    <row r="17" spans="2:14" ht="30.75" customHeight="1" x14ac:dyDescent="0.2">
      <c r="B17" s="224" t="s">
        <v>259</v>
      </c>
      <c r="C17" s="565" t="s">
        <v>152</v>
      </c>
      <c r="D17" s="566"/>
      <c r="E17" s="566"/>
      <c r="F17" s="566"/>
      <c r="G17" s="566"/>
      <c r="H17" s="566"/>
      <c r="I17" s="567"/>
      <c r="J17" s="186"/>
      <c r="K17" s="186"/>
      <c r="M17" s="182" t="s">
        <v>91</v>
      </c>
      <c r="N17" s="176"/>
    </row>
    <row r="18" spans="2:14" ht="18" customHeight="1" x14ac:dyDescent="0.2">
      <c r="B18" s="568" t="s">
        <v>265</v>
      </c>
      <c r="C18" s="569" t="s">
        <v>237</v>
      </c>
      <c r="D18" s="569"/>
      <c r="E18" s="569"/>
      <c r="F18" s="570" t="s">
        <v>238</v>
      </c>
      <c r="G18" s="570"/>
      <c r="H18" s="570"/>
      <c r="I18" s="571"/>
      <c r="J18" s="187"/>
      <c r="K18" s="187"/>
      <c r="M18" s="182" t="s">
        <v>79</v>
      </c>
      <c r="N18" s="176"/>
    </row>
    <row r="19" spans="2:14" ht="39.75" customHeight="1" x14ac:dyDescent="0.2">
      <c r="B19" s="568"/>
      <c r="C19" s="572" t="s">
        <v>302</v>
      </c>
      <c r="D19" s="572"/>
      <c r="E19" s="572"/>
      <c r="F19" s="572" t="s">
        <v>303</v>
      </c>
      <c r="G19" s="572"/>
      <c r="H19" s="572"/>
      <c r="I19" s="573"/>
      <c r="J19" s="185"/>
      <c r="K19" s="185"/>
      <c r="M19" s="182" t="s">
        <v>95</v>
      </c>
      <c r="N19" s="176"/>
    </row>
    <row r="20" spans="2:14" ht="39.75" customHeight="1" x14ac:dyDescent="0.2">
      <c r="B20" s="224" t="s">
        <v>266</v>
      </c>
      <c r="C20" s="574" t="s">
        <v>152</v>
      </c>
      <c r="D20" s="575"/>
      <c r="E20" s="576"/>
      <c r="F20" s="577" t="s">
        <v>152</v>
      </c>
      <c r="G20" s="577"/>
      <c r="H20" s="577"/>
      <c r="I20" s="578"/>
      <c r="J20" s="179"/>
      <c r="K20" s="179"/>
      <c r="M20" s="182"/>
      <c r="N20" s="176"/>
    </row>
    <row r="21" spans="2:14" ht="105" customHeight="1" x14ac:dyDescent="0.2">
      <c r="B21" s="224" t="s">
        <v>267</v>
      </c>
      <c r="C21" s="632" t="s">
        <v>391</v>
      </c>
      <c r="D21" s="633"/>
      <c r="E21" s="634"/>
      <c r="F21" s="635" t="s">
        <v>392</v>
      </c>
      <c r="G21" s="627"/>
      <c r="H21" s="627"/>
      <c r="I21" s="636"/>
      <c r="J21" s="184"/>
      <c r="K21" s="184"/>
      <c r="M21" s="188"/>
      <c r="N21" s="176"/>
    </row>
    <row r="22" spans="2:14" ht="23.25" customHeight="1" x14ac:dyDescent="0.2">
      <c r="B22" s="224" t="s">
        <v>268</v>
      </c>
      <c r="C22" s="626">
        <v>44197</v>
      </c>
      <c r="D22" s="637"/>
      <c r="E22" s="638"/>
      <c r="F22" s="178" t="s">
        <v>271</v>
      </c>
      <c r="G22" s="265">
        <v>8.5000000000000006E-2</v>
      </c>
      <c r="H22" s="178" t="s">
        <v>275</v>
      </c>
      <c r="I22" s="266">
        <v>8.5000000000000006E-2</v>
      </c>
      <c r="J22" s="189"/>
      <c r="K22" s="189"/>
      <c r="M22" s="188"/>
    </row>
    <row r="23" spans="2:14" ht="27" customHeight="1" x14ac:dyDescent="0.2">
      <c r="B23" s="224" t="s">
        <v>269</v>
      </c>
      <c r="C23" s="626">
        <v>44561</v>
      </c>
      <c r="D23" s="627"/>
      <c r="E23" s="628"/>
      <c r="F23" s="178" t="s">
        <v>272</v>
      </c>
      <c r="G23" s="629">
        <v>0.32</v>
      </c>
      <c r="H23" s="630"/>
      <c r="I23" s="631"/>
      <c r="J23" s="190"/>
      <c r="K23" s="190"/>
      <c r="M23" s="188"/>
    </row>
    <row r="24" spans="2:14" ht="30.75" customHeight="1" x14ac:dyDescent="0.2">
      <c r="B24" s="231" t="s">
        <v>270</v>
      </c>
      <c r="C24" s="617" t="s">
        <v>321</v>
      </c>
      <c r="D24" s="618"/>
      <c r="E24" s="619"/>
      <c r="F24" s="227" t="s">
        <v>274</v>
      </c>
      <c r="G24" s="534" t="s">
        <v>223</v>
      </c>
      <c r="H24" s="535"/>
      <c r="I24" s="536"/>
      <c r="J24" s="187"/>
      <c r="K24" s="187"/>
      <c r="M24" s="188"/>
    </row>
    <row r="25" spans="2:14" ht="22.5" customHeight="1" x14ac:dyDescent="0.2">
      <c r="B25" s="511" t="s">
        <v>235</v>
      </c>
      <c r="C25" s="512"/>
      <c r="D25" s="512"/>
      <c r="E25" s="512"/>
      <c r="F25" s="512"/>
      <c r="G25" s="512"/>
      <c r="H25" s="512"/>
      <c r="I25" s="513"/>
      <c r="J25" s="175"/>
      <c r="K25" s="175"/>
      <c r="M25" s="188"/>
    </row>
    <row r="26" spans="2:14" ht="43.5" customHeight="1" x14ac:dyDescent="0.2">
      <c r="B26" s="191" t="s">
        <v>105</v>
      </c>
      <c r="C26" s="221" t="s">
        <v>261</v>
      </c>
      <c r="D26" s="221" t="s">
        <v>260</v>
      </c>
      <c r="E26" s="192" t="s">
        <v>264</v>
      </c>
      <c r="F26" s="221" t="s">
        <v>263</v>
      </c>
      <c r="G26" s="221" t="s">
        <v>262</v>
      </c>
      <c r="H26" s="192" t="s">
        <v>276</v>
      </c>
      <c r="I26" s="193" t="s">
        <v>273</v>
      </c>
      <c r="J26" s="185"/>
      <c r="K26" s="185"/>
      <c r="M26" s="188"/>
    </row>
    <row r="27" spans="2:14" ht="15.6" customHeight="1" x14ac:dyDescent="0.2">
      <c r="B27" s="191" t="s">
        <v>323</v>
      </c>
      <c r="C27" s="272">
        <f>0.083333*$G$23</f>
        <v>2.6666560000000002E-2</v>
      </c>
      <c r="D27" s="272">
        <f t="shared" ref="C27:D38" si="0">0.083333*$G$23</f>
        <v>2.6666560000000002E-2</v>
      </c>
      <c r="E27" s="263">
        <f>IF(OR(C27=0,C27=""),0,D27/C27)</f>
        <v>1</v>
      </c>
      <c r="F27" s="555">
        <f>SUM(C27:C38)</f>
        <v>0.31999872000000001</v>
      </c>
      <c r="G27" s="555">
        <f>SUM(D27:D38)</f>
        <v>0.23999904000000002</v>
      </c>
      <c r="H27" s="264">
        <f>+(D27*100%)/$G$23</f>
        <v>8.3333000000000004E-2</v>
      </c>
      <c r="I27" s="620">
        <f>G27+I22</f>
        <v>0.32499904000000002</v>
      </c>
      <c r="J27" s="185"/>
      <c r="K27" s="185"/>
      <c r="M27" s="188"/>
    </row>
    <row r="28" spans="2:14" ht="15.6" customHeight="1" x14ac:dyDescent="0.2">
      <c r="B28" s="191" t="s">
        <v>114</v>
      </c>
      <c r="C28" s="272">
        <f t="shared" si="0"/>
        <v>2.6666560000000002E-2</v>
      </c>
      <c r="D28" s="272">
        <f t="shared" si="0"/>
        <v>2.6666560000000002E-2</v>
      </c>
      <c r="E28" s="263">
        <f t="shared" ref="E28:E38" si="1">IF(OR(C28=0,C28=""),0,D28/C28)</f>
        <v>1</v>
      </c>
      <c r="F28" s="556"/>
      <c r="G28" s="556"/>
      <c r="H28" s="264">
        <f>+IF(D28="","",((D28*100%)/$G$23)+H27)</f>
        <v>0.16666600000000001</v>
      </c>
      <c r="I28" s="621"/>
      <c r="J28" s="185"/>
      <c r="K28" s="185"/>
      <c r="M28" s="188"/>
    </row>
    <row r="29" spans="2:14" ht="15.6" customHeight="1" x14ac:dyDescent="0.2">
      <c r="B29" s="191" t="s">
        <v>115</v>
      </c>
      <c r="C29" s="272">
        <f t="shared" si="0"/>
        <v>2.6666560000000002E-2</v>
      </c>
      <c r="D29" s="272">
        <f t="shared" si="0"/>
        <v>2.6666560000000002E-2</v>
      </c>
      <c r="E29" s="263">
        <f t="shared" si="1"/>
        <v>1</v>
      </c>
      <c r="F29" s="556"/>
      <c r="G29" s="556"/>
      <c r="H29" s="264">
        <f t="shared" ref="H29:H38" si="2">+IF(D29="","",((D29*100%)/$G$23)+H28)</f>
        <v>0.24999900000000003</v>
      </c>
      <c r="I29" s="621"/>
      <c r="J29" s="185"/>
      <c r="K29" s="185"/>
      <c r="M29" s="188"/>
    </row>
    <row r="30" spans="2:14" ht="15.6" customHeight="1" x14ac:dyDescent="0.2">
      <c r="B30" s="191" t="s">
        <v>116</v>
      </c>
      <c r="C30" s="272">
        <f t="shared" si="0"/>
        <v>2.6666560000000002E-2</v>
      </c>
      <c r="D30" s="272">
        <f t="shared" si="0"/>
        <v>2.6666560000000002E-2</v>
      </c>
      <c r="E30" s="263">
        <f t="shared" si="1"/>
        <v>1</v>
      </c>
      <c r="F30" s="556"/>
      <c r="G30" s="556"/>
      <c r="H30" s="264">
        <f t="shared" si="2"/>
        <v>0.33333200000000002</v>
      </c>
      <c r="I30" s="621"/>
      <c r="J30" s="185"/>
      <c r="K30" s="185"/>
      <c r="M30" s="188"/>
    </row>
    <row r="31" spans="2:14" ht="15.6" customHeight="1" x14ac:dyDescent="0.2">
      <c r="B31" s="191" t="s">
        <v>117</v>
      </c>
      <c r="C31" s="272">
        <f t="shared" si="0"/>
        <v>2.6666560000000002E-2</v>
      </c>
      <c r="D31" s="272">
        <f t="shared" si="0"/>
        <v>2.6666560000000002E-2</v>
      </c>
      <c r="E31" s="263">
        <f t="shared" si="1"/>
        <v>1</v>
      </c>
      <c r="F31" s="556"/>
      <c r="G31" s="556"/>
      <c r="H31" s="264">
        <f t="shared" si="2"/>
        <v>0.41666500000000001</v>
      </c>
      <c r="I31" s="621"/>
      <c r="J31" s="185"/>
      <c r="K31" s="185"/>
      <c r="M31" s="188"/>
    </row>
    <row r="32" spans="2:14" ht="15.6" customHeight="1" x14ac:dyDescent="0.2">
      <c r="B32" s="191" t="s">
        <v>118</v>
      </c>
      <c r="C32" s="272">
        <f t="shared" si="0"/>
        <v>2.6666560000000002E-2</v>
      </c>
      <c r="D32" s="272">
        <f t="shared" si="0"/>
        <v>2.6666560000000002E-2</v>
      </c>
      <c r="E32" s="263">
        <f t="shared" si="1"/>
        <v>1</v>
      </c>
      <c r="F32" s="556"/>
      <c r="G32" s="556"/>
      <c r="H32" s="264">
        <f t="shared" si="2"/>
        <v>0.499998</v>
      </c>
      <c r="I32" s="621"/>
      <c r="J32" s="185"/>
      <c r="K32" s="185"/>
      <c r="M32" s="188"/>
    </row>
    <row r="33" spans="2:11" ht="19.5" customHeight="1" x14ac:dyDescent="0.2">
      <c r="B33" s="191" t="s">
        <v>119</v>
      </c>
      <c r="C33" s="272">
        <f t="shared" si="0"/>
        <v>2.6666560000000002E-2</v>
      </c>
      <c r="D33" s="272">
        <f t="shared" si="0"/>
        <v>2.6666560000000002E-2</v>
      </c>
      <c r="E33" s="263">
        <f t="shared" si="1"/>
        <v>1</v>
      </c>
      <c r="F33" s="556"/>
      <c r="G33" s="556"/>
      <c r="H33" s="264">
        <f t="shared" si="2"/>
        <v>0.58333100000000004</v>
      </c>
      <c r="I33" s="621"/>
      <c r="J33" s="195"/>
      <c r="K33" s="195"/>
    </row>
    <row r="34" spans="2:11" ht="19.5" customHeight="1" x14ac:dyDescent="0.2">
      <c r="B34" s="191" t="s">
        <v>120</v>
      </c>
      <c r="C34" s="272">
        <f t="shared" si="0"/>
        <v>2.6666560000000002E-2</v>
      </c>
      <c r="D34" s="272">
        <f t="shared" si="0"/>
        <v>2.6666560000000002E-2</v>
      </c>
      <c r="E34" s="263">
        <f t="shared" si="1"/>
        <v>1</v>
      </c>
      <c r="F34" s="556"/>
      <c r="G34" s="556"/>
      <c r="H34" s="264">
        <f t="shared" si="2"/>
        <v>0.66666400000000003</v>
      </c>
      <c r="I34" s="621"/>
      <c r="J34" s="195"/>
      <c r="K34" s="195"/>
    </row>
    <row r="35" spans="2:11" ht="19.5" customHeight="1" x14ac:dyDescent="0.2">
      <c r="B35" s="191" t="s">
        <v>121</v>
      </c>
      <c r="C35" s="272">
        <f t="shared" si="0"/>
        <v>2.6666560000000002E-2</v>
      </c>
      <c r="D35" s="272">
        <f t="shared" si="0"/>
        <v>2.6666560000000002E-2</v>
      </c>
      <c r="E35" s="263">
        <f t="shared" si="1"/>
        <v>1</v>
      </c>
      <c r="F35" s="556"/>
      <c r="G35" s="556"/>
      <c r="H35" s="264">
        <f t="shared" si="2"/>
        <v>0.74999700000000002</v>
      </c>
      <c r="I35" s="621"/>
      <c r="J35" s="195"/>
      <c r="K35" s="195"/>
    </row>
    <row r="36" spans="2:11" ht="19.5" customHeight="1" x14ac:dyDescent="0.2">
      <c r="B36" s="191" t="s">
        <v>122</v>
      </c>
      <c r="C36" s="272">
        <f t="shared" si="0"/>
        <v>2.6666560000000002E-2</v>
      </c>
      <c r="D36" s="274"/>
      <c r="E36" s="263">
        <f t="shared" si="1"/>
        <v>0</v>
      </c>
      <c r="F36" s="556"/>
      <c r="G36" s="556"/>
      <c r="H36" s="264" t="str">
        <f t="shared" si="2"/>
        <v/>
      </c>
      <c r="I36" s="621"/>
      <c r="J36" s="195"/>
      <c r="K36" s="195"/>
    </row>
    <row r="37" spans="2:11" ht="19.5" customHeight="1" x14ac:dyDescent="0.2">
      <c r="B37" s="191" t="s">
        <v>123</v>
      </c>
      <c r="C37" s="272">
        <f t="shared" si="0"/>
        <v>2.6666560000000002E-2</v>
      </c>
      <c r="D37" s="273"/>
      <c r="E37" s="263">
        <f t="shared" si="1"/>
        <v>0</v>
      </c>
      <c r="F37" s="556"/>
      <c r="G37" s="556"/>
      <c r="H37" s="264" t="str">
        <f t="shared" si="2"/>
        <v/>
      </c>
      <c r="I37" s="621"/>
      <c r="J37" s="195"/>
      <c r="K37" s="195"/>
    </row>
    <row r="38" spans="2:11" ht="19.5" customHeight="1" x14ac:dyDescent="0.2">
      <c r="B38" s="191" t="s">
        <v>124</v>
      </c>
      <c r="C38" s="272">
        <f t="shared" si="0"/>
        <v>2.6666560000000002E-2</v>
      </c>
      <c r="D38" s="273"/>
      <c r="E38" s="263">
        <f t="shared" si="1"/>
        <v>0</v>
      </c>
      <c r="F38" s="557"/>
      <c r="G38" s="557"/>
      <c r="H38" s="264" t="str">
        <f t="shared" si="2"/>
        <v/>
      </c>
      <c r="I38" s="622"/>
      <c r="J38" s="195"/>
      <c r="K38" s="195"/>
    </row>
    <row r="39" spans="2:11" ht="52.5" customHeight="1" x14ac:dyDescent="0.2">
      <c r="B39" s="229" t="s">
        <v>277</v>
      </c>
      <c r="C39" s="845" t="s">
        <v>422</v>
      </c>
      <c r="D39" s="846"/>
      <c r="E39" s="846"/>
      <c r="F39" s="846"/>
      <c r="G39" s="846"/>
      <c r="H39" s="846"/>
      <c r="I39" s="847"/>
      <c r="J39" s="196"/>
      <c r="K39" s="196"/>
    </row>
    <row r="40" spans="2:11" ht="34.5" customHeight="1" x14ac:dyDescent="0.2">
      <c r="B40" s="540"/>
      <c r="C40" s="541"/>
      <c r="D40" s="541"/>
      <c r="E40" s="541"/>
      <c r="F40" s="541"/>
      <c r="G40" s="541"/>
      <c r="H40" s="541"/>
      <c r="I40" s="542"/>
      <c r="J40" s="175"/>
      <c r="K40" s="175"/>
    </row>
    <row r="41" spans="2:11" ht="34.5" customHeight="1" x14ac:dyDescent="0.2">
      <c r="B41" s="543"/>
      <c r="C41" s="544"/>
      <c r="D41" s="544"/>
      <c r="E41" s="544"/>
      <c r="F41" s="544"/>
      <c r="G41" s="544"/>
      <c r="H41" s="544"/>
      <c r="I41" s="545"/>
      <c r="J41" s="196"/>
      <c r="K41" s="196"/>
    </row>
    <row r="42" spans="2:11" ht="34.5" customHeight="1" x14ac:dyDescent="0.2">
      <c r="B42" s="543"/>
      <c r="C42" s="544"/>
      <c r="D42" s="544"/>
      <c r="E42" s="544"/>
      <c r="F42" s="544"/>
      <c r="G42" s="544"/>
      <c r="H42" s="544"/>
      <c r="I42" s="545"/>
      <c r="J42" s="196"/>
      <c r="K42" s="196"/>
    </row>
    <row r="43" spans="2:11" ht="34.5" customHeight="1" x14ac:dyDescent="0.2">
      <c r="B43" s="543"/>
      <c r="C43" s="544"/>
      <c r="D43" s="544"/>
      <c r="E43" s="544"/>
      <c r="F43" s="544"/>
      <c r="G43" s="544"/>
      <c r="H43" s="544"/>
      <c r="I43" s="545"/>
      <c r="J43" s="196"/>
      <c r="K43" s="196"/>
    </row>
    <row r="44" spans="2:11" ht="34.5" customHeight="1" x14ac:dyDescent="0.2">
      <c r="B44" s="546"/>
      <c r="C44" s="547"/>
      <c r="D44" s="547"/>
      <c r="E44" s="547"/>
      <c r="F44" s="547"/>
      <c r="G44" s="547"/>
      <c r="H44" s="547"/>
      <c r="I44" s="548"/>
      <c r="J44" s="174"/>
      <c r="K44" s="174"/>
    </row>
    <row r="45" spans="2:11" ht="188.25" customHeight="1" x14ac:dyDescent="0.2">
      <c r="B45" s="224" t="s">
        <v>278</v>
      </c>
      <c r="C45" s="623" t="s">
        <v>423</v>
      </c>
      <c r="D45" s="624"/>
      <c r="E45" s="624"/>
      <c r="F45" s="624"/>
      <c r="G45" s="624"/>
      <c r="H45" s="624"/>
      <c r="I45" s="625"/>
      <c r="J45" s="197"/>
      <c r="K45" s="197"/>
    </row>
    <row r="46" spans="2:11" ht="46.5" customHeight="1" x14ac:dyDescent="0.2">
      <c r="B46" s="224" t="s">
        <v>279</v>
      </c>
      <c r="C46" s="623" t="s">
        <v>399</v>
      </c>
      <c r="D46" s="624"/>
      <c r="E46" s="624"/>
      <c r="F46" s="624"/>
      <c r="G46" s="624"/>
      <c r="H46" s="624"/>
      <c r="I46" s="625"/>
      <c r="J46" s="197"/>
      <c r="K46" s="197"/>
    </row>
    <row r="47" spans="2:11" ht="198.75" customHeight="1" x14ac:dyDescent="0.2">
      <c r="B47" s="230" t="s">
        <v>280</v>
      </c>
      <c r="C47" s="848" t="s">
        <v>406</v>
      </c>
      <c r="D47" s="849"/>
      <c r="E47" s="849"/>
      <c r="F47" s="849"/>
      <c r="G47" s="849"/>
      <c r="H47" s="849"/>
      <c r="I47" s="850"/>
      <c r="J47" s="197"/>
      <c r="K47" s="197"/>
    </row>
    <row r="48" spans="2:11" ht="22.5" customHeight="1" x14ac:dyDescent="0.2">
      <c r="B48" s="511" t="s">
        <v>236</v>
      </c>
      <c r="C48" s="512"/>
      <c r="D48" s="512"/>
      <c r="E48" s="512"/>
      <c r="F48" s="512"/>
      <c r="G48" s="512"/>
      <c r="H48" s="512"/>
      <c r="I48" s="513"/>
      <c r="J48" s="197"/>
      <c r="K48" s="197"/>
    </row>
    <row r="49" spans="2:11" ht="22.5" customHeight="1" x14ac:dyDescent="0.2">
      <c r="B49" s="527" t="s">
        <v>281</v>
      </c>
      <c r="C49" s="218" t="s">
        <v>282</v>
      </c>
      <c r="D49" s="529" t="s">
        <v>283</v>
      </c>
      <c r="E49" s="529"/>
      <c r="F49" s="529"/>
      <c r="G49" s="529" t="s">
        <v>284</v>
      </c>
      <c r="H49" s="529"/>
      <c r="I49" s="530"/>
      <c r="J49" s="198"/>
      <c r="K49" s="198"/>
    </row>
    <row r="50" spans="2:11" ht="30.75" customHeight="1" x14ac:dyDescent="0.2">
      <c r="B50" s="528"/>
      <c r="C50" s="232"/>
      <c r="D50" s="615"/>
      <c r="E50" s="615"/>
      <c r="F50" s="615"/>
      <c r="G50" s="615"/>
      <c r="H50" s="615"/>
      <c r="I50" s="616"/>
      <c r="J50" s="198"/>
      <c r="K50" s="198"/>
    </row>
    <row r="51" spans="2:11" ht="32.25" customHeight="1" x14ac:dyDescent="0.2">
      <c r="B51" s="233" t="s">
        <v>285</v>
      </c>
      <c r="C51" s="610" t="s">
        <v>328</v>
      </c>
      <c r="D51" s="610"/>
      <c r="E51" s="610"/>
      <c r="F51" s="610"/>
      <c r="G51" s="610"/>
      <c r="H51" s="610"/>
      <c r="I51" s="611"/>
      <c r="J51" s="200"/>
      <c r="K51" s="200"/>
    </row>
    <row r="52" spans="2:11" ht="28.5" customHeight="1" x14ac:dyDescent="0.2">
      <c r="B52" s="234" t="s">
        <v>286</v>
      </c>
      <c r="C52" s="610" t="s">
        <v>356</v>
      </c>
      <c r="D52" s="610"/>
      <c r="E52" s="610"/>
      <c r="F52" s="610"/>
      <c r="G52" s="610"/>
      <c r="H52" s="610"/>
      <c r="I52" s="611"/>
      <c r="J52" s="200"/>
      <c r="K52" s="200"/>
    </row>
    <row r="53" spans="2:11" ht="30" customHeight="1" x14ac:dyDescent="0.2">
      <c r="B53" s="230" t="s">
        <v>287</v>
      </c>
      <c r="C53" s="610" t="s">
        <v>355</v>
      </c>
      <c r="D53" s="610"/>
      <c r="E53" s="610"/>
      <c r="F53" s="610"/>
      <c r="G53" s="610"/>
      <c r="H53" s="610"/>
      <c r="I53" s="611"/>
      <c r="J53" s="201"/>
      <c r="K53" s="201"/>
    </row>
    <row r="54" spans="2:11" ht="31.5" customHeight="1" thickBot="1" x14ac:dyDescent="0.25">
      <c r="B54" s="211" t="s">
        <v>288</v>
      </c>
      <c r="C54" s="612" t="s">
        <v>375</v>
      </c>
      <c r="D54" s="613"/>
      <c r="E54" s="613"/>
      <c r="F54" s="613"/>
      <c r="G54" s="613"/>
      <c r="H54" s="613"/>
      <c r="I54" s="614"/>
      <c r="J54" s="202"/>
      <c r="K54" s="202"/>
    </row>
    <row r="55" spans="2:11" x14ac:dyDescent="0.2">
      <c r="B55" s="203"/>
      <c r="C55" s="204"/>
      <c r="D55" s="204"/>
      <c r="E55" s="205"/>
      <c r="F55" s="205"/>
      <c r="G55" s="212"/>
      <c r="H55" s="207"/>
      <c r="I55" s="204"/>
      <c r="J55" s="202"/>
      <c r="K55" s="202"/>
    </row>
    <row r="56" spans="2:11" x14ac:dyDescent="0.2">
      <c r="B56" s="203"/>
      <c r="C56" s="204"/>
      <c r="D56" s="204"/>
      <c r="E56" s="205"/>
      <c r="F56" s="205"/>
      <c r="G56" s="212"/>
      <c r="H56" s="207"/>
      <c r="I56" s="204"/>
      <c r="J56" s="202"/>
      <c r="K56" s="202"/>
    </row>
    <row r="57" spans="2:11" x14ac:dyDescent="0.2">
      <c r="B57" s="203"/>
      <c r="C57" s="204"/>
      <c r="D57" s="204"/>
      <c r="E57" s="205"/>
      <c r="F57" s="205"/>
      <c r="G57" s="212"/>
      <c r="H57" s="207"/>
      <c r="I57" s="204"/>
      <c r="J57" s="202"/>
      <c r="K57" s="202"/>
    </row>
    <row r="58" spans="2:11" x14ac:dyDescent="0.2">
      <c r="B58" s="203"/>
      <c r="C58" s="204"/>
      <c r="D58" s="204"/>
      <c r="E58" s="205"/>
      <c r="F58" s="205"/>
      <c r="G58" s="212"/>
      <c r="H58" s="207"/>
      <c r="I58" s="204"/>
      <c r="J58" s="202"/>
      <c r="K58" s="202"/>
    </row>
    <row r="59" spans="2:11" x14ac:dyDescent="0.2">
      <c r="B59" s="203"/>
      <c r="C59" s="204"/>
      <c r="D59" s="204"/>
      <c r="E59" s="205"/>
      <c r="F59" s="205"/>
      <c r="G59" s="212"/>
      <c r="H59" s="207"/>
      <c r="I59" s="204"/>
      <c r="J59" s="202"/>
      <c r="K59" s="202"/>
    </row>
    <row r="60" spans="2:11" ht="25.5" customHeight="1" x14ac:dyDescent="0.2">
      <c r="B60" s="203"/>
      <c r="C60" s="204"/>
      <c r="D60" s="204"/>
      <c r="E60" s="205"/>
      <c r="F60" s="205"/>
      <c r="G60" s="212"/>
      <c r="H60" s="207"/>
      <c r="I60" s="204"/>
      <c r="J60" s="202"/>
      <c r="K60" s="202"/>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C51:I51"/>
    <mergeCell ref="B49:B50"/>
    <mergeCell ref="D49:F49"/>
    <mergeCell ref="G49:I49"/>
    <mergeCell ref="D50:F50"/>
    <mergeCell ref="G50:I50"/>
  </mergeCells>
  <dataValidations disablePrompts="1" count="7">
    <dataValidation type="list" allowBlank="1" showInputMessage="1" showErrorMessage="1" sqref="J10:K10" xr:uid="{D3ABEFBA-A58C-4C54-B08B-2C2325D508D0}">
      <formula1>$M$21:$M$26</formula1>
    </dataValidation>
    <dataValidation type="list" showDropDown="1" showInputMessage="1" showErrorMessage="1" sqref="K12" xr:uid="{127E099F-A528-42E4-85A1-FC0C8012E7C6}">
      <formula1>O17:O19</formula1>
    </dataValidation>
    <dataValidation type="list" allowBlank="1" showInputMessage="1" showErrorMessage="1" sqref="H12:I12" xr:uid="{A41474BE-849F-4639-88E1-5104E7DC9D2E}">
      <formula1>M17:M19</formula1>
    </dataValidation>
    <dataValidation type="list" allowBlank="1" showInputMessage="1" showErrorMessage="1" sqref="C24:E24" xr:uid="{5CD9A0B5-0F25-4414-BC78-4BCF836E8893}">
      <formula1>$M$12:$M$15</formula1>
    </dataValidation>
    <dataValidation type="list" allowBlank="1" showInputMessage="1" showErrorMessage="1" sqref="C9:F9" xr:uid="{6D57A956-0902-4477-9A77-2AE244DAE902}">
      <formula1>$M$6:$M$9</formula1>
    </dataValidation>
    <dataValidation type="list" allowBlank="1" showInputMessage="1" showErrorMessage="1" sqref="H13:I13" xr:uid="{6C3B547F-D682-4EF8-B720-05D70192EF43}">
      <formula1>$N$5:$N$8</formula1>
    </dataValidation>
    <dataValidation type="list" allowBlank="1" showInputMessage="1" showErrorMessage="1" sqref="C7 I7" xr:uid="{76AC1F24-5BF1-4EEA-8F60-8675482116C1}">
      <formula1>$N$11:$N$12</formula1>
    </dataValidation>
  </dataValidations>
  <pageMargins left="0.7" right="0.7" top="0.75" bottom="0.75" header="0.3" footer="0.3"/>
  <pageSetup scale="31" orientation="portrait" r:id="rId1"/>
  <colBreaks count="1" manualBreakCount="1">
    <brk id="9" max="1048575" man="1"/>
  </colBreaks>
  <drawing r:id="rId2"/>
  <legacyDrawing r:id="rId3"/>
  <oleObjects>
    <mc:AlternateContent xmlns:mc="http://schemas.openxmlformats.org/markup-compatibility/2006">
      <mc:Choice Requires="x14">
        <oleObject progId="PBrush" shapeId="35854337" r:id="rId4">
          <objectPr defaultSize="0" autoPict="0" r:id="rId5">
            <anchor moveWithCells="1" sizeWithCells="1">
              <from>
                <xdr:col>8</xdr:col>
                <xdr:colOff>19050</xdr:colOff>
                <xdr:row>1</xdr:row>
                <xdr:rowOff>28575</xdr:rowOff>
              </from>
              <to>
                <xdr:col>8</xdr:col>
                <xdr:colOff>1714500</xdr:colOff>
                <xdr:row>2</xdr:row>
                <xdr:rowOff>57150</xdr:rowOff>
              </to>
            </anchor>
          </objectPr>
        </oleObject>
      </mc:Choice>
      <mc:Fallback>
        <oleObject progId="PBrush" shapeId="3585433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9F4BF-8813-4720-AF97-E34578D7474A}">
  <sheetPr>
    <tabColor rgb="FF92D050"/>
  </sheetPr>
  <dimension ref="B1:X60"/>
  <sheetViews>
    <sheetView view="pageBreakPreview" topLeftCell="C46" zoomScale="85" zoomScaleNormal="85" zoomScaleSheetLayoutView="85" workbookViewId="0">
      <selection activeCell="C53" sqref="C53:I53"/>
    </sheetView>
  </sheetViews>
  <sheetFormatPr baseColWidth="10" defaultColWidth="11.42578125" defaultRowHeight="12.75" x14ac:dyDescent="0.2"/>
  <cols>
    <col min="1" max="1" width="1" style="173" customWidth="1"/>
    <col min="2" max="2" width="25.42578125" style="208" customWidth="1"/>
    <col min="3" max="3" width="14.5703125" style="173" customWidth="1"/>
    <col min="4" max="4" width="20.140625" style="173" customWidth="1"/>
    <col min="5" max="5" width="16.42578125" style="173" customWidth="1"/>
    <col min="6" max="6" width="25" style="173" customWidth="1"/>
    <col min="7" max="7" width="22" style="209" customWidth="1"/>
    <col min="8" max="8" width="20.5703125" style="173" customWidth="1"/>
    <col min="9" max="11" width="22.42578125" style="173" customWidth="1"/>
    <col min="12" max="24" width="11.42578125" style="171"/>
    <col min="25" max="16384" width="11.42578125" style="173"/>
  </cols>
  <sheetData>
    <row r="1" spans="2:14" ht="37.5" customHeight="1" x14ac:dyDescent="0.2">
      <c r="B1" s="601"/>
      <c r="C1" s="604" t="s">
        <v>25</v>
      </c>
      <c r="D1" s="604"/>
      <c r="E1" s="604"/>
      <c r="F1" s="604"/>
      <c r="G1" s="604"/>
      <c r="H1" s="604"/>
      <c r="I1" s="605"/>
      <c r="J1" s="170"/>
      <c r="K1" s="170"/>
      <c r="M1" s="172" t="s">
        <v>47</v>
      </c>
    </row>
    <row r="2" spans="2:14" ht="37.5" customHeight="1" x14ac:dyDescent="0.2">
      <c r="B2" s="602"/>
      <c r="C2" s="680" t="s">
        <v>239</v>
      </c>
      <c r="D2" s="680"/>
      <c r="E2" s="680"/>
      <c r="F2" s="680"/>
      <c r="G2" s="680"/>
      <c r="H2" s="680"/>
      <c r="I2" s="606"/>
      <c r="J2" s="170"/>
      <c r="K2" s="170"/>
      <c r="M2" s="172" t="s">
        <v>48</v>
      </c>
    </row>
    <row r="3" spans="2:14" ht="37.5" customHeight="1" x14ac:dyDescent="0.2">
      <c r="B3" s="602"/>
      <c r="C3" s="680" t="s">
        <v>240</v>
      </c>
      <c r="D3" s="680"/>
      <c r="E3" s="680"/>
      <c r="F3" s="680" t="s">
        <v>241</v>
      </c>
      <c r="G3" s="680"/>
      <c r="H3" s="680"/>
      <c r="I3" s="606"/>
      <c r="J3" s="170"/>
      <c r="K3" s="170"/>
      <c r="M3" s="172" t="s">
        <v>50</v>
      </c>
    </row>
    <row r="4" spans="2:14" ht="23.25" customHeight="1" x14ac:dyDescent="0.2">
      <c r="B4" s="597" t="s">
        <v>357</v>
      </c>
      <c r="C4" s="598"/>
      <c r="D4" s="598"/>
      <c r="E4" s="598"/>
      <c r="F4" s="598"/>
      <c r="G4" s="598"/>
      <c r="H4" s="598"/>
      <c r="I4" s="599"/>
      <c r="J4" s="174"/>
      <c r="K4" s="174"/>
    </row>
    <row r="5" spans="2:14" ht="24" customHeight="1" x14ac:dyDescent="0.2">
      <c r="B5" s="511" t="s">
        <v>234</v>
      </c>
      <c r="C5" s="512"/>
      <c r="D5" s="512"/>
      <c r="E5" s="512"/>
      <c r="F5" s="512"/>
      <c r="G5" s="512"/>
      <c r="H5" s="512"/>
      <c r="I5" s="513"/>
      <c r="J5" s="175"/>
      <c r="K5" s="175"/>
      <c r="N5" s="176" t="s">
        <v>57</v>
      </c>
    </row>
    <row r="6" spans="2:14" ht="30.75" customHeight="1" x14ac:dyDescent="0.2">
      <c r="B6" s="224" t="s">
        <v>242</v>
      </c>
      <c r="C6" s="219">
        <v>3</v>
      </c>
      <c r="D6" s="600" t="s">
        <v>243</v>
      </c>
      <c r="E6" s="600"/>
      <c r="F6" s="572" t="s">
        <v>331</v>
      </c>
      <c r="G6" s="572"/>
      <c r="H6" s="572"/>
      <c r="I6" s="573"/>
      <c r="J6" s="177"/>
      <c r="K6" s="177"/>
      <c r="M6" s="172" t="s">
        <v>60</v>
      </c>
      <c r="N6" s="176" t="s">
        <v>61</v>
      </c>
    </row>
    <row r="7" spans="2:14" ht="30.75" customHeight="1" x14ac:dyDescent="0.2">
      <c r="B7" s="224" t="s">
        <v>244</v>
      </c>
      <c r="C7" s="219" t="s">
        <v>81</v>
      </c>
      <c r="D7" s="600" t="s">
        <v>245</v>
      </c>
      <c r="E7" s="600"/>
      <c r="F7" s="572" t="s">
        <v>332</v>
      </c>
      <c r="G7" s="572"/>
      <c r="H7" s="178" t="s">
        <v>246</v>
      </c>
      <c r="I7" s="220" t="s">
        <v>81</v>
      </c>
      <c r="J7" s="179"/>
      <c r="K7" s="179"/>
      <c r="M7" s="172" t="s">
        <v>65</v>
      </c>
      <c r="N7" s="176" t="s">
        <v>66</v>
      </c>
    </row>
    <row r="8" spans="2:14" ht="30.75" customHeight="1" x14ac:dyDescent="0.2">
      <c r="B8" s="224" t="s">
        <v>247</v>
      </c>
      <c r="C8" s="572" t="s">
        <v>289</v>
      </c>
      <c r="D8" s="572"/>
      <c r="E8" s="572"/>
      <c r="F8" s="572"/>
      <c r="G8" s="178" t="s">
        <v>248</v>
      </c>
      <c r="H8" s="587">
        <v>7550</v>
      </c>
      <c r="I8" s="588"/>
      <c r="J8" s="180"/>
      <c r="K8" s="180"/>
      <c r="M8" s="172" t="s">
        <v>69</v>
      </c>
      <c r="N8" s="176" t="s">
        <v>70</v>
      </c>
    </row>
    <row r="9" spans="2:14" ht="30.75" customHeight="1" x14ac:dyDescent="0.2">
      <c r="B9" s="224" t="s">
        <v>48</v>
      </c>
      <c r="C9" s="676" t="s">
        <v>69</v>
      </c>
      <c r="D9" s="676"/>
      <c r="E9" s="676"/>
      <c r="F9" s="676"/>
      <c r="G9" s="178" t="s">
        <v>249</v>
      </c>
      <c r="H9" s="590" t="s">
        <v>333</v>
      </c>
      <c r="I9" s="591"/>
      <c r="J9" s="181"/>
      <c r="K9" s="181"/>
      <c r="M9" s="182" t="s">
        <v>73</v>
      </c>
    </row>
    <row r="10" spans="2:14" ht="60.75" customHeight="1" x14ac:dyDescent="0.2">
      <c r="B10" s="224" t="s">
        <v>250</v>
      </c>
      <c r="C10" s="572" t="s">
        <v>352</v>
      </c>
      <c r="D10" s="572"/>
      <c r="E10" s="572"/>
      <c r="F10" s="572"/>
      <c r="G10" s="572"/>
      <c r="H10" s="572"/>
      <c r="I10" s="573"/>
      <c r="J10" s="183"/>
      <c r="K10" s="183"/>
      <c r="M10" s="182"/>
    </row>
    <row r="11" spans="2:14" ht="30.75" customHeight="1" x14ac:dyDescent="0.2">
      <c r="B11" s="224" t="s">
        <v>251</v>
      </c>
      <c r="C11" s="572" t="s">
        <v>291</v>
      </c>
      <c r="D11" s="572"/>
      <c r="E11" s="572"/>
      <c r="F11" s="572"/>
      <c r="G11" s="572"/>
      <c r="H11" s="572"/>
      <c r="I11" s="573"/>
      <c r="J11" s="179"/>
      <c r="K11" s="179"/>
      <c r="M11" s="182"/>
      <c r="N11" s="176" t="s">
        <v>76</v>
      </c>
    </row>
    <row r="12" spans="2:14" ht="30.75" customHeight="1" x14ac:dyDescent="0.2">
      <c r="B12" s="224" t="s">
        <v>254</v>
      </c>
      <c r="C12" s="563" t="s">
        <v>334</v>
      </c>
      <c r="D12" s="563"/>
      <c r="E12" s="563"/>
      <c r="F12" s="563"/>
      <c r="G12" s="178" t="s">
        <v>252</v>
      </c>
      <c r="H12" s="563" t="s">
        <v>91</v>
      </c>
      <c r="I12" s="564"/>
      <c r="J12" s="179"/>
      <c r="K12" s="179"/>
      <c r="M12" s="182" t="s">
        <v>80</v>
      </c>
      <c r="N12" s="176" t="s">
        <v>81</v>
      </c>
    </row>
    <row r="13" spans="2:14" ht="30.75" customHeight="1" x14ac:dyDescent="0.2">
      <c r="B13" s="224" t="s">
        <v>255</v>
      </c>
      <c r="C13" s="677" t="s">
        <v>335</v>
      </c>
      <c r="D13" s="677"/>
      <c r="E13" s="677"/>
      <c r="F13" s="677"/>
      <c r="G13" s="178" t="s">
        <v>253</v>
      </c>
      <c r="H13" s="572" t="s">
        <v>70</v>
      </c>
      <c r="I13" s="573"/>
      <c r="J13" s="179"/>
      <c r="K13" s="179"/>
      <c r="M13" s="182" t="s">
        <v>84</v>
      </c>
    </row>
    <row r="14" spans="2:14" ht="64.5" customHeight="1" x14ac:dyDescent="0.2">
      <c r="B14" s="224" t="s">
        <v>256</v>
      </c>
      <c r="C14" s="678" t="s">
        <v>336</v>
      </c>
      <c r="D14" s="678"/>
      <c r="E14" s="678"/>
      <c r="F14" s="678"/>
      <c r="G14" s="678"/>
      <c r="H14" s="678"/>
      <c r="I14" s="679"/>
      <c r="J14" s="183"/>
      <c r="K14" s="183"/>
      <c r="M14" s="182" t="s">
        <v>86</v>
      </c>
      <c r="N14" s="176"/>
    </row>
    <row r="15" spans="2:14" ht="30.75" customHeight="1" x14ac:dyDescent="0.2">
      <c r="B15" s="224" t="s">
        <v>257</v>
      </c>
      <c r="C15" s="563" t="s">
        <v>337</v>
      </c>
      <c r="D15" s="563"/>
      <c r="E15" s="563"/>
      <c r="F15" s="563"/>
      <c r="G15" s="563"/>
      <c r="H15" s="563"/>
      <c r="I15" s="564"/>
      <c r="J15" s="184"/>
      <c r="K15" s="184"/>
      <c r="M15" s="182" t="s">
        <v>88</v>
      </c>
      <c r="N15" s="176"/>
    </row>
    <row r="16" spans="2:14" ht="20.25" customHeight="1" x14ac:dyDescent="0.2">
      <c r="B16" s="224" t="s">
        <v>258</v>
      </c>
      <c r="C16" s="572" t="s">
        <v>338</v>
      </c>
      <c r="D16" s="572"/>
      <c r="E16" s="572"/>
      <c r="F16" s="572"/>
      <c r="G16" s="572"/>
      <c r="H16" s="572"/>
      <c r="I16" s="573"/>
      <c r="J16" s="185"/>
      <c r="K16" s="185"/>
      <c r="M16" s="182"/>
      <c r="N16" s="176"/>
    </row>
    <row r="17" spans="2:14" ht="30.75" customHeight="1" x14ac:dyDescent="0.2">
      <c r="B17" s="224" t="s">
        <v>259</v>
      </c>
      <c r="C17" s="572" t="s">
        <v>152</v>
      </c>
      <c r="D17" s="672"/>
      <c r="E17" s="672"/>
      <c r="F17" s="672"/>
      <c r="G17" s="672"/>
      <c r="H17" s="672"/>
      <c r="I17" s="673"/>
      <c r="J17" s="186"/>
      <c r="K17" s="186"/>
      <c r="M17" s="182" t="s">
        <v>91</v>
      </c>
      <c r="N17" s="176"/>
    </row>
    <row r="18" spans="2:14" ht="18" customHeight="1" x14ac:dyDescent="0.2">
      <c r="B18" s="568" t="s">
        <v>265</v>
      </c>
      <c r="C18" s="569" t="s">
        <v>237</v>
      </c>
      <c r="D18" s="569"/>
      <c r="E18" s="569"/>
      <c r="F18" s="570" t="s">
        <v>238</v>
      </c>
      <c r="G18" s="570"/>
      <c r="H18" s="570"/>
      <c r="I18" s="571"/>
      <c r="J18" s="187"/>
      <c r="K18" s="187"/>
      <c r="M18" s="182" t="s">
        <v>79</v>
      </c>
      <c r="N18" s="176"/>
    </row>
    <row r="19" spans="2:14" ht="39.75" customHeight="1" x14ac:dyDescent="0.2">
      <c r="B19" s="568"/>
      <c r="C19" s="572" t="s">
        <v>339</v>
      </c>
      <c r="D19" s="572"/>
      <c r="E19" s="572"/>
      <c r="F19" s="572" t="s">
        <v>340</v>
      </c>
      <c r="G19" s="572"/>
      <c r="H19" s="572"/>
      <c r="I19" s="573"/>
      <c r="J19" s="185"/>
      <c r="K19" s="185"/>
      <c r="M19" s="182" t="s">
        <v>95</v>
      </c>
      <c r="N19" s="176"/>
    </row>
    <row r="20" spans="2:14" ht="39.75" customHeight="1" x14ac:dyDescent="0.2">
      <c r="B20" s="224" t="s">
        <v>266</v>
      </c>
      <c r="C20" s="582" t="s">
        <v>152</v>
      </c>
      <c r="D20" s="583"/>
      <c r="E20" s="668"/>
      <c r="F20" s="563" t="s">
        <v>152</v>
      </c>
      <c r="G20" s="563"/>
      <c r="H20" s="563"/>
      <c r="I20" s="564"/>
      <c r="J20" s="179"/>
      <c r="K20" s="179"/>
      <c r="M20" s="182"/>
      <c r="N20" s="176"/>
    </row>
    <row r="21" spans="2:14" ht="42" customHeight="1" x14ac:dyDescent="0.2">
      <c r="B21" s="224" t="s">
        <v>267</v>
      </c>
      <c r="C21" s="579" t="s">
        <v>341</v>
      </c>
      <c r="D21" s="580"/>
      <c r="E21" s="581"/>
      <c r="F21" s="582" t="s">
        <v>342</v>
      </c>
      <c r="G21" s="583"/>
      <c r="H21" s="583"/>
      <c r="I21" s="584"/>
      <c r="J21" s="184"/>
      <c r="K21" s="184"/>
      <c r="M21" s="188"/>
      <c r="N21" s="176"/>
    </row>
    <row r="22" spans="2:14" ht="23.25" customHeight="1" x14ac:dyDescent="0.2">
      <c r="B22" s="224" t="s">
        <v>268</v>
      </c>
      <c r="C22" s="667">
        <v>44197</v>
      </c>
      <c r="D22" s="674"/>
      <c r="E22" s="675"/>
      <c r="F22" s="178" t="s">
        <v>271</v>
      </c>
      <c r="G22" s="270">
        <v>0.1</v>
      </c>
      <c r="H22" s="178" t="s">
        <v>275</v>
      </c>
      <c r="I22" s="271">
        <v>0.1</v>
      </c>
      <c r="J22" s="189"/>
      <c r="K22" s="189"/>
      <c r="M22" s="188"/>
    </row>
    <row r="23" spans="2:14" ht="27" customHeight="1" x14ac:dyDescent="0.2">
      <c r="B23" s="224" t="s">
        <v>269</v>
      </c>
      <c r="C23" s="667">
        <v>44561</v>
      </c>
      <c r="D23" s="583"/>
      <c r="E23" s="668"/>
      <c r="F23" s="178" t="s">
        <v>272</v>
      </c>
      <c r="G23" s="669">
        <v>0.4</v>
      </c>
      <c r="H23" s="670"/>
      <c r="I23" s="671"/>
      <c r="J23" s="190"/>
      <c r="K23" s="190"/>
      <c r="M23" s="188"/>
    </row>
    <row r="24" spans="2:14" ht="30.75" customHeight="1" x14ac:dyDescent="0.2">
      <c r="B24" s="231" t="s">
        <v>270</v>
      </c>
      <c r="C24" s="661" t="s">
        <v>88</v>
      </c>
      <c r="D24" s="662"/>
      <c r="E24" s="663"/>
      <c r="F24" s="227" t="s">
        <v>274</v>
      </c>
      <c r="G24" s="582"/>
      <c r="H24" s="583"/>
      <c r="I24" s="584"/>
      <c r="J24" s="187"/>
      <c r="K24" s="187"/>
      <c r="M24" s="188"/>
    </row>
    <row r="25" spans="2:14" ht="22.5" customHeight="1" x14ac:dyDescent="0.2">
      <c r="B25" s="664" t="s">
        <v>235</v>
      </c>
      <c r="C25" s="665"/>
      <c r="D25" s="665"/>
      <c r="E25" s="665"/>
      <c r="F25" s="665"/>
      <c r="G25" s="665"/>
      <c r="H25" s="665"/>
      <c r="I25" s="666"/>
      <c r="J25" s="175"/>
      <c r="K25" s="175"/>
      <c r="M25" s="188"/>
    </row>
    <row r="26" spans="2:14" ht="43.5" customHeight="1" x14ac:dyDescent="0.2">
      <c r="B26" s="191" t="s">
        <v>105</v>
      </c>
      <c r="C26" s="221" t="s">
        <v>261</v>
      </c>
      <c r="D26" s="221" t="s">
        <v>260</v>
      </c>
      <c r="E26" s="192" t="s">
        <v>264</v>
      </c>
      <c r="F26" s="221" t="s">
        <v>263</v>
      </c>
      <c r="G26" s="221" t="s">
        <v>262</v>
      </c>
      <c r="H26" s="192" t="s">
        <v>343</v>
      </c>
      <c r="I26" s="193" t="s">
        <v>389</v>
      </c>
      <c r="J26" s="185"/>
      <c r="K26" s="185"/>
      <c r="M26" s="188"/>
    </row>
    <row r="27" spans="2:14" ht="19.5" customHeight="1" x14ac:dyDescent="0.2">
      <c r="B27" s="194" t="s">
        <v>113</v>
      </c>
      <c r="C27" s="300">
        <f>6.9%*G23</f>
        <v>2.7600000000000003E-2</v>
      </c>
      <c r="D27" s="296">
        <f>6.9%*G23</f>
        <v>2.7600000000000003E-2</v>
      </c>
      <c r="E27" s="301">
        <f>+D27/C27</f>
        <v>1</v>
      </c>
      <c r="F27" s="555">
        <f>SUM(C27:C38)</f>
        <v>0.40224000000000004</v>
      </c>
      <c r="G27" s="555">
        <f>SUM(D27:D38)</f>
        <v>0.3216</v>
      </c>
      <c r="H27" s="264">
        <f>+(D27*100%)/$G$23</f>
        <v>6.9000000000000006E-2</v>
      </c>
      <c r="I27" s="620">
        <f>G27+I22</f>
        <v>0.42159999999999997</v>
      </c>
      <c r="J27" s="195"/>
      <c r="K27" s="195"/>
      <c r="M27" s="188"/>
    </row>
    <row r="28" spans="2:14" ht="19.5" customHeight="1" x14ac:dyDescent="0.2">
      <c r="B28" s="194" t="s">
        <v>114</v>
      </c>
      <c r="C28" s="300">
        <f>4.3%*G23</f>
        <v>1.72E-2</v>
      </c>
      <c r="D28" s="296">
        <f>4.3%*G23</f>
        <v>1.72E-2</v>
      </c>
      <c r="E28" s="301">
        <f t="shared" ref="E28:E38" si="0">+D28/C28</f>
        <v>1</v>
      </c>
      <c r="F28" s="556"/>
      <c r="G28" s="556"/>
      <c r="H28" s="264">
        <f>+IF(D28="","",((D28*100%)/$G$23)+H27)</f>
        <v>0.112</v>
      </c>
      <c r="I28" s="621"/>
      <c r="J28" s="195"/>
      <c r="K28" s="195"/>
      <c r="M28" s="188"/>
    </row>
    <row r="29" spans="2:14" ht="19.5" customHeight="1" x14ac:dyDescent="0.2">
      <c r="B29" s="194" t="s">
        <v>115</v>
      </c>
      <c r="C29" s="302">
        <f>4%*G23</f>
        <v>1.6E-2</v>
      </c>
      <c r="D29" s="296">
        <f>+C29</f>
        <v>1.6E-2</v>
      </c>
      <c r="E29" s="301">
        <f t="shared" si="0"/>
        <v>1</v>
      </c>
      <c r="F29" s="556"/>
      <c r="G29" s="556"/>
      <c r="H29" s="264">
        <f t="shared" ref="H29:H38" si="1">+IF(D29="","",((D29*100%)/$G$23)+H28)</f>
        <v>0.152</v>
      </c>
      <c r="I29" s="621"/>
      <c r="J29" s="195"/>
      <c r="K29" s="195"/>
      <c r="M29" s="188"/>
    </row>
    <row r="30" spans="2:14" ht="19.5" customHeight="1" x14ac:dyDescent="0.2">
      <c r="B30" s="194" t="s">
        <v>116</v>
      </c>
      <c r="C30" s="302">
        <f>8.16%*G23</f>
        <v>3.2640000000000002E-2</v>
      </c>
      <c r="D30" s="296">
        <f>+G23*7.66%</f>
        <v>3.0640000000000001E-2</v>
      </c>
      <c r="E30" s="301">
        <f t="shared" si="0"/>
        <v>0.93872549019607843</v>
      </c>
      <c r="F30" s="556"/>
      <c r="G30" s="556"/>
      <c r="H30" s="264">
        <f t="shared" si="1"/>
        <v>0.2286</v>
      </c>
      <c r="I30" s="621"/>
      <c r="J30" s="195"/>
      <c r="K30" s="195"/>
    </row>
    <row r="31" spans="2:14" ht="19.5" customHeight="1" x14ac:dyDescent="0.2">
      <c r="B31" s="194" t="s">
        <v>117</v>
      </c>
      <c r="C31" s="302">
        <f>4.3%*G23</f>
        <v>1.72E-2</v>
      </c>
      <c r="D31" s="296">
        <f>4.2%*G23</f>
        <v>1.6800000000000002E-2</v>
      </c>
      <c r="E31" s="301">
        <f t="shared" si="0"/>
        <v>0.97674418604651181</v>
      </c>
      <c r="F31" s="556"/>
      <c r="G31" s="556"/>
      <c r="H31" s="264">
        <f t="shared" si="1"/>
        <v>0.27060000000000001</v>
      </c>
      <c r="I31" s="621"/>
      <c r="J31" s="195"/>
      <c r="K31" s="195"/>
    </row>
    <row r="32" spans="2:14" ht="19.5" customHeight="1" x14ac:dyDescent="0.2">
      <c r="B32" s="194" t="s">
        <v>118</v>
      </c>
      <c r="C32" s="302">
        <f>4%*G23</f>
        <v>1.6E-2</v>
      </c>
      <c r="D32" s="296">
        <f>3.4%*G23</f>
        <v>1.3600000000000001E-2</v>
      </c>
      <c r="E32" s="301">
        <f t="shared" si="0"/>
        <v>0.85000000000000009</v>
      </c>
      <c r="F32" s="556"/>
      <c r="G32" s="556"/>
      <c r="H32" s="264">
        <f t="shared" si="1"/>
        <v>0.30459999999999998</v>
      </c>
      <c r="I32" s="621"/>
      <c r="J32" s="195"/>
      <c r="K32" s="195"/>
    </row>
    <row r="33" spans="2:11" ht="19.5" customHeight="1" x14ac:dyDescent="0.2">
      <c r="B33" s="194" t="s">
        <v>119</v>
      </c>
      <c r="C33" s="302">
        <f>7.6%*G23</f>
        <v>3.04E-2</v>
      </c>
      <c r="D33" s="296">
        <f>9.99%*G23</f>
        <v>3.9960000000000002E-2</v>
      </c>
      <c r="E33" s="301">
        <f t="shared" si="0"/>
        <v>1.3144736842105265</v>
      </c>
      <c r="F33" s="556"/>
      <c r="G33" s="556"/>
      <c r="H33" s="264">
        <f t="shared" si="1"/>
        <v>0.40449999999999997</v>
      </c>
      <c r="I33" s="621"/>
      <c r="J33" s="195"/>
      <c r="K33" s="195"/>
    </row>
    <row r="34" spans="2:11" ht="19.5" customHeight="1" x14ac:dyDescent="0.2">
      <c r="B34" s="194" t="s">
        <v>120</v>
      </c>
      <c r="C34" s="302">
        <f>6.8%*G23</f>
        <v>2.7200000000000002E-2</v>
      </c>
      <c r="D34" s="296">
        <f>+C34</f>
        <v>2.7200000000000002E-2</v>
      </c>
      <c r="E34" s="301">
        <f t="shared" si="0"/>
        <v>1</v>
      </c>
      <c r="F34" s="556"/>
      <c r="G34" s="556"/>
      <c r="H34" s="264">
        <f t="shared" si="1"/>
        <v>0.47249999999999998</v>
      </c>
      <c r="I34" s="621"/>
      <c r="J34" s="195"/>
      <c r="K34" s="195"/>
    </row>
    <row r="35" spans="2:11" ht="19.5" customHeight="1" x14ac:dyDescent="0.2">
      <c r="B35" s="194" t="s">
        <v>121</v>
      </c>
      <c r="C35" s="302">
        <f>32.8%*G23</f>
        <v>0.13119999999999998</v>
      </c>
      <c r="D35" s="296">
        <f>0.3315*G23</f>
        <v>0.13260000000000002</v>
      </c>
      <c r="E35" s="301">
        <f t="shared" si="0"/>
        <v>1.0106707317073174</v>
      </c>
      <c r="F35" s="556"/>
      <c r="G35" s="556"/>
      <c r="H35" s="264">
        <f t="shared" si="1"/>
        <v>0.80400000000000005</v>
      </c>
      <c r="I35" s="621"/>
      <c r="J35" s="195"/>
      <c r="K35" s="195"/>
    </row>
    <row r="36" spans="2:11" ht="19.5" customHeight="1" x14ac:dyDescent="0.2">
      <c r="B36" s="194" t="s">
        <v>122</v>
      </c>
      <c r="C36" s="302">
        <f>7.2%*G23</f>
        <v>2.8800000000000006E-2</v>
      </c>
      <c r="D36" s="296"/>
      <c r="E36" s="301">
        <f t="shared" si="0"/>
        <v>0</v>
      </c>
      <c r="F36" s="556"/>
      <c r="G36" s="556"/>
      <c r="H36" s="264" t="str">
        <f t="shared" si="1"/>
        <v/>
      </c>
      <c r="I36" s="621"/>
      <c r="J36" s="195"/>
      <c r="K36" s="195"/>
    </row>
    <row r="37" spans="2:11" ht="19.5" customHeight="1" x14ac:dyDescent="0.2">
      <c r="B37" s="194" t="s">
        <v>123</v>
      </c>
      <c r="C37" s="302">
        <f>9.5%*G23</f>
        <v>3.8000000000000006E-2</v>
      </c>
      <c r="D37" s="296"/>
      <c r="E37" s="301">
        <f t="shared" si="0"/>
        <v>0</v>
      </c>
      <c r="F37" s="556"/>
      <c r="G37" s="556"/>
      <c r="H37" s="264" t="str">
        <f t="shared" si="1"/>
        <v/>
      </c>
      <c r="I37" s="621"/>
      <c r="J37" s="195"/>
      <c r="K37" s="195"/>
    </row>
    <row r="38" spans="2:11" ht="19.5" customHeight="1" x14ac:dyDescent="0.2">
      <c r="B38" s="194" t="s">
        <v>124</v>
      </c>
      <c r="C38" s="302">
        <f>5%*G23</f>
        <v>2.0000000000000004E-2</v>
      </c>
      <c r="D38" s="296"/>
      <c r="E38" s="301">
        <f t="shared" si="0"/>
        <v>0</v>
      </c>
      <c r="F38" s="557"/>
      <c r="G38" s="557"/>
      <c r="H38" s="264" t="str">
        <f t="shared" si="1"/>
        <v/>
      </c>
      <c r="I38" s="622"/>
      <c r="J38" s="195"/>
      <c r="K38" s="195"/>
    </row>
    <row r="39" spans="2:11" ht="186" customHeight="1" x14ac:dyDescent="0.2">
      <c r="B39" s="229" t="s">
        <v>277</v>
      </c>
      <c r="C39" s="640" t="s">
        <v>424</v>
      </c>
      <c r="D39" s="641"/>
      <c r="E39" s="641"/>
      <c r="F39" s="641"/>
      <c r="G39" s="641"/>
      <c r="H39" s="641"/>
      <c r="I39" s="642"/>
      <c r="J39" s="196"/>
      <c r="K39" s="196"/>
    </row>
    <row r="40" spans="2:11" ht="34.5" customHeight="1" x14ac:dyDescent="0.2">
      <c r="B40" s="540"/>
      <c r="C40" s="541"/>
      <c r="D40" s="541"/>
      <c r="E40" s="541"/>
      <c r="F40" s="541"/>
      <c r="G40" s="541"/>
      <c r="H40" s="541"/>
      <c r="I40" s="542"/>
      <c r="J40" s="175"/>
      <c r="K40" s="175"/>
    </row>
    <row r="41" spans="2:11" ht="34.5" customHeight="1" x14ac:dyDescent="0.2">
      <c r="B41" s="543"/>
      <c r="C41" s="544"/>
      <c r="D41" s="544"/>
      <c r="E41" s="544"/>
      <c r="F41" s="544"/>
      <c r="G41" s="544"/>
      <c r="H41" s="544"/>
      <c r="I41" s="545"/>
      <c r="J41" s="196"/>
      <c r="K41" s="196"/>
    </row>
    <row r="42" spans="2:11" ht="34.5" customHeight="1" x14ac:dyDescent="0.2">
      <c r="B42" s="543"/>
      <c r="C42" s="544"/>
      <c r="D42" s="544"/>
      <c r="E42" s="544"/>
      <c r="F42" s="544"/>
      <c r="G42" s="544"/>
      <c r="H42" s="544"/>
      <c r="I42" s="545"/>
      <c r="J42" s="196"/>
      <c r="K42" s="196"/>
    </row>
    <row r="43" spans="2:11" ht="34.5" customHeight="1" x14ac:dyDescent="0.2">
      <c r="B43" s="543"/>
      <c r="C43" s="544"/>
      <c r="D43" s="544"/>
      <c r="E43" s="544"/>
      <c r="F43" s="544"/>
      <c r="G43" s="544"/>
      <c r="H43" s="544"/>
      <c r="I43" s="545"/>
      <c r="J43" s="196"/>
      <c r="K43" s="196"/>
    </row>
    <row r="44" spans="2:11" ht="34.5" customHeight="1" x14ac:dyDescent="0.2">
      <c r="B44" s="546"/>
      <c r="C44" s="547"/>
      <c r="D44" s="547"/>
      <c r="E44" s="547"/>
      <c r="F44" s="547"/>
      <c r="G44" s="547"/>
      <c r="H44" s="547"/>
      <c r="I44" s="548"/>
      <c r="J44" s="174"/>
      <c r="K44" s="174"/>
    </row>
    <row r="45" spans="2:11" ht="279.75" customHeight="1" x14ac:dyDescent="0.2">
      <c r="B45" s="224" t="s">
        <v>278</v>
      </c>
      <c r="C45" s="643" t="s">
        <v>414</v>
      </c>
      <c r="D45" s="644"/>
      <c r="E45" s="644"/>
      <c r="F45" s="644"/>
      <c r="G45" s="644"/>
      <c r="H45" s="644"/>
      <c r="I45" s="645"/>
      <c r="J45" s="197"/>
      <c r="K45" s="197"/>
    </row>
    <row r="46" spans="2:11" ht="32.25" customHeight="1" x14ac:dyDescent="0.2">
      <c r="B46" s="224" t="s">
        <v>279</v>
      </c>
      <c r="C46" s="646" t="s">
        <v>397</v>
      </c>
      <c r="D46" s="647"/>
      <c r="E46" s="647"/>
      <c r="F46" s="647"/>
      <c r="G46" s="647"/>
      <c r="H46" s="647"/>
      <c r="I46" s="648"/>
      <c r="J46" s="197"/>
      <c r="K46" s="197"/>
    </row>
    <row r="47" spans="2:11" ht="66" customHeight="1" x14ac:dyDescent="0.2">
      <c r="B47" s="230" t="s">
        <v>280</v>
      </c>
      <c r="C47" s="649" t="s">
        <v>394</v>
      </c>
      <c r="D47" s="650"/>
      <c r="E47" s="650"/>
      <c r="F47" s="650"/>
      <c r="G47" s="650"/>
      <c r="H47" s="650"/>
      <c r="I47" s="651"/>
      <c r="J47" s="197"/>
      <c r="K47" s="197"/>
    </row>
    <row r="48" spans="2:11" ht="22.5" customHeight="1" x14ac:dyDescent="0.2">
      <c r="B48" s="664" t="s">
        <v>236</v>
      </c>
      <c r="C48" s="665"/>
      <c r="D48" s="665"/>
      <c r="E48" s="665"/>
      <c r="F48" s="665"/>
      <c r="G48" s="665"/>
      <c r="H48" s="665"/>
      <c r="I48" s="666"/>
      <c r="J48" s="197"/>
      <c r="K48" s="197"/>
    </row>
    <row r="49" spans="2:11" ht="22.5" customHeight="1" x14ac:dyDescent="0.2">
      <c r="B49" s="527" t="s">
        <v>281</v>
      </c>
      <c r="C49" s="218" t="s">
        <v>282</v>
      </c>
      <c r="D49" s="529" t="s">
        <v>283</v>
      </c>
      <c r="E49" s="529"/>
      <c r="F49" s="529"/>
      <c r="G49" s="529" t="s">
        <v>284</v>
      </c>
      <c r="H49" s="529"/>
      <c r="I49" s="530"/>
      <c r="J49" s="198"/>
      <c r="K49" s="198"/>
    </row>
    <row r="50" spans="2:11" ht="30.75" customHeight="1" x14ac:dyDescent="0.2">
      <c r="B50" s="528"/>
      <c r="C50" s="199"/>
      <c r="D50" s="615"/>
      <c r="E50" s="615"/>
      <c r="F50" s="615"/>
      <c r="G50" s="615"/>
      <c r="H50" s="615"/>
      <c r="I50" s="616"/>
      <c r="J50" s="198"/>
      <c r="K50" s="198"/>
    </row>
    <row r="51" spans="2:11" ht="32.25" customHeight="1" x14ac:dyDescent="0.2">
      <c r="B51" s="233" t="s">
        <v>285</v>
      </c>
      <c r="C51" s="659" t="s">
        <v>332</v>
      </c>
      <c r="D51" s="659"/>
      <c r="E51" s="659"/>
      <c r="F51" s="659"/>
      <c r="G51" s="659"/>
      <c r="H51" s="659"/>
      <c r="I51" s="660"/>
      <c r="J51" s="200"/>
      <c r="K51" s="200"/>
    </row>
    <row r="52" spans="2:11" ht="28.5" customHeight="1" x14ac:dyDescent="0.2">
      <c r="B52" s="234" t="s">
        <v>286</v>
      </c>
      <c r="C52" s="652" t="s">
        <v>425</v>
      </c>
      <c r="D52" s="653"/>
      <c r="E52" s="653"/>
      <c r="F52" s="653"/>
      <c r="G52" s="653"/>
      <c r="H52" s="653"/>
      <c r="I52" s="654"/>
      <c r="J52" s="200"/>
      <c r="K52" s="200"/>
    </row>
    <row r="53" spans="2:11" ht="30" customHeight="1" x14ac:dyDescent="0.2">
      <c r="B53" s="230" t="s">
        <v>287</v>
      </c>
      <c r="C53" s="655" t="s">
        <v>398</v>
      </c>
      <c r="D53" s="656"/>
      <c r="E53" s="656"/>
      <c r="F53" s="656"/>
      <c r="G53" s="656"/>
      <c r="H53" s="656"/>
      <c r="I53" s="657"/>
      <c r="J53" s="201"/>
      <c r="K53" s="201"/>
    </row>
    <row r="54" spans="2:11" ht="31.5" customHeight="1" thickBot="1" x14ac:dyDescent="0.25">
      <c r="B54" s="211" t="s">
        <v>288</v>
      </c>
      <c r="C54" s="655" t="s">
        <v>398</v>
      </c>
      <c r="D54" s="656"/>
      <c r="E54" s="656"/>
      <c r="F54" s="656"/>
      <c r="G54" s="656"/>
      <c r="H54" s="656"/>
      <c r="I54" s="658"/>
      <c r="J54" s="202"/>
      <c r="K54" s="202"/>
    </row>
    <row r="55" spans="2:11" ht="12.75" customHeight="1" x14ac:dyDescent="0.2">
      <c r="B55" s="203"/>
      <c r="C55" s="204"/>
      <c r="D55" s="204"/>
      <c r="E55" s="205"/>
      <c r="F55" s="205"/>
      <c r="G55" s="206"/>
      <c r="H55" s="207"/>
      <c r="I55" s="204"/>
      <c r="J55" s="202"/>
      <c r="K55" s="202"/>
    </row>
    <row r="56" spans="2:11" x14ac:dyDescent="0.2">
      <c r="B56" s="203"/>
      <c r="C56" s="204"/>
      <c r="D56" s="204"/>
      <c r="E56" s="205"/>
      <c r="F56" s="205"/>
      <c r="G56" s="206"/>
      <c r="H56" s="207"/>
      <c r="I56" s="204"/>
      <c r="J56" s="202"/>
      <c r="K56" s="202"/>
    </row>
    <row r="57" spans="2:11" x14ac:dyDescent="0.2">
      <c r="B57" s="203"/>
      <c r="C57" s="204"/>
      <c r="D57" s="204"/>
      <c r="E57" s="205"/>
      <c r="F57" s="205"/>
      <c r="G57" s="206"/>
      <c r="H57" s="207"/>
      <c r="I57" s="204"/>
      <c r="J57" s="202"/>
      <c r="K57" s="202"/>
    </row>
    <row r="58" spans="2:11" x14ac:dyDescent="0.2">
      <c r="B58" s="203"/>
      <c r="C58" s="204"/>
      <c r="D58" s="204"/>
      <c r="E58" s="205"/>
      <c r="F58" s="205"/>
      <c r="G58" s="206"/>
      <c r="H58" s="207"/>
      <c r="I58" s="204"/>
      <c r="J58" s="202"/>
      <c r="K58" s="202"/>
    </row>
    <row r="59" spans="2:11" x14ac:dyDescent="0.2">
      <c r="B59" s="203"/>
      <c r="C59" s="204"/>
      <c r="D59" s="204"/>
      <c r="E59" s="205"/>
      <c r="F59" s="205"/>
      <c r="G59" s="206"/>
      <c r="H59" s="207"/>
      <c r="I59" s="204"/>
      <c r="J59" s="202"/>
      <c r="K59" s="202"/>
    </row>
    <row r="60" spans="2:11" ht="25.5" customHeight="1" x14ac:dyDescent="0.2">
      <c r="B60" s="203"/>
      <c r="C60" s="204"/>
      <c r="D60" s="204"/>
      <c r="E60" s="205"/>
      <c r="F60" s="205"/>
      <c r="G60" s="206"/>
      <c r="H60" s="207"/>
      <c r="I60" s="204"/>
      <c r="J60" s="202"/>
      <c r="K60" s="202"/>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52:I52"/>
    <mergeCell ref="C53:I53"/>
    <mergeCell ref="C54:I54"/>
    <mergeCell ref="C51:I51"/>
    <mergeCell ref="C24:E24"/>
    <mergeCell ref="G24:I24"/>
    <mergeCell ref="B25:I25"/>
    <mergeCell ref="F27:F38"/>
    <mergeCell ref="G27:G38"/>
    <mergeCell ref="I27:I38"/>
    <mergeCell ref="B49:B50"/>
    <mergeCell ref="D49:F49"/>
    <mergeCell ref="G49:I49"/>
    <mergeCell ref="D50:F50"/>
    <mergeCell ref="G50:I50"/>
    <mergeCell ref="B48:I48"/>
    <mergeCell ref="B40:I44"/>
    <mergeCell ref="C39:I39"/>
    <mergeCell ref="C45:I45"/>
    <mergeCell ref="C46:I46"/>
    <mergeCell ref="C47:I47"/>
  </mergeCells>
  <dataValidations count="7">
    <dataValidation type="list" allowBlank="1" showInputMessage="1" showErrorMessage="1" sqref="C7 I7" xr:uid="{2D20E086-09C5-4AF8-9C36-1B4164C3B531}">
      <formula1>$N$11:$N$12</formula1>
    </dataValidation>
    <dataValidation type="list" allowBlank="1" showInputMessage="1" showErrorMessage="1" sqref="H13:I13" xr:uid="{B88CB5F4-FE55-4F45-9AE2-659BC532BA86}">
      <formula1>$N$5:$N$8</formula1>
    </dataValidation>
    <dataValidation type="list" allowBlank="1" showInputMessage="1" showErrorMessage="1" sqref="J10:K10" xr:uid="{04D0E827-3163-4FB2-BF38-0AF2DCA78DE2}">
      <formula1>$M$21:$M$28</formula1>
    </dataValidation>
    <dataValidation type="list" allowBlank="1" showInputMessage="1" showErrorMessage="1" sqref="C9:F9" xr:uid="{1CB5DD7B-DA6A-4AC9-AEDB-B88DA364AEAB}">
      <formula1>$M$6:$M$9</formula1>
    </dataValidation>
    <dataValidation type="list" allowBlank="1" showInputMessage="1" showErrorMessage="1" sqref="C24:E24" xr:uid="{7B4948BA-25F7-4D17-98FC-D178A5569F49}">
      <formula1>$M$12:$M$15</formula1>
    </dataValidation>
    <dataValidation type="list" allowBlank="1" showInputMessage="1" showErrorMessage="1" sqref="H12:I12" xr:uid="{E7983320-35DA-4741-AD7C-3740F4F10B2F}">
      <formula1>M17:M19</formula1>
    </dataValidation>
    <dataValidation type="list" showDropDown="1" showInputMessage="1" showErrorMessage="1" sqref="K12" xr:uid="{05449AD0-C850-48B5-A95A-9A8F6BE01716}">
      <formula1>O17:O19</formula1>
    </dataValidation>
  </dataValidations>
  <pageMargins left="0.7" right="0.7" top="0.75" bottom="0.75" header="0.3" footer="0.3"/>
  <pageSetup scale="53" orientation="portrait" r:id="rId1"/>
  <rowBreaks count="1" manualBreakCount="1">
    <brk id="39" max="8" man="1"/>
  </rowBreaks>
  <colBreaks count="1" manualBreakCount="1">
    <brk id="9" max="59" man="1"/>
  </colBreaks>
  <drawing r:id="rId2"/>
  <legacyDrawing r:id="rId3"/>
  <oleObjects>
    <mc:AlternateContent xmlns:mc="http://schemas.openxmlformats.org/markup-compatibility/2006">
      <mc:Choice Requires="x14">
        <oleObject progId="PBrush" shapeId="358645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86457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7D5D7-0B49-4EA2-9E76-687B69F7C47E}">
  <sheetPr>
    <tabColor rgb="FF92D050"/>
  </sheetPr>
  <dimension ref="B1:X77"/>
  <sheetViews>
    <sheetView view="pageBreakPreview" topLeftCell="C24" zoomScale="80" zoomScaleNormal="100" zoomScaleSheetLayoutView="80" workbookViewId="0">
      <selection activeCell="D33" sqref="D33"/>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12"/>
    <col min="25" max="16384" width="11.42578125" style="7"/>
  </cols>
  <sheetData>
    <row r="1" spans="2:14" ht="37.5" customHeight="1" x14ac:dyDescent="0.2">
      <c r="B1" s="601"/>
      <c r="C1" s="604" t="s">
        <v>25</v>
      </c>
      <c r="D1" s="604"/>
      <c r="E1" s="604"/>
      <c r="F1" s="604"/>
      <c r="G1" s="604"/>
      <c r="H1" s="604"/>
      <c r="I1" s="605"/>
      <c r="J1" s="235"/>
      <c r="K1" s="235"/>
      <c r="M1" s="236" t="s">
        <v>47</v>
      </c>
    </row>
    <row r="2" spans="2:14" ht="37.5" customHeight="1" x14ac:dyDescent="0.2">
      <c r="B2" s="602"/>
      <c r="C2" s="680" t="s">
        <v>239</v>
      </c>
      <c r="D2" s="680"/>
      <c r="E2" s="680"/>
      <c r="F2" s="680"/>
      <c r="G2" s="680"/>
      <c r="H2" s="680"/>
      <c r="I2" s="606"/>
      <c r="J2" s="235"/>
      <c r="K2" s="235"/>
      <c r="M2" s="236" t="s">
        <v>48</v>
      </c>
    </row>
    <row r="3" spans="2:14" ht="37.5" customHeight="1" x14ac:dyDescent="0.2">
      <c r="B3" s="602"/>
      <c r="C3" s="680" t="s">
        <v>240</v>
      </c>
      <c r="D3" s="680"/>
      <c r="E3" s="680"/>
      <c r="F3" s="680" t="s">
        <v>241</v>
      </c>
      <c r="G3" s="680"/>
      <c r="H3" s="680"/>
      <c r="I3" s="606"/>
      <c r="J3" s="235"/>
      <c r="K3" s="235"/>
      <c r="M3" s="236" t="s">
        <v>50</v>
      </c>
    </row>
    <row r="4" spans="2:14" ht="23.25" customHeight="1" x14ac:dyDescent="0.2">
      <c r="B4" s="597" t="s">
        <v>357</v>
      </c>
      <c r="C4" s="598"/>
      <c r="D4" s="598"/>
      <c r="E4" s="598"/>
      <c r="F4" s="598"/>
      <c r="G4" s="598"/>
      <c r="H4" s="598"/>
      <c r="I4" s="599"/>
      <c r="J4" s="237"/>
      <c r="K4" s="237"/>
    </row>
    <row r="5" spans="2:14" ht="24" customHeight="1" x14ac:dyDescent="0.2">
      <c r="B5" s="511" t="s">
        <v>234</v>
      </c>
      <c r="C5" s="512"/>
      <c r="D5" s="512"/>
      <c r="E5" s="512"/>
      <c r="F5" s="512"/>
      <c r="G5" s="512"/>
      <c r="H5" s="512"/>
      <c r="I5" s="513"/>
      <c r="J5" s="238"/>
      <c r="K5" s="238"/>
      <c r="N5" s="239" t="s">
        <v>57</v>
      </c>
    </row>
    <row r="6" spans="2:14" ht="30.75" customHeight="1" x14ac:dyDescent="0.2">
      <c r="B6" s="224" t="s">
        <v>242</v>
      </c>
      <c r="C6" s="267">
        <v>4</v>
      </c>
      <c r="D6" s="600" t="s">
        <v>243</v>
      </c>
      <c r="E6" s="600"/>
      <c r="F6" s="715" t="s">
        <v>362</v>
      </c>
      <c r="G6" s="715"/>
      <c r="H6" s="715"/>
      <c r="I6" s="716"/>
      <c r="J6" s="240"/>
      <c r="K6" s="240"/>
      <c r="M6" s="236" t="s">
        <v>60</v>
      </c>
      <c r="N6" s="239" t="s">
        <v>61</v>
      </c>
    </row>
    <row r="7" spans="2:14" ht="30.75" customHeight="1" x14ac:dyDescent="0.2">
      <c r="B7" s="224" t="s">
        <v>244</v>
      </c>
      <c r="C7" s="267" t="s">
        <v>81</v>
      </c>
      <c r="D7" s="600" t="s">
        <v>245</v>
      </c>
      <c r="E7" s="600"/>
      <c r="F7" s="717" t="s">
        <v>332</v>
      </c>
      <c r="G7" s="717"/>
      <c r="H7" s="178" t="s">
        <v>246</v>
      </c>
      <c r="I7" s="268" t="s">
        <v>81</v>
      </c>
      <c r="J7" s="241"/>
      <c r="K7" s="241"/>
      <c r="M7" s="236" t="s">
        <v>65</v>
      </c>
      <c r="N7" s="239" t="s">
        <v>66</v>
      </c>
    </row>
    <row r="8" spans="2:14" ht="30.75" customHeight="1" x14ac:dyDescent="0.2">
      <c r="B8" s="224" t="s">
        <v>247</v>
      </c>
      <c r="C8" s="715" t="s">
        <v>289</v>
      </c>
      <c r="D8" s="715"/>
      <c r="E8" s="715"/>
      <c r="F8" s="715"/>
      <c r="G8" s="178" t="s">
        <v>248</v>
      </c>
      <c r="H8" s="732">
        <v>7550</v>
      </c>
      <c r="I8" s="733"/>
      <c r="J8" s="21"/>
      <c r="K8" s="21"/>
      <c r="M8" s="236" t="s">
        <v>69</v>
      </c>
      <c r="N8" s="239" t="s">
        <v>70</v>
      </c>
    </row>
    <row r="9" spans="2:14" ht="30.75" customHeight="1" x14ac:dyDescent="0.2">
      <c r="B9" s="224" t="s">
        <v>48</v>
      </c>
      <c r="C9" s="734" t="s">
        <v>69</v>
      </c>
      <c r="D9" s="734"/>
      <c r="E9" s="734"/>
      <c r="F9" s="734"/>
      <c r="G9" s="178" t="s">
        <v>249</v>
      </c>
      <c r="H9" s="735" t="s">
        <v>333</v>
      </c>
      <c r="I9" s="736"/>
      <c r="J9" s="22"/>
      <c r="K9" s="22"/>
      <c r="M9" s="242" t="s">
        <v>73</v>
      </c>
    </row>
    <row r="10" spans="2:14" ht="30.75" customHeight="1" x14ac:dyDescent="0.2">
      <c r="B10" s="224" t="s">
        <v>250</v>
      </c>
      <c r="C10" s="715" t="s">
        <v>384</v>
      </c>
      <c r="D10" s="715"/>
      <c r="E10" s="715"/>
      <c r="F10" s="715"/>
      <c r="G10" s="715"/>
      <c r="H10" s="715"/>
      <c r="I10" s="716"/>
      <c r="J10" s="243"/>
      <c r="K10" s="243"/>
      <c r="M10" s="242"/>
    </row>
    <row r="11" spans="2:14" ht="30.75" customHeight="1" x14ac:dyDescent="0.2">
      <c r="B11" s="224" t="s">
        <v>251</v>
      </c>
      <c r="C11" s="717" t="s">
        <v>291</v>
      </c>
      <c r="D11" s="717"/>
      <c r="E11" s="717"/>
      <c r="F11" s="717"/>
      <c r="G11" s="717"/>
      <c r="H11" s="717"/>
      <c r="I11" s="737"/>
      <c r="J11" s="241"/>
      <c r="K11" s="241"/>
      <c r="M11" s="242"/>
      <c r="N11" s="239" t="s">
        <v>76</v>
      </c>
    </row>
    <row r="12" spans="2:14" ht="30.75" customHeight="1" x14ac:dyDescent="0.2">
      <c r="B12" s="224" t="s">
        <v>254</v>
      </c>
      <c r="C12" s="738" t="s">
        <v>344</v>
      </c>
      <c r="D12" s="738"/>
      <c r="E12" s="738"/>
      <c r="F12" s="738"/>
      <c r="G12" s="178" t="s">
        <v>252</v>
      </c>
      <c r="H12" s="723" t="s">
        <v>91</v>
      </c>
      <c r="I12" s="724"/>
      <c r="J12" s="241"/>
      <c r="K12" s="241"/>
      <c r="M12" s="242" t="s">
        <v>80</v>
      </c>
      <c r="N12" s="239" t="s">
        <v>81</v>
      </c>
    </row>
    <row r="13" spans="2:14" ht="30.75" customHeight="1" x14ac:dyDescent="0.2">
      <c r="B13" s="224" t="s">
        <v>255</v>
      </c>
      <c r="C13" s="739" t="s">
        <v>335</v>
      </c>
      <c r="D13" s="739"/>
      <c r="E13" s="739"/>
      <c r="F13" s="739"/>
      <c r="G13" s="178" t="s">
        <v>253</v>
      </c>
      <c r="H13" s="717" t="s">
        <v>70</v>
      </c>
      <c r="I13" s="737"/>
      <c r="J13" s="241"/>
      <c r="K13" s="241"/>
      <c r="M13" s="242" t="s">
        <v>84</v>
      </c>
    </row>
    <row r="14" spans="2:14" ht="64.5" customHeight="1" x14ac:dyDescent="0.2">
      <c r="B14" s="224" t="s">
        <v>256</v>
      </c>
      <c r="C14" s="740" t="s">
        <v>345</v>
      </c>
      <c r="D14" s="740"/>
      <c r="E14" s="740"/>
      <c r="F14" s="740"/>
      <c r="G14" s="740"/>
      <c r="H14" s="740"/>
      <c r="I14" s="741"/>
      <c r="J14" s="243"/>
      <c r="K14" s="243"/>
      <c r="M14" s="242" t="s">
        <v>86</v>
      </c>
      <c r="N14" s="239"/>
    </row>
    <row r="15" spans="2:14" ht="30.75" customHeight="1" x14ac:dyDescent="0.2">
      <c r="B15" s="224" t="s">
        <v>257</v>
      </c>
      <c r="C15" s="730" t="s">
        <v>377</v>
      </c>
      <c r="D15" s="730"/>
      <c r="E15" s="730"/>
      <c r="F15" s="730"/>
      <c r="G15" s="730"/>
      <c r="H15" s="730"/>
      <c r="I15" s="731"/>
      <c r="J15" s="244"/>
      <c r="K15" s="244"/>
      <c r="M15" s="242" t="s">
        <v>88</v>
      </c>
      <c r="N15" s="239"/>
    </row>
    <row r="16" spans="2:14" ht="20.25" customHeight="1" x14ac:dyDescent="0.2">
      <c r="B16" s="224" t="s">
        <v>258</v>
      </c>
      <c r="C16" s="715" t="s">
        <v>385</v>
      </c>
      <c r="D16" s="715"/>
      <c r="E16" s="715"/>
      <c r="F16" s="715"/>
      <c r="G16" s="715"/>
      <c r="H16" s="715"/>
      <c r="I16" s="716"/>
      <c r="J16" s="245"/>
      <c r="K16" s="245"/>
      <c r="M16" s="242"/>
      <c r="N16" s="239"/>
    </row>
    <row r="17" spans="2:14" ht="30.75" customHeight="1" x14ac:dyDescent="0.2">
      <c r="B17" s="224" t="s">
        <v>259</v>
      </c>
      <c r="C17" s="717" t="s">
        <v>152</v>
      </c>
      <c r="D17" s="718"/>
      <c r="E17" s="718"/>
      <c r="F17" s="718"/>
      <c r="G17" s="718"/>
      <c r="H17" s="718"/>
      <c r="I17" s="719"/>
      <c r="J17" s="246"/>
      <c r="K17" s="246"/>
      <c r="M17" s="242" t="s">
        <v>91</v>
      </c>
      <c r="N17" s="239"/>
    </row>
    <row r="18" spans="2:14" ht="18" customHeight="1" x14ac:dyDescent="0.2">
      <c r="B18" s="568" t="s">
        <v>265</v>
      </c>
      <c r="C18" s="569" t="s">
        <v>237</v>
      </c>
      <c r="D18" s="569"/>
      <c r="E18" s="569"/>
      <c r="F18" s="570" t="s">
        <v>238</v>
      </c>
      <c r="G18" s="570"/>
      <c r="H18" s="570"/>
      <c r="I18" s="571"/>
      <c r="J18" s="28"/>
      <c r="K18" s="28"/>
      <c r="M18" s="242" t="s">
        <v>79</v>
      </c>
      <c r="N18" s="239"/>
    </row>
    <row r="19" spans="2:14" ht="39.75" customHeight="1" x14ac:dyDescent="0.2">
      <c r="B19" s="568"/>
      <c r="C19" s="715" t="s">
        <v>386</v>
      </c>
      <c r="D19" s="715"/>
      <c r="E19" s="715"/>
      <c r="F19" s="715" t="s">
        <v>387</v>
      </c>
      <c r="G19" s="715"/>
      <c r="H19" s="715"/>
      <c r="I19" s="716"/>
      <c r="J19" s="245"/>
      <c r="K19" s="245"/>
      <c r="M19" s="242" t="s">
        <v>95</v>
      </c>
      <c r="N19" s="239"/>
    </row>
    <row r="20" spans="2:14" ht="39.75" customHeight="1" x14ac:dyDescent="0.2">
      <c r="B20" s="224" t="s">
        <v>266</v>
      </c>
      <c r="C20" s="720" t="s">
        <v>152</v>
      </c>
      <c r="D20" s="721"/>
      <c r="E20" s="722"/>
      <c r="F20" s="723" t="s">
        <v>152</v>
      </c>
      <c r="G20" s="723"/>
      <c r="H20" s="723"/>
      <c r="I20" s="724"/>
      <c r="J20" s="241"/>
      <c r="K20" s="241"/>
      <c r="M20" s="242"/>
      <c r="N20" s="239"/>
    </row>
    <row r="21" spans="2:14" ht="42" customHeight="1" x14ac:dyDescent="0.2">
      <c r="B21" s="224" t="s">
        <v>267</v>
      </c>
      <c r="C21" s="725" t="s">
        <v>346</v>
      </c>
      <c r="D21" s="726"/>
      <c r="E21" s="727"/>
      <c r="F21" s="701" t="s">
        <v>388</v>
      </c>
      <c r="G21" s="702"/>
      <c r="H21" s="702"/>
      <c r="I21" s="703"/>
      <c r="J21" s="244"/>
      <c r="K21" s="244"/>
      <c r="M21" s="247"/>
      <c r="N21" s="239"/>
    </row>
    <row r="22" spans="2:14" ht="23.25" customHeight="1" x14ac:dyDescent="0.2">
      <c r="B22" s="224" t="s">
        <v>268</v>
      </c>
      <c r="C22" s="710">
        <v>44197</v>
      </c>
      <c r="D22" s="728"/>
      <c r="E22" s="729"/>
      <c r="F22" s="178" t="s">
        <v>271</v>
      </c>
      <c r="G22" s="292">
        <v>10</v>
      </c>
      <c r="H22" s="178" t="s">
        <v>275</v>
      </c>
      <c r="I22" s="269">
        <v>10</v>
      </c>
      <c r="J22" s="30"/>
      <c r="K22" s="30"/>
      <c r="M22" s="247"/>
    </row>
    <row r="23" spans="2:14" ht="27" customHeight="1" x14ac:dyDescent="0.2">
      <c r="B23" s="224" t="s">
        <v>269</v>
      </c>
      <c r="C23" s="710">
        <v>44561</v>
      </c>
      <c r="D23" s="702"/>
      <c r="E23" s="711"/>
      <c r="F23" s="178" t="s">
        <v>272</v>
      </c>
      <c r="G23" s="712">
        <v>0.3</v>
      </c>
      <c r="H23" s="713"/>
      <c r="I23" s="714"/>
      <c r="J23" s="31"/>
      <c r="K23" s="31"/>
      <c r="M23" s="247"/>
    </row>
    <row r="24" spans="2:14" ht="30.75" customHeight="1" x14ac:dyDescent="0.2">
      <c r="B24" s="231" t="s">
        <v>270</v>
      </c>
      <c r="C24" s="698" t="s">
        <v>88</v>
      </c>
      <c r="D24" s="699"/>
      <c r="E24" s="700"/>
      <c r="F24" s="227" t="s">
        <v>274</v>
      </c>
      <c r="G24" s="701"/>
      <c r="H24" s="702"/>
      <c r="I24" s="703"/>
      <c r="J24" s="28"/>
      <c r="K24" s="28"/>
      <c r="M24" s="247"/>
    </row>
    <row r="25" spans="2:14" ht="22.5" customHeight="1" x14ac:dyDescent="0.2">
      <c r="B25" s="664" t="s">
        <v>235</v>
      </c>
      <c r="C25" s="665"/>
      <c r="D25" s="665"/>
      <c r="E25" s="665"/>
      <c r="F25" s="665"/>
      <c r="G25" s="665"/>
      <c r="H25" s="665"/>
      <c r="I25" s="666"/>
      <c r="J25" s="238"/>
      <c r="K25" s="238"/>
      <c r="M25" s="247"/>
    </row>
    <row r="26" spans="2:14" ht="43.5" customHeight="1" x14ac:dyDescent="0.2">
      <c r="B26" s="191" t="s">
        <v>105</v>
      </c>
      <c r="C26" s="221" t="s">
        <v>261</v>
      </c>
      <c r="D26" s="221" t="s">
        <v>260</v>
      </c>
      <c r="E26" s="192" t="s">
        <v>264</v>
      </c>
      <c r="F26" s="221" t="s">
        <v>263</v>
      </c>
      <c r="G26" s="221" t="s">
        <v>262</v>
      </c>
      <c r="H26" s="192" t="s">
        <v>343</v>
      </c>
      <c r="I26" s="193" t="s">
        <v>273</v>
      </c>
      <c r="M26" s="247"/>
    </row>
    <row r="27" spans="2:14" ht="19.5" customHeight="1" x14ac:dyDescent="0.2">
      <c r="B27" s="194" t="s">
        <v>113</v>
      </c>
      <c r="C27" s="293">
        <f>24.7%*G23</f>
        <v>7.4099999999999999E-2</v>
      </c>
      <c r="D27" s="295">
        <f>24.7%*G23</f>
        <v>7.4099999999999999E-2</v>
      </c>
      <c r="E27" s="291">
        <f>D27/C27</f>
        <v>1</v>
      </c>
      <c r="F27" s="704">
        <f>SUM(C27:C38)</f>
        <v>0.3</v>
      </c>
      <c r="G27" s="704">
        <f>SUM(D27:D38)</f>
        <v>0.22031999999999999</v>
      </c>
      <c r="H27" s="283">
        <f>+(D27*100%)/$G$23</f>
        <v>0.247</v>
      </c>
      <c r="I27" s="707">
        <f>G27+I22</f>
        <v>10.220319999999999</v>
      </c>
      <c r="M27" s="247"/>
    </row>
    <row r="28" spans="2:14" ht="19.5" customHeight="1" x14ac:dyDescent="0.2">
      <c r="B28" s="194" t="s">
        <v>114</v>
      </c>
      <c r="C28" s="293">
        <f>3.3%*G23</f>
        <v>9.9000000000000008E-3</v>
      </c>
      <c r="D28" s="295">
        <f>3.3%*G23</f>
        <v>9.9000000000000008E-3</v>
      </c>
      <c r="E28" s="291">
        <f t="shared" ref="E28:E31" si="0">D28/C28</f>
        <v>1</v>
      </c>
      <c r="F28" s="705"/>
      <c r="G28" s="705"/>
      <c r="H28" s="283">
        <f>+IF(D28="","",((D28*100%)/$G$23)+H27)</f>
        <v>0.28000000000000003</v>
      </c>
      <c r="I28" s="708"/>
      <c r="M28" s="247"/>
    </row>
    <row r="29" spans="2:14" ht="19.5" customHeight="1" x14ac:dyDescent="0.2">
      <c r="B29" s="194" t="s">
        <v>115</v>
      </c>
      <c r="C29" s="294">
        <f>2.7%*G23</f>
        <v>8.1000000000000013E-3</v>
      </c>
      <c r="D29" s="295">
        <f>2.7%*G23</f>
        <v>8.1000000000000013E-3</v>
      </c>
      <c r="E29" s="291">
        <f t="shared" si="0"/>
        <v>1</v>
      </c>
      <c r="F29" s="705"/>
      <c r="G29" s="705"/>
      <c r="H29" s="283">
        <f t="shared" ref="H29:H38" si="1">+IF(D29="","",((D29*100%)/$G$23)+H28)</f>
        <v>0.30700000000000005</v>
      </c>
      <c r="I29" s="708"/>
      <c r="M29" s="247"/>
    </row>
    <row r="30" spans="2:14" ht="19.5" customHeight="1" x14ac:dyDescent="0.2">
      <c r="B30" s="194" t="s">
        <v>116</v>
      </c>
      <c r="C30" s="294">
        <f>20%*G23</f>
        <v>0.06</v>
      </c>
      <c r="D30" s="295">
        <f>7.34%*G23</f>
        <v>2.2019999999999998E-2</v>
      </c>
      <c r="E30" s="291">
        <f t="shared" si="0"/>
        <v>0.36699999999999999</v>
      </c>
      <c r="F30" s="705"/>
      <c r="G30" s="705"/>
      <c r="H30" s="283">
        <f t="shared" si="1"/>
        <v>0.38040000000000007</v>
      </c>
      <c r="I30" s="708"/>
    </row>
    <row r="31" spans="2:14" ht="19.5" customHeight="1" x14ac:dyDescent="0.2">
      <c r="B31" s="194" t="s">
        <v>117</v>
      </c>
      <c r="C31" s="294">
        <f>5.3%*G23</f>
        <v>1.5899999999999997E-2</v>
      </c>
      <c r="D31" s="295">
        <f>4%*G23</f>
        <v>1.2E-2</v>
      </c>
      <c r="E31" s="291">
        <f t="shared" si="0"/>
        <v>0.75471698113207564</v>
      </c>
      <c r="F31" s="705"/>
      <c r="G31" s="705"/>
      <c r="H31" s="283">
        <f t="shared" si="1"/>
        <v>0.42040000000000005</v>
      </c>
      <c r="I31" s="708"/>
    </row>
    <row r="32" spans="2:14" ht="19.5" customHeight="1" x14ac:dyDescent="0.2">
      <c r="B32" s="194" t="s">
        <v>118</v>
      </c>
      <c r="C32" s="294">
        <f>2.7%*G23</f>
        <v>8.1000000000000013E-3</v>
      </c>
      <c r="D32" s="303">
        <f>12.7%*G23</f>
        <v>3.8100000000000002E-2</v>
      </c>
      <c r="E32" s="291">
        <f>D32/C32</f>
        <v>4.7037037037037033</v>
      </c>
      <c r="F32" s="705"/>
      <c r="G32" s="705"/>
      <c r="H32" s="283">
        <f t="shared" si="1"/>
        <v>0.54740000000000011</v>
      </c>
      <c r="I32" s="708"/>
    </row>
    <row r="33" spans="2:11" ht="19.5" customHeight="1" x14ac:dyDescent="0.2">
      <c r="B33" s="194" t="s">
        <v>119</v>
      </c>
      <c r="C33" s="294">
        <f>2.7%*G23</f>
        <v>8.1000000000000013E-3</v>
      </c>
      <c r="D33" s="297">
        <v>8.1000000000000013E-3</v>
      </c>
      <c r="E33" s="291">
        <f t="shared" ref="E33:E38" si="2">D33/C33</f>
        <v>1</v>
      </c>
      <c r="F33" s="705"/>
      <c r="G33" s="705"/>
      <c r="H33" s="283">
        <f t="shared" si="1"/>
        <v>0.57440000000000013</v>
      </c>
      <c r="I33" s="708"/>
    </row>
    <row r="34" spans="2:11" ht="19.5" customHeight="1" x14ac:dyDescent="0.2">
      <c r="B34" s="194" t="s">
        <v>120</v>
      </c>
      <c r="C34" s="294">
        <f>10%*G23</f>
        <v>0.03</v>
      </c>
      <c r="D34" s="297">
        <f>10.7%*G23</f>
        <v>3.2099999999999997E-2</v>
      </c>
      <c r="E34" s="291">
        <f t="shared" si="2"/>
        <v>1.0699999999999998</v>
      </c>
      <c r="F34" s="705"/>
      <c r="G34" s="705"/>
      <c r="H34" s="283">
        <f t="shared" si="1"/>
        <v>0.68140000000000012</v>
      </c>
      <c r="I34" s="708"/>
    </row>
    <row r="35" spans="2:11" ht="19.5" customHeight="1" x14ac:dyDescent="0.2">
      <c r="B35" s="194" t="s">
        <v>121</v>
      </c>
      <c r="C35" s="294">
        <f>5.3%*G23</f>
        <v>1.5899999999999997E-2</v>
      </c>
      <c r="D35" s="297">
        <v>1.5899999999999997E-2</v>
      </c>
      <c r="E35" s="291">
        <f t="shared" si="2"/>
        <v>1</v>
      </c>
      <c r="F35" s="705"/>
      <c r="G35" s="705"/>
      <c r="H35" s="283">
        <f t="shared" si="1"/>
        <v>0.73440000000000016</v>
      </c>
      <c r="I35" s="708"/>
    </row>
    <row r="36" spans="2:11" ht="19.5" customHeight="1" x14ac:dyDescent="0.2">
      <c r="B36" s="194" t="s">
        <v>122</v>
      </c>
      <c r="C36" s="294">
        <f>6.7%*G23</f>
        <v>2.01E-2</v>
      </c>
      <c r="D36" s="290"/>
      <c r="E36" s="291">
        <f t="shared" si="2"/>
        <v>0</v>
      </c>
      <c r="F36" s="705"/>
      <c r="G36" s="705"/>
      <c r="H36" s="283" t="str">
        <f t="shared" si="1"/>
        <v/>
      </c>
      <c r="I36" s="708"/>
    </row>
    <row r="37" spans="2:11" ht="19.5" customHeight="1" x14ac:dyDescent="0.2">
      <c r="B37" s="194" t="s">
        <v>123</v>
      </c>
      <c r="C37" s="294">
        <f>2.5%*G23</f>
        <v>7.4999999999999997E-3</v>
      </c>
      <c r="D37" s="290"/>
      <c r="E37" s="291">
        <f t="shared" si="2"/>
        <v>0</v>
      </c>
      <c r="F37" s="705"/>
      <c r="G37" s="705"/>
      <c r="H37" s="283" t="str">
        <f t="shared" si="1"/>
        <v/>
      </c>
      <c r="I37" s="708"/>
    </row>
    <row r="38" spans="2:11" ht="19.5" customHeight="1" x14ac:dyDescent="0.2">
      <c r="B38" s="194" t="s">
        <v>124</v>
      </c>
      <c r="C38" s="294">
        <f>14.1%*G23</f>
        <v>4.2299999999999997E-2</v>
      </c>
      <c r="D38" s="290"/>
      <c r="E38" s="291">
        <f t="shared" si="2"/>
        <v>0</v>
      </c>
      <c r="F38" s="706"/>
      <c r="G38" s="706"/>
      <c r="H38" s="283" t="str">
        <f t="shared" si="1"/>
        <v/>
      </c>
      <c r="I38" s="709"/>
    </row>
    <row r="39" spans="2:11" ht="96.6" customHeight="1" x14ac:dyDescent="0.2">
      <c r="B39" s="229" t="s">
        <v>277</v>
      </c>
      <c r="C39" s="695" t="s">
        <v>412</v>
      </c>
      <c r="D39" s="696"/>
      <c r="E39" s="696"/>
      <c r="F39" s="696"/>
      <c r="G39" s="696"/>
      <c r="H39" s="696"/>
      <c r="I39" s="697"/>
    </row>
    <row r="40" spans="2:11" ht="34.5" customHeight="1" x14ac:dyDescent="0.2">
      <c r="B40" s="540"/>
      <c r="C40" s="541"/>
      <c r="D40" s="541"/>
      <c r="E40" s="541"/>
      <c r="F40" s="541"/>
      <c r="G40" s="541"/>
      <c r="H40" s="541"/>
      <c r="I40" s="542"/>
      <c r="J40" s="238"/>
      <c r="K40" s="238"/>
    </row>
    <row r="41" spans="2:11" ht="34.5" customHeight="1" x14ac:dyDescent="0.2">
      <c r="B41" s="543"/>
      <c r="C41" s="544"/>
      <c r="D41" s="544"/>
      <c r="E41" s="544"/>
      <c r="F41" s="544"/>
      <c r="G41" s="544"/>
      <c r="H41" s="544"/>
      <c r="I41" s="545"/>
      <c r="J41" s="249"/>
      <c r="K41" s="249"/>
    </row>
    <row r="42" spans="2:11" ht="34.5" customHeight="1" x14ac:dyDescent="0.2">
      <c r="B42" s="543"/>
      <c r="C42" s="544"/>
      <c r="D42" s="544"/>
      <c r="E42" s="544"/>
      <c r="F42" s="544"/>
      <c r="G42" s="544"/>
      <c r="H42" s="544"/>
      <c r="I42" s="545"/>
      <c r="J42" s="249"/>
      <c r="K42" s="249"/>
    </row>
    <row r="43" spans="2:11" ht="34.5" customHeight="1" x14ac:dyDescent="0.2">
      <c r="B43" s="543"/>
      <c r="C43" s="544"/>
      <c r="D43" s="544"/>
      <c r="E43" s="544"/>
      <c r="F43" s="544"/>
      <c r="G43" s="544"/>
      <c r="H43" s="544"/>
      <c r="I43" s="545"/>
      <c r="J43" s="249"/>
      <c r="K43" s="249"/>
    </row>
    <row r="44" spans="2:11" ht="34.5" customHeight="1" x14ac:dyDescent="0.2">
      <c r="B44" s="546"/>
      <c r="C44" s="547"/>
      <c r="D44" s="547"/>
      <c r="E44" s="547"/>
      <c r="F44" s="547"/>
      <c r="G44" s="547"/>
      <c r="H44" s="547"/>
      <c r="I44" s="548"/>
      <c r="J44" s="237"/>
      <c r="K44" s="237"/>
    </row>
    <row r="45" spans="2:11" ht="47.25" customHeight="1" x14ac:dyDescent="0.2">
      <c r="B45" s="224" t="s">
        <v>278</v>
      </c>
      <c r="C45" s="681" t="s">
        <v>413</v>
      </c>
      <c r="D45" s="682"/>
      <c r="E45" s="682"/>
      <c r="F45" s="682"/>
      <c r="G45" s="682"/>
      <c r="H45" s="682"/>
      <c r="I45" s="683"/>
      <c r="J45" s="250"/>
      <c r="K45" s="250"/>
    </row>
    <row r="46" spans="2:11" ht="32.25" customHeight="1" x14ac:dyDescent="0.2">
      <c r="B46" s="224" t="s">
        <v>279</v>
      </c>
      <c r="C46" s="681" t="s">
        <v>426</v>
      </c>
      <c r="D46" s="682"/>
      <c r="E46" s="682"/>
      <c r="F46" s="682"/>
      <c r="G46" s="682"/>
      <c r="H46" s="682"/>
      <c r="I46" s="683"/>
      <c r="J46" s="250"/>
      <c r="K46" s="250"/>
    </row>
    <row r="47" spans="2:11" ht="143.25" customHeight="1" x14ac:dyDescent="0.2">
      <c r="B47" s="230" t="s">
        <v>280</v>
      </c>
      <c r="C47" s="684" t="s">
        <v>403</v>
      </c>
      <c r="D47" s="685"/>
      <c r="E47" s="685"/>
      <c r="F47" s="685"/>
      <c r="G47" s="685"/>
      <c r="H47" s="685"/>
      <c r="I47" s="686"/>
      <c r="J47" s="250"/>
      <c r="K47" s="250"/>
    </row>
    <row r="48" spans="2:11" ht="22.5" customHeight="1" x14ac:dyDescent="0.2">
      <c r="B48" s="664" t="s">
        <v>236</v>
      </c>
      <c r="C48" s="665"/>
      <c r="D48" s="665"/>
      <c r="E48" s="665"/>
      <c r="F48" s="665"/>
      <c r="G48" s="665"/>
      <c r="H48" s="665"/>
      <c r="I48" s="666"/>
      <c r="J48" s="250"/>
      <c r="K48" s="250"/>
    </row>
    <row r="49" spans="2:11" ht="22.5" customHeight="1" x14ac:dyDescent="0.2">
      <c r="B49" s="527" t="s">
        <v>281</v>
      </c>
      <c r="C49" s="218" t="s">
        <v>282</v>
      </c>
      <c r="D49" s="529" t="s">
        <v>283</v>
      </c>
      <c r="E49" s="529"/>
      <c r="F49" s="529"/>
      <c r="G49" s="529" t="s">
        <v>284</v>
      </c>
      <c r="H49" s="529"/>
      <c r="I49" s="530"/>
      <c r="J49" s="251"/>
      <c r="K49" s="251"/>
    </row>
    <row r="50" spans="2:11" ht="30.75" customHeight="1" x14ac:dyDescent="0.2">
      <c r="B50" s="528"/>
      <c r="C50" s="199"/>
      <c r="D50" s="615"/>
      <c r="E50" s="615"/>
      <c r="F50" s="615"/>
      <c r="G50" s="615"/>
      <c r="H50" s="615"/>
      <c r="I50" s="616"/>
      <c r="J50" s="251"/>
      <c r="K50" s="251"/>
    </row>
    <row r="51" spans="2:11" ht="32.25" customHeight="1" x14ac:dyDescent="0.2">
      <c r="B51" s="233" t="s">
        <v>285</v>
      </c>
      <c r="C51" s="693" t="s">
        <v>347</v>
      </c>
      <c r="D51" s="693"/>
      <c r="E51" s="693"/>
      <c r="F51" s="693"/>
      <c r="G51" s="693"/>
      <c r="H51" s="693"/>
      <c r="I51" s="694"/>
      <c r="J51" s="252"/>
      <c r="K51" s="252"/>
    </row>
    <row r="52" spans="2:11" ht="28.5" customHeight="1" x14ac:dyDescent="0.2">
      <c r="B52" s="234" t="s">
        <v>286</v>
      </c>
      <c r="C52" s="687" t="s">
        <v>354</v>
      </c>
      <c r="D52" s="688"/>
      <c r="E52" s="688"/>
      <c r="F52" s="688"/>
      <c r="G52" s="688"/>
      <c r="H52" s="688"/>
      <c r="I52" s="689"/>
      <c r="J52" s="252"/>
      <c r="K52" s="252"/>
    </row>
    <row r="53" spans="2:11" ht="30" customHeight="1" x14ac:dyDescent="0.2">
      <c r="B53" s="230" t="s">
        <v>287</v>
      </c>
      <c r="C53" s="690" t="s">
        <v>398</v>
      </c>
      <c r="D53" s="691"/>
      <c r="E53" s="691"/>
      <c r="F53" s="691"/>
      <c r="G53" s="691"/>
      <c r="H53" s="691"/>
      <c r="I53" s="692"/>
      <c r="J53" s="253"/>
      <c r="K53" s="253"/>
    </row>
    <row r="54" spans="2:11" ht="31.5" customHeight="1" thickBot="1" x14ac:dyDescent="0.25">
      <c r="B54" s="211" t="s">
        <v>288</v>
      </c>
      <c r="C54" s="690" t="s">
        <v>398</v>
      </c>
      <c r="D54" s="691"/>
      <c r="E54" s="691"/>
      <c r="F54" s="691"/>
      <c r="G54" s="691"/>
      <c r="H54" s="691"/>
      <c r="I54" s="692"/>
      <c r="J54" s="254"/>
      <c r="K54" s="254"/>
    </row>
    <row r="55" spans="2:11" ht="12.75" customHeight="1" x14ac:dyDescent="0.2">
      <c r="B55" s="255"/>
      <c r="C55" s="256"/>
      <c r="D55" s="256"/>
      <c r="E55" s="257"/>
      <c r="F55" s="257"/>
      <c r="G55" s="258"/>
      <c r="H55" s="259"/>
      <c r="I55" s="256"/>
      <c r="J55" s="254"/>
      <c r="K55" s="254"/>
    </row>
    <row r="56" spans="2:11" ht="13.15" customHeight="1" x14ac:dyDescent="0.2">
      <c r="B56" s="255"/>
      <c r="C56" s="256"/>
      <c r="D56" s="256"/>
      <c r="E56" s="257"/>
      <c r="F56" s="257"/>
      <c r="G56" s="258"/>
      <c r="H56" s="259"/>
      <c r="I56" s="256"/>
      <c r="J56" s="254"/>
      <c r="K56" s="254"/>
    </row>
    <row r="57" spans="2:11" ht="13.15" customHeight="1" x14ac:dyDescent="0.2">
      <c r="B57" s="255"/>
      <c r="C57" s="256"/>
      <c r="D57" s="256"/>
      <c r="E57" s="257"/>
      <c r="F57" s="257"/>
      <c r="G57" s="258"/>
      <c r="H57" s="259"/>
      <c r="I57" s="256"/>
      <c r="J57" s="254"/>
      <c r="K57" s="254"/>
    </row>
    <row r="58" spans="2:11" ht="13.15" customHeight="1" x14ac:dyDescent="0.2">
      <c r="B58" s="255"/>
      <c r="C58" s="256"/>
      <c r="D58" s="256"/>
      <c r="E58" s="257"/>
      <c r="F58" s="257"/>
      <c r="G58" s="258"/>
      <c r="H58" s="259"/>
      <c r="I58" s="256"/>
      <c r="J58" s="254"/>
      <c r="K58" s="254"/>
    </row>
    <row r="59" spans="2:11" ht="13.15" customHeight="1" x14ac:dyDescent="0.2">
      <c r="B59" s="255"/>
      <c r="C59" s="256"/>
      <c r="D59" s="256"/>
      <c r="E59" s="257"/>
      <c r="F59" s="257"/>
      <c r="G59" s="258"/>
      <c r="H59" s="259"/>
      <c r="I59" s="256"/>
      <c r="J59" s="254"/>
      <c r="K59" s="254"/>
    </row>
    <row r="60" spans="2:11" ht="25.5" customHeight="1" x14ac:dyDescent="0.2">
      <c r="B60" s="255"/>
      <c r="C60" s="256"/>
      <c r="D60" s="256"/>
      <c r="E60" s="257"/>
      <c r="F60" s="257"/>
      <c r="G60" s="258"/>
      <c r="H60" s="259"/>
      <c r="I60" s="256"/>
      <c r="J60" s="254"/>
      <c r="K60" s="254"/>
    </row>
    <row r="61" spans="2:11" ht="13.15" customHeight="1" x14ac:dyDescent="0.2"/>
    <row r="62" spans="2:11" ht="13.15" customHeight="1" x14ac:dyDescent="0.2"/>
    <row r="63" spans="2:11" ht="13.15" customHeight="1" x14ac:dyDescent="0.2"/>
    <row r="64" spans="2:11" ht="13.15" customHeight="1" x14ac:dyDescent="0.2"/>
    <row r="65" ht="13.15" customHeight="1" x14ac:dyDescent="0.2"/>
    <row r="66" ht="13.15" customHeight="1" x14ac:dyDescent="0.2"/>
    <row r="67" ht="13.15" customHeight="1" x14ac:dyDescent="0.2"/>
    <row r="68" ht="13.15" customHeight="1" x14ac:dyDescent="0.2"/>
    <row r="69" ht="13.15" customHeight="1" x14ac:dyDescent="0.2"/>
    <row r="70" ht="13.15" customHeight="1" x14ac:dyDescent="0.2"/>
    <row r="71" ht="13.15" customHeight="1" x14ac:dyDescent="0.2"/>
    <row r="72" ht="13.15" customHeight="1" x14ac:dyDescent="0.2"/>
    <row r="73" ht="13.15" customHeight="1" x14ac:dyDescent="0.2"/>
    <row r="74" ht="13.15" customHeight="1" x14ac:dyDescent="0.2"/>
    <row r="75" ht="13.15" customHeight="1" x14ac:dyDescent="0.2"/>
    <row r="76" ht="13.15" customHeight="1" x14ac:dyDescent="0.2"/>
    <row r="77" ht="13.15" customHeight="1" x14ac:dyDescent="0.2"/>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0:I44"/>
    <mergeCell ref="C39:I39"/>
    <mergeCell ref="C24:E24"/>
    <mergeCell ref="G24:I24"/>
    <mergeCell ref="B25:I25"/>
    <mergeCell ref="F27:F38"/>
    <mergeCell ref="G27:G38"/>
    <mergeCell ref="I27:I38"/>
    <mergeCell ref="C54:I54"/>
    <mergeCell ref="C51:I51"/>
    <mergeCell ref="B48:I48"/>
    <mergeCell ref="B49:B50"/>
    <mergeCell ref="D49:F49"/>
    <mergeCell ref="G49:I49"/>
    <mergeCell ref="D50:F50"/>
    <mergeCell ref="G50:I50"/>
    <mergeCell ref="C45:I45"/>
    <mergeCell ref="C46:I46"/>
    <mergeCell ref="C47:I47"/>
    <mergeCell ref="C52:I52"/>
    <mergeCell ref="C53:I53"/>
  </mergeCells>
  <dataValidations disablePrompts="1" count="7">
    <dataValidation type="list" allowBlank="1" showInputMessage="1" showErrorMessage="1" sqref="C7 I7" xr:uid="{0D43799A-6EBB-47E1-8203-F08E19AD0C47}">
      <formula1>$N$11:$N$12</formula1>
    </dataValidation>
    <dataValidation type="list" allowBlank="1" showInputMessage="1" showErrorMessage="1" sqref="H13:I13" xr:uid="{2AFEF7B8-C31A-439E-A7EC-38882C13E439}">
      <formula1>$N$5:$N$8</formula1>
    </dataValidation>
    <dataValidation type="list" allowBlank="1" showInputMessage="1" showErrorMessage="1" sqref="J10:K10" xr:uid="{D89B78B0-C82E-4837-930A-84AE2EA5722E}">
      <formula1>$M$21:$M$28</formula1>
    </dataValidation>
    <dataValidation type="list" allowBlank="1" showInputMessage="1" showErrorMessage="1" sqref="C9:F9" xr:uid="{112055D0-EA98-4200-AAD6-270390168D80}">
      <formula1>$M$6:$M$9</formula1>
    </dataValidation>
    <dataValidation type="list" allowBlank="1" showInputMessage="1" showErrorMessage="1" sqref="C24:E24" xr:uid="{D1AE4087-7A08-4345-AF8B-AC437AEF47F3}">
      <formula1>$M$12:$M$15</formula1>
    </dataValidation>
    <dataValidation type="list" allowBlank="1" showInputMessage="1" showErrorMessage="1" sqref="H12:I12" xr:uid="{92F03C75-4884-49F6-B561-110143ACE746}">
      <formula1>M17:M19</formula1>
    </dataValidation>
    <dataValidation type="list" showDropDown="1" showInputMessage="1" showErrorMessage="1" sqref="K12" xr:uid="{22D17BAE-234D-42D5-9EF6-204EE9178118}">
      <formula1>O17:O19</formula1>
    </dataValidation>
  </dataValidations>
  <pageMargins left="0.7" right="0.7" top="0.75" bottom="0.75" header="0.3" footer="0.3"/>
  <pageSetup scale="38" orientation="portrait" r:id="rId1"/>
  <colBreaks count="1" manualBreakCount="1">
    <brk id="9" max="59" man="1"/>
  </colBreaks>
  <drawing r:id="rId2"/>
  <legacyDrawing r:id="rId3"/>
  <oleObjects>
    <mc:AlternateContent xmlns:mc="http://schemas.openxmlformats.org/markup-compatibility/2006">
      <mc:Choice Requires="x14">
        <oleObject progId="PBrush" shapeId="3587174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871745"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12A61-4F36-4ADE-8FC7-C7CB2BF0651D}">
  <sheetPr>
    <tabColor rgb="FF92D050"/>
  </sheetPr>
  <dimension ref="B1:X60"/>
  <sheetViews>
    <sheetView view="pageBreakPreview" topLeftCell="B34" zoomScale="70" zoomScaleNormal="85" zoomScaleSheetLayoutView="70" zoomScalePageLayoutView="85" workbookViewId="0">
      <selection activeCell="J43" sqref="J43"/>
    </sheetView>
  </sheetViews>
  <sheetFormatPr baseColWidth="10" defaultColWidth="10.85546875" defaultRowHeight="12.75" x14ac:dyDescent="0.2"/>
  <cols>
    <col min="1" max="1" width="1" style="173" customWidth="1"/>
    <col min="2" max="2" width="25.42578125" style="208" customWidth="1"/>
    <col min="3" max="3" width="14.42578125" style="173" customWidth="1"/>
    <col min="4" max="4" width="20.140625" style="173" customWidth="1"/>
    <col min="5" max="5" width="16.42578125" style="173" customWidth="1"/>
    <col min="6" max="6" width="25" style="173" customWidth="1"/>
    <col min="7" max="7" width="22" style="208" customWidth="1"/>
    <col min="8" max="8" width="20.42578125" style="173" customWidth="1"/>
    <col min="9" max="9" width="36.28515625" style="173" customWidth="1"/>
    <col min="10" max="11" width="22.42578125" style="173" customWidth="1"/>
    <col min="12" max="24" width="10.85546875" style="171"/>
    <col min="25" max="16384" width="10.85546875" style="173"/>
  </cols>
  <sheetData>
    <row r="1" spans="2:14" ht="37.5" customHeight="1" x14ac:dyDescent="0.2">
      <c r="B1" s="601"/>
      <c r="C1" s="604" t="s">
        <v>25</v>
      </c>
      <c r="D1" s="604"/>
      <c r="E1" s="604"/>
      <c r="F1" s="604"/>
      <c r="G1" s="604"/>
      <c r="H1" s="604"/>
      <c r="I1" s="605"/>
      <c r="J1" s="170"/>
      <c r="K1" s="170"/>
      <c r="M1" s="172" t="s">
        <v>47</v>
      </c>
    </row>
    <row r="2" spans="2:14" ht="37.5" customHeight="1" x14ac:dyDescent="0.2">
      <c r="B2" s="602"/>
      <c r="C2" s="608" t="s">
        <v>239</v>
      </c>
      <c r="D2" s="608"/>
      <c r="E2" s="608"/>
      <c r="F2" s="608"/>
      <c r="G2" s="608"/>
      <c r="H2" s="608"/>
      <c r="I2" s="606"/>
      <c r="J2" s="170"/>
      <c r="K2" s="170"/>
      <c r="M2" s="172" t="s">
        <v>48</v>
      </c>
    </row>
    <row r="3" spans="2:14" ht="37.5" customHeight="1" thickBot="1" x14ac:dyDescent="0.25">
      <c r="B3" s="603"/>
      <c r="C3" s="609" t="s">
        <v>240</v>
      </c>
      <c r="D3" s="609"/>
      <c r="E3" s="609"/>
      <c r="F3" s="609" t="s">
        <v>241</v>
      </c>
      <c r="G3" s="609"/>
      <c r="H3" s="609"/>
      <c r="I3" s="607"/>
      <c r="J3" s="170"/>
      <c r="K3" s="170"/>
      <c r="M3" s="172" t="s">
        <v>50</v>
      </c>
    </row>
    <row r="4" spans="2:14" ht="23.25" customHeight="1" x14ac:dyDescent="0.2">
      <c r="B4" s="597" t="s">
        <v>357</v>
      </c>
      <c r="C4" s="598"/>
      <c r="D4" s="598"/>
      <c r="E4" s="598"/>
      <c r="F4" s="598"/>
      <c r="G4" s="598"/>
      <c r="H4" s="598"/>
      <c r="I4" s="599"/>
      <c r="J4" s="174"/>
      <c r="K4" s="174"/>
    </row>
    <row r="5" spans="2:14" ht="24" customHeight="1" x14ac:dyDescent="0.2">
      <c r="B5" s="511" t="s">
        <v>234</v>
      </c>
      <c r="C5" s="512"/>
      <c r="D5" s="512"/>
      <c r="E5" s="512"/>
      <c r="F5" s="512"/>
      <c r="G5" s="512"/>
      <c r="H5" s="512"/>
      <c r="I5" s="513"/>
      <c r="J5" s="175"/>
      <c r="K5" s="175"/>
      <c r="N5" s="176" t="s">
        <v>57</v>
      </c>
    </row>
    <row r="6" spans="2:14" ht="30.75" customHeight="1" x14ac:dyDescent="0.2">
      <c r="B6" s="224" t="s">
        <v>242</v>
      </c>
      <c r="C6" s="222">
        <v>5</v>
      </c>
      <c r="D6" s="600" t="s">
        <v>243</v>
      </c>
      <c r="E6" s="600"/>
      <c r="F6" s="572" t="s">
        <v>294</v>
      </c>
      <c r="G6" s="572"/>
      <c r="H6" s="572"/>
      <c r="I6" s="573"/>
      <c r="J6" s="177"/>
      <c r="K6" s="177"/>
      <c r="M6" s="172" t="s">
        <v>60</v>
      </c>
      <c r="N6" s="176" t="s">
        <v>61</v>
      </c>
    </row>
    <row r="7" spans="2:14" ht="30.75" customHeight="1" x14ac:dyDescent="0.2">
      <c r="B7" s="224" t="s">
        <v>244</v>
      </c>
      <c r="C7" s="222" t="s">
        <v>81</v>
      </c>
      <c r="D7" s="600" t="s">
        <v>245</v>
      </c>
      <c r="E7" s="600"/>
      <c r="F7" s="572" t="s">
        <v>379</v>
      </c>
      <c r="G7" s="572"/>
      <c r="H7" s="178" t="s">
        <v>246</v>
      </c>
      <c r="I7" s="223" t="s">
        <v>81</v>
      </c>
      <c r="J7" s="179"/>
      <c r="K7" s="179"/>
      <c r="M7" s="172" t="s">
        <v>65</v>
      </c>
      <c r="N7" s="176" t="s">
        <v>66</v>
      </c>
    </row>
    <row r="8" spans="2:14" ht="30.75" customHeight="1" x14ac:dyDescent="0.2">
      <c r="B8" s="224" t="s">
        <v>247</v>
      </c>
      <c r="C8" s="572" t="s">
        <v>289</v>
      </c>
      <c r="D8" s="572"/>
      <c r="E8" s="572"/>
      <c r="F8" s="572"/>
      <c r="G8" s="178" t="s">
        <v>248</v>
      </c>
      <c r="H8" s="587">
        <v>7550</v>
      </c>
      <c r="I8" s="588"/>
      <c r="J8" s="180"/>
      <c r="K8" s="180"/>
      <c r="M8" s="172" t="s">
        <v>69</v>
      </c>
      <c r="N8" s="176" t="s">
        <v>70</v>
      </c>
    </row>
    <row r="9" spans="2:14" ht="30.75" customHeight="1" x14ac:dyDescent="0.2">
      <c r="B9" s="224" t="s">
        <v>48</v>
      </c>
      <c r="C9" s="589" t="s">
        <v>60</v>
      </c>
      <c r="D9" s="589"/>
      <c r="E9" s="589"/>
      <c r="F9" s="589"/>
      <c r="G9" s="178" t="s">
        <v>249</v>
      </c>
      <c r="H9" s="590" t="s">
        <v>311</v>
      </c>
      <c r="I9" s="591"/>
      <c r="J9" s="181"/>
      <c r="K9" s="181"/>
      <c r="M9" s="182" t="s">
        <v>73</v>
      </c>
    </row>
    <row r="10" spans="2:14" ht="39" customHeight="1" x14ac:dyDescent="0.2">
      <c r="B10" s="224" t="s">
        <v>250</v>
      </c>
      <c r="C10" s="572" t="s">
        <v>351</v>
      </c>
      <c r="D10" s="572"/>
      <c r="E10" s="572"/>
      <c r="F10" s="572"/>
      <c r="G10" s="572"/>
      <c r="H10" s="572"/>
      <c r="I10" s="573"/>
      <c r="J10" s="183"/>
      <c r="K10" s="183"/>
      <c r="M10" s="182"/>
    </row>
    <row r="11" spans="2:14" ht="30.75" customHeight="1" x14ac:dyDescent="0.2">
      <c r="B11" s="224" t="s">
        <v>251</v>
      </c>
      <c r="C11" s="565" t="s">
        <v>363</v>
      </c>
      <c r="D11" s="565"/>
      <c r="E11" s="565"/>
      <c r="F11" s="565"/>
      <c r="G11" s="565"/>
      <c r="H11" s="565"/>
      <c r="I11" s="756"/>
      <c r="J11" s="179"/>
      <c r="K11" s="179"/>
      <c r="M11" s="182"/>
      <c r="N11" s="176" t="s">
        <v>76</v>
      </c>
    </row>
    <row r="12" spans="2:14" ht="30.75" customHeight="1" x14ac:dyDescent="0.2">
      <c r="B12" s="224" t="s">
        <v>254</v>
      </c>
      <c r="C12" s="563" t="s">
        <v>305</v>
      </c>
      <c r="D12" s="563"/>
      <c r="E12" s="563"/>
      <c r="F12" s="563"/>
      <c r="G12" s="178" t="s">
        <v>252</v>
      </c>
      <c r="H12" s="577" t="s">
        <v>91</v>
      </c>
      <c r="I12" s="578"/>
      <c r="J12" s="179"/>
      <c r="K12" s="179"/>
      <c r="M12" s="182" t="s">
        <v>80</v>
      </c>
      <c r="N12" s="176" t="s">
        <v>81</v>
      </c>
    </row>
    <row r="13" spans="2:14" ht="30.75" customHeight="1" x14ac:dyDescent="0.2">
      <c r="B13" s="224" t="s">
        <v>255</v>
      </c>
      <c r="C13" s="596" t="s">
        <v>330</v>
      </c>
      <c r="D13" s="596"/>
      <c r="E13" s="596"/>
      <c r="F13" s="596"/>
      <c r="G13" s="178" t="s">
        <v>253</v>
      </c>
      <c r="H13" s="565" t="s">
        <v>57</v>
      </c>
      <c r="I13" s="756"/>
      <c r="J13" s="179"/>
      <c r="K13" s="179"/>
      <c r="M13" s="182" t="s">
        <v>84</v>
      </c>
    </row>
    <row r="14" spans="2:14" ht="30" customHeight="1" x14ac:dyDescent="0.2">
      <c r="B14" s="224" t="s">
        <v>256</v>
      </c>
      <c r="C14" s="757" t="s">
        <v>380</v>
      </c>
      <c r="D14" s="758"/>
      <c r="E14" s="758"/>
      <c r="F14" s="758"/>
      <c r="G14" s="758"/>
      <c r="H14" s="758"/>
      <c r="I14" s="759"/>
      <c r="J14" s="183"/>
      <c r="K14" s="183"/>
      <c r="M14" s="182" t="s">
        <v>86</v>
      </c>
      <c r="N14" s="176"/>
    </row>
    <row r="15" spans="2:14" ht="30.75" customHeight="1" x14ac:dyDescent="0.2">
      <c r="B15" s="224" t="s">
        <v>257</v>
      </c>
      <c r="C15" s="563" t="s">
        <v>293</v>
      </c>
      <c r="D15" s="563"/>
      <c r="E15" s="563"/>
      <c r="F15" s="563"/>
      <c r="G15" s="563"/>
      <c r="H15" s="563"/>
      <c r="I15" s="564"/>
      <c r="J15" s="184"/>
      <c r="K15" s="184"/>
      <c r="M15" s="182" t="s">
        <v>88</v>
      </c>
      <c r="N15" s="176"/>
    </row>
    <row r="16" spans="2:14" ht="20.25" customHeight="1" x14ac:dyDescent="0.2">
      <c r="B16" s="224" t="s">
        <v>258</v>
      </c>
      <c r="C16" s="572" t="s">
        <v>322</v>
      </c>
      <c r="D16" s="572"/>
      <c r="E16" s="572"/>
      <c r="F16" s="572"/>
      <c r="G16" s="572"/>
      <c r="H16" s="572"/>
      <c r="I16" s="573"/>
      <c r="J16" s="185"/>
      <c r="K16" s="185"/>
      <c r="M16" s="182"/>
      <c r="N16" s="176"/>
    </row>
    <row r="17" spans="2:14" ht="30.75" customHeight="1" x14ac:dyDescent="0.2">
      <c r="B17" s="224" t="s">
        <v>259</v>
      </c>
      <c r="C17" s="565" t="s">
        <v>152</v>
      </c>
      <c r="D17" s="566"/>
      <c r="E17" s="566"/>
      <c r="F17" s="566"/>
      <c r="G17" s="566"/>
      <c r="H17" s="566"/>
      <c r="I17" s="567"/>
      <c r="J17" s="186"/>
      <c r="K17" s="186"/>
      <c r="M17" s="182" t="s">
        <v>91</v>
      </c>
      <c r="N17" s="176"/>
    </row>
    <row r="18" spans="2:14" ht="18" customHeight="1" x14ac:dyDescent="0.2">
      <c r="B18" s="568" t="s">
        <v>265</v>
      </c>
      <c r="C18" s="569" t="s">
        <v>237</v>
      </c>
      <c r="D18" s="569"/>
      <c r="E18" s="569"/>
      <c r="F18" s="570" t="s">
        <v>238</v>
      </c>
      <c r="G18" s="570"/>
      <c r="H18" s="570"/>
      <c r="I18" s="571"/>
      <c r="J18" s="187"/>
      <c r="K18" s="187"/>
      <c r="M18" s="182" t="s">
        <v>79</v>
      </c>
      <c r="N18" s="176"/>
    </row>
    <row r="19" spans="2:14" ht="39.75" customHeight="1" x14ac:dyDescent="0.2">
      <c r="B19" s="568"/>
      <c r="C19" s="572" t="s">
        <v>307</v>
      </c>
      <c r="D19" s="572"/>
      <c r="E19" s="572"/>
      <c r="F19" s="572" t="s">
        <v>308</v>
      </c>
      <c r="G19" s="572"/>
      <c r="H19" s="572"/>
      <c r="I19" s="573"/>
      <c r="J19" s="185"/>
      <c r="K19" s="185"/>
      <c r="M19" s="182" t="s">
        <v>95</v>
      </c>
      <c r="N19" s="176"/>
    </row>
    <row r="20" spans="2:14" ht="39.75" customHeight="1" x14ac:dyDescent="0.2">
      <c r="B20" s="224" t="s">
        <v>266</v>
      </c>
      <c r="C20" s="574" t="s">
        <v>309</v>
      </c>
      <c r="D20" s="575"/>
      <c r="E20" s="576"/>
      <c r="F20" s="577" t="s">
        <v>309</v>
      </c>
      <c r="G20" s="577"/>
      <c r="H20" s="577"/>
      <c r="I20" s="578"/>
      <c r="J20" s="179"/>
      <c r="K20" s="179"/>
      <c r="M20" s="182"/>
      <c r="N20" s="176"/>
    </row>
    <row r="21" spans="2:14" ht="361.15" customHeight="1" x14ac:dyDescent="0.2">
      <c r="B21" s="224" t="s">
        <v>267</v>
      </c>
      <c r="C21" s="579" t="s">
        <v>381</v>
      </c>
      <c r="D21" s="580"/>
      <c r="E21" s="581"/>
      <c r="F21" s="753" t="s">
        <v>382</v>
      </c>
      <c r="G21" s="754"/>
      <c r="H21" s="754"/>
      <c r="I21" s="755"/>
      <c r="J21" s="184"/>
      <c r="K21" s="184"/>
      <c r="M21" s="188"/>
      <c r="N21" s="176"/>
    </row>
    <row r="22" spans="2:14" ht="23.25" customHeight="1" x14ac:dyDescent="0.2">
      <c r="B22" s="224" t="s">
        <v>268</v>
      </c>
      <c r="C22" s="558">
        <v>44197</v>
      </c>
      <c r="D22" s="585"/>
      <c r="E22" s="586"/>
      <c r="F22" s="178" t="s">
        <v>271</v>
      </c>
      <c r="G22" s="225">
        <v>0.1</v>
      </c>
      <c r="H22" s="178" t="s">
        <v>275</v>
      </c>
      <c r="I22" s="226">
        <v>0.1</v>
      </c>
      <c r="J22" s="189"/>
      <c r="K22" s="189"/>
      <c r="M22" s="188"/>
    </row>
    <row r="23" spans="2:14" ht="27" customHeight="1" x14ac:dyDescent="0.2">
      <c r="B23" s="224" t="s">
        <v>269</v>
      </c>
      <c r="C23" s="558">
        <v>44561</v>
      </c>
      <c r="D23" s="535"/>
      <c r="E23" s="559"/>
      <c r="F23" s="178" t="s">
        <v>272</v>
      </c>
      <c r="G23" s="560">
        <v>0.3</v>
      </c>
      <c r="H23" s="561"/>
      <c r="I23" s="562"/>
      <c r="J23" s="190"/>
      <c r="K23" s="190"/>
      <c r="M23" s="188"/>
    </row>
    <row r="24" spans="2:14" ht="30.75" customHeight="1" x14ac:dyDescent="0.2">
      <c r="B24" s="231" t="s">
        <v>270</v>
      </c>
      <c r="C24" s="531" t="s">
        <v>321</v>
      </c>
      <c r="D24" s="532"/>
      <c r="E24" s="533"/>
      <c r="F24" s="227" t="s">
        <v>274</v>
      </c>
      <c r="G24" s="534" t="s">
        <v>223</v>
      </c>
      <c r="H24" s="535"/>
      <c r="I24" s="536"/>
      <c r="J24" s="187"/>
      <c r="K24" s="187"/>
      <c r="M24" s="188"/>
    </row>
    <row r="25" spans="2:14" ht="22.5" customHeight="1" x14ac:dyDescent="0.2">
      <c r="B25" s="511" t="s">
        <v>235</v>
      </c>
      <c r="C25" s="512"/>
      <c r="D25" s="512"/>
      <c r="E25" s="512"/>
      <c r="F25" s="512"/>
      <c r="G25" s="512"/>
      <c r="H25" s="512"/>
      <c r="I25" s="513"/>
      <c r="J25" s="175"/>
      <c r="K25" s="175"/>
      <c r="M25" s="188"/>
    </row>
    <row r="26" spans="2:14" ht="43.5" customHeight="1" x14ac:dyDescent="0.2">
      <c r="B26" s="191" t="s">
        <v>105</v>
      </c>
      <c r="C26" s="221" t="s">
        <v>261</v>
      </c>
      <c r="D26" s="221" t="s">
        <v>260</v>
      </c>
      <c r="E26" s="192" t="s">
        <v>264</v>
      </c>
      <c r="F26" s="221" t="s">
        <v>263</v>
      </c>
      <c r="G26" s="221" t="s">
        <v>262</v>
      </c>
      <c r="H26" s="192" t="s">
        <v>276</v>
      </c>
      <c r="I26" s="193" t="s">
        <v>273</v>
      </c>
      <c r="J26" s="185"/>
      <c r="K26" s="185"/>
      <c r="M26" s="188"/>
    </row>
    <row r="27" spans="2:14" ht="15.6" customHeight="1" x14ac:dyDescent="0.2">
      <c r="B27" s="191" t="s">
        <v>323</v>
      </c>
      <c r="C27" s="228">
        <f>0.0833*$G$23</f>
        <v>2.4989999999999998E-2</v>
      </c>
      <c r="D27" s="228">
        <v>2.4900000000000002E-2</v>
      </c>
      <c r="E27" s="263">
        <f>IF(OR(C27=0,C27=""),0,D27/C27)</f>
        <v>0.99639855942376965</v>
      </c>
      <c r="F27" s="555">
        <f>SUM(C27:C38)</f>
        <v>0.29999999999999993</v>
      </c>
      <c r="G27" s="555">
        <f>SUM(D27:D38)</f>
        <v>0.22476000000000002</v>
      </c>
      <c r="H27" s="264">
        <f>+(D27*100%)/$G$23</f>
        <v>8.3000000000000004E-2</v>
      </c>
      <c r="I27" s="620">
        <f>G27+I22</f>
        <v>0.32476000000000005</v>
      </c>
      <c r="J27" s="185"/>
      <c r="K27" s="185"/>
      <c r="M27" s="188"/>
    </row>
    <row r="28" spans="2:14" ht="15.6" customHeight="1" x14ac:dyDescent="0.2">
      <c r="B28" s="191" t="s">
        <v>114</v>
      </c>
      <c r="C28" s="228">
        <f t="shared" ref="C28:D34" si="0">0.0833*$G$23</f>
        <v>2.4989999999999998E-2</v>
      </c>
      <c r="D28" s="228">
        <v>2.4900000000000002E-2</v>
      </c>
      <c r="E28" s="263">
        <f t="shared" ref="E28:E38" si="1">IF(OR(C28=0,C28=""),0,D28/C28)</f>
        <v>0.99639855942376965</v>
      </c>
      <c r="F28" s="556"/>
      <c r="G28" s="556"/>
      <c r="H28" s="264">
        <f>+IF(D28="","",((D28*100%)/$G$23)+H27)</f>
        <v>0.16600000000000001</v>
      </c>
      <c r="I28" s="621"/>
      <c r="J28" s="185"/>
      <c r="K28" s="185"/>
      <c r="M28" s="188"/>
    </row>
    <row r="29" spans="2:14" ht="15.6" customHeight="1" x14ac:dyDescent="0.2">
      <c r="B29" s="191" t="s">
        <v>115</v>
      </c>
      <c r="C29" s="228">
        <f t="shared" si="0"/>
        <v>2.4989999999999998E-2</v>
      </c>
      <c r="D29" s="228">
        <f t="shared" si="0"/>
        <v>2.4989999999999998E-2</v>
      </c>
      <c r="E29" s="263">
        <f t="shared" si="1"/>
        <v>1</v>
      </c>
      <c r="F29" s="556"/>
      <c r="G29" s="556"/>
      <c r="H29" s="264">
        <f t="shared" ref="H29:H38" si="2">+IF(D29="","",((D29*100%)/$G$23)+H28)</f>
        <v>0.24930000000000002</v>
      </c>
      <c r="I29" s="621"/>
      <c r="J29" s="185"/>
      <c r="K29" s="185"/>
      <c r="M29" s="188"/>
    </row>
    <row r="30" spans="2:14" ht="15.6" customHeight="1" x14ac:dyDescent="0.2">
      <c r="B30" s="191" t="s">
        <v>116</v>
      </c>
      <c r="C30" s="228">
        <f t="shared" si="0"/>
        <v>2.4989999999999998E-2</v>
      </c>
      <c r="D30" s="228">
        <f t="shared" si="0"/>
        <v>2.4989999999999998E-2</v>
      </c>
      <c r="E30" s="263">
        <f t="shared" si="1"/>
        <v>1</v>
      </c>
      <c r="F30" s="556"/>
      <c r="G30" s="556"/>
      <c r="H30" s="264">
        <f t="shared" si="2"/>
        <v>0.33260000000000001</v>
      </c>
      <c r="I30" s="621"/>
      <c r="J30" s="185"/>
      <c r="K30" s="185"/>
      <c r="M30" s="188"/>
    </row>
    <row r="31" spans="2:14" ht="15.6" customHeight="1" x14ac:dyDescent="0.2">
      <c r="B31" s="191" t="s">
        <v>117</v>
      </c>
      <c r="C31" s="228">
        <f t="shared" si="0"/>
        <v>2.4989999999999998E-2</v>
      </c>
      <c r="D31" s="228">
        <f t="shared" si="0"/>
        <v>2.4989999999999998E-2</v>
      </c>
      <c r="E31" s="263">
        <f t="shared" si="1"/>
        <v>1</v>
      </c>
      <c r="F31" s="556"/>
      <c r="G31" s="556"/>
      <c r="H31" s="264">
        <f t="shared" si="2"/>
        <v>0.41589999999999999</v>
      </c>
      <c r="I31" s="621"/>
      <c r="J31" s="185"/>
      <c r="K31" s="185"/>
      <c r="M31" s="188"/>
    </row>
    <row r="32" spans="2:14" ht="15.6" customHeight="1" x14ac:dyDescent="0.2">
      <c r="B32" s="191" t="s">
        <v>118</v>
      </c>
      <c r="C32" s="228">
        <f t="shared" si="0"/>
        <v>2.4989999999999998E-2</v>
      </c>
      <c r="D32" s="228">
        <f t="shared" si="0"/>
        <v>2.4989999999999998E-2</v>
      </c>
      <c r="E32" s="263">
        <f t="shared" si="1"/>
        <v>1</v>
      </c>
      <c r="F32" s="556"/>
      <c r="G32" s="556"/>
      <c r="H32" s="264">
        <f t="shared" si="2"/>
        <v>0.49919999999999998</v>
      </c>
      <c r="I32" s="621"/>
      <c r="J32" s="185"/>
      <c r="K32" s="185"/>
      <c r="M32" s="188"/>
    </row>
    <row r="33" spans="2:11" ht="19.5" customHeight="1" x14ac:dyDescent="0.2">
      <c r="B33" s="191" t="s">
        <v>119</v>
      </c>
      <c r="C33" s="228">
        <f t="shared" si="0"/>
        <v>2.4989999999999998E-2</v>
      </c>
      <c r="D33" s="228">
        <f t="shared" si="0"/>
        <v>2.4989999999999998E-2</v>
      </c>
      <c r="E33" s="263">
        <f t="shared" si="1"/>
        <v>1</v>
      </c>
      <c r="F33" s="556"/>
      <c r="G33" s="556"/>
      <c r="H33" s="264">
        <f t="shared" si="2"/>
        <v>0.58250000000000002</v>
      </c>
      <c r="I33" s="621"/>
      <c r="J33" s="195"/>
      <c r="K33" s="195"/>
    </row>
    <row r="34" spans="2:11" ht="19.5" customHeight="1" x14ac:dyDescent="0.2">
      <c r="B34" s="191" t="s">
        <v>120</v>
      </c>
      <c r="C34" s="228">
        <f t="shared" si="0"/>
        <v>2.4989999999999998E-2</v>
      </c>
      <c r="D34" s="228">
        <f t="shared" si="0"/>
        <v>2.4989999999999998E-2</v>
      </c>
      <c r="E34" s="263">
        <f t="shared" si="1"/>
        <v>1</v>
      </c>
      <c r="F34" s="556"/>
      <c r="G34" s="556"/>
      <c r="H34" s="264">
        <f t="shared" si="2"/>
        <v>0.66580000000000006</v>
      </c>
      <c r="I34" s="621"/>
      <c r="J34" s="195"/>
      <c r="K34" s="195"/>
    </row>
    <row r="35" spans="2:11" ht="19.5" customHeight="1" x14ac:dyDescent="0.2">
      <c r="B35" s="191" t="s">
        <v>121</v>
      </c>
      <c r="C35" s="228">
        <f>0.0834*$G$23</f>
        <v>2.5020000000000001E-2</v>
      </c>
      <c r="D35" s="228">
        <f>0.0834*$G$23</f>
        <v>2.5020000000000001E-2</v>
      </c>
      <c r="E35" s="263">
        <f t="shared" si="1"/>
        <v>1</v>
      </c>
      <c r="F35" s="556"/>
      <c r="G35" s="556"/>
      <c r="H35" s="264">
        <f t="shared" si="2"/>
        <v>0.74920000000000009</v>
      </c>
      <c r="I35" s="621"/>
      <c r="J35" s="195"/>
      <c r="K35" s="195"/>
    </row>
    <row r="36" spans="2:11" ht="19.5" customHeight="1" x14ac:dyDescent="0.2">
      <c r="B36" s="191" t="s">
        <v>122</v>
      </c>
      <c r="C36" s="228">
        <f>0.0834*$G$23</f>
        <v>2.5020000000000001E-2</v>
      </c>
      <c r="D36" s="228"/>
      <c r="E36" s="263">
        <f t="shared" si="1"/>
        <v>0</v>
      </c>
      <c r="F36" s="556"/>
      <c r="G36" s="556"/>
      <c r="H36" s="264" t="str">
        <f t="shared" si="2"/>
        <v/>
      </c>
      <c r="I36" s="621"/>
      <c r="J36" s="195"/>
      <c r="K36" s="195"/>
    </row>
    <row r="37" spans="2:11" ht="19.5" customHeight="1" x14ac:dyDescent="0.2">
      <c r="B37" s="191" t="s">
        <v>123</v>
      </c>
      <c r="C37" s="228">
        <f>0.0834*$G$23</f>
        <v>2.5020000000000001E-2</v>
      </c>
      <c r="D37" s="228"/>
      <c r="E37" s="263">
        <f t="shared" si="1"/>
        <v>0</v>
      </c>
      <c r="F37" s="556"/>
      <c r="G37" s="556"/>
      <c r="H37" s="264" t="str">
        <f t="shared" si="2"/>
        <v/>
      </c>
      <c r="I37" s="621"/>
      <c r="J37" s="195"/>
      <c r="K37" s="195"/>
    </row>
    <row r="38" spans="2:11" ht="19.5" customHeight="1" x14ac:dyDescent="0.2">
      <c r="B38" s="191" t="s">
        <v>124</v>
      </c>
      <c r="C38" s="228">
        <f>0.0834*$G$23</f>
        <v>2.5020000000000001E-2</v>
      </c>
      <c r="D38" s="228"/>
      <c r="E38" s="263">
        <f t="shared" si="1"/>
        <v>0</v>
      </c>
      <c r="F38" s="557"/>
      <c r="G38" s="557"/>
      <c r="H38" s="264" t="str">
        <f t="shared" si="2"/>
        <v/>
      </c>
      <c r="I38" s="622"/>
      <c r="J38" s="195"/>
      <c r="K38" s="195"/>
    </row>
    <row r="39" spans="2:11" ht="52.5" customHeight="1" x14ac:dyDescent="0.2">
      <c r="B39" s="229" t="s">
        <v>277</v>
      </c>
      <c r="C39" s="744" t="s">
        <v>393</v>
      </c>
      <c r="D39" s="745"/>
      <c r="E39" s="745"/>
      <c r="F39" s="745"/>
      <c r="G39" s="745"/>
      <c r="H39" s="745"/>
      <c r="I39" s="746"/>
      <c r="J39" s="196"/>
      <c r="K39" s="196"/>
    </row>
    <row r="40" spans="2:11" ht="47.45" customHeight="1" x14ac:dyDescent="0.2">
      <c r="B40" s="540"/>
      <c r="C40" s="541"/>
      <c r="D40" s="541"/>
      <c r="E40" s="541"/>
      <c r="F40" s="541"/>
      <c r="G40" s="541"/>
      <c r="H40" s="541"/>
      <c r="I40" s="542"/>
      <c r="J40" s="175"/>
      <c r="K40" s="175"/>
    </row>
    <row r="41" spans="2:11" ht="47.45" customHeight="1" x14ac:dyDescent="0.2">
      <c r="B41" s="543"/>
      <c r="C41" s="544"/>
      <c r="D41" s="544"/>
      <c r="E41" s="544"/>
      <c r="F41" s="544"/>
      <c r="G41" s="544"/>
      <c r="H41" s="544"/>
      <c r="I41" s="545"/>
      <c r="J41" s="196"/>
      <c r="K41" s="196"/>
    </row>
    <row r="42" spans="2:11" ht="47.45" customHeight="1" x14ac:dyDescent="0.2">
      <c r="B42" s="543"/>
      <c r="C42" s="544"/>
      <c r="D42" s="544"/>
      <c r="E42" s="544"/>
      <c r="F42" s="544"/>
      <c r="G42" s="544"/>
      <c r="H42" s="544"/>
      <c r="I42" s="545"/>
      <c r="J42" s="196"/>
      <c r="K42" s="196"/>
    </row>
    <row r="43" spans="2:11" ht="47.45" customHeight="1" x14ac:dyDescent="0.2">
      <c r="B43" s="543"/>
      <c r="C43" s="544"/>
      <c r="D43" s="544"/>
      <c r="E43" s="544"/>
      <c r="F43" s="544"/>
      <c r="G43" s="544"/>
      <c r="H43" s="544"/>
      <c r="I43" s="545"/>
      <c r="J43" s="196"/>
      <c r="K43" s="196"/>
    </row>
    <row r="44" spans="2:11" ht="47.45" customHeight="1" x14ac:dyDescent="0.2">
      <c r="B44" s="546"/>
      <c r="C44" s="547"/>
      <c r="D44" s="547"/>
      <c r="E44" s="547"/>
      <c r="F44" s="547"/>
      <c r="G44" s="547"/>
      <c r="H44" s="547"/>
      <c r="I44" s="548"/>
      <c r="J44" s="174"/>
      <c r="K44" s="174"/>
    </row>
    <row r="45" spans="2:11" ht="408.6" customHeight="1" x14ac:dyDescent="0.2">
      <c r="B45" s="224" t="s">
        <v>278</v>
      </c>
      <c r="C45" s="747" t="s">
        <v>411</v>
      </c>
      <c r="D45" s="748"/>
      <c r="E45" s="748"/>
      <c r="F45" s="748"/>
      <c r="G45" s="748"/>
      <c r="H45" s="748"/>
      <c r="I45" s="749"/>
      <c r="J45" s="197"/>
      <c r="K45" s="197"/>
    </row>
    <row r="46" spans="2:11" ht="64.900000000000006" customHeight="1" x14ac:dyDescent="0.2">
      <c r="B46" s="224" t="s">
        <v>279</v>
      </c>
      <c r="C46" s="522" t="s">
        <v>401</v>
      </c>
      <c r="D46" s="523"/>
      <c r="E46" s="523"/>
      <c r="F46" s="523"/>
      <c r="G46" s="523"/>
      <c r="H46" s="523"/>
      <c r="I46" s="524"/>
      <c r="J46" s="197"/>
      <c r="K46" s="197"/>
    </row>
    <row r="47" spans="2:11" ht="66" customHeight="1" x14ac:dyDescent="0.2">
      <c r="B47" s="230" t="s">
        <v>280</v>
      </c>
      <c r="C47" s="750" t="s">
        <v>402</v>
      </c>
      <c r="D47" s="751"/>
      <c r="E47" s="751"/>
      <c r="F47" s="751"/>
      <c r="G47" s="751"/>
      <c r="H47" s="751"/>
      <c r="I47" s="752"/>
      <c r="J47" s="197"/>
      <c r="K47" s="197"/>
    </row>
    <row r="48" spans="2:11" ht="22.5" customHeight="1" x14ac:dyDescent="0.2">
      <c r="B48" s="511" t="s">
        <v>236</v>
      </c>
      <c r="C48" s="512"/>
      <c r="D48" s="512"/>
      <c r="E48" s="512"/>
      <c r="F48" s="512"/>
      <c r="G48" s="512"/>
      <c r="H48" s="512"/>
      <c r="I48" s="513"/>
      <c r="J48" s="197"/>
      <c r="K48" s="197"/>
    </row>
    <row r="49" spans="2:11" ht="22.5" customHeight="1" x14ac:dyDescent="0.2">
      <c r="B49" s="527" t="s">
        <v>281</v>
      </c>
      <c r="C49" s="218" t="s">
        <v>282</v>
      </c>
      <c r="D49" s="529" t="s">
        <v>283</v>
      </c>
      <c r="E49" s="529"/>
      <c r="F49" s="529"/>
      <c r="G49" s="529" t="s">
        <v>284</v>
      </c>
      <c r="H49" s="529"/>
      <c r="I49" s="530"/>
      <c r="J49" s="198"/>
      <c r="K49" s="198"/>
    </row>
    <row r="50" spans="2:11" ht="30.75" customHeight="1" x14ac:dyDescent="0.2">
      <c r="B50" s="528"/>
      <c r="C50" s="232"/>
      <c r="D50" s="615"/>
      <c r="E50" s="615"/>
      <c r="F50" s="615"/>
      <c r="G50" s="615"/>
      <c r="H50" s="615"/>
      <c r="I50" s="616"/>
      <c r="J50" s="198"/>
      <c r="K50" s="198"/>
    </row>
    <row r="51" spans="2:11" ht="32.25" customHeight="1" x14ac:dyDescent="0.2">
      <c r="B51" s="233" t="s">
        <v>285</v>
      </c>
      <c r="C51" s="742" t="s">
        <v>383</v>
      </c>
      <c r="D51" s="742"/>
      <c r="E51" s="742"/>
      <c r="F51" s="742"/>
      <c r="G51" s="742"/>
      <c r="H51" s="742"/>
      <c r="I51" s="743"/>
      <c r="J51" s="200"/>
      <c r="K51" s="200"/>
    </row>
    <row r="52" spans="2:11" ht="28.5" customHeight="1" x14ac:dyDescent="0.2">
      <c r="B52" s="234" t="s">
        <v>286</v>
      </c>
      <c r="C52" s="742" t="s">
        <v>383</v>
      </c>
      <c r="D52" s="742"/>
      <c r="E52" s="742"/>
      <c r="F52" s="742"/>
      <c r="G52" s="742"/>
      <c r="H52" s="742"/>
      <c r="I52" s="743"/>
      <c r="J52" s="200"/>
      <c r="K52" s="200"/>
    </row>
    <row r="53" spans="2:11" ht="30" customHeight="1" x14ac:dyDescent="0.2">
      <c r="B53" s="230" t="s">
        <v>287</v>
      </c>
      <c r="C53" s="742" t="s">
        <v>359</v>
      </c>
      <c r="D53" s="742"/>
      <c r="E53" s="742"/>
      <c r="F53" s="742"/>
      <c r="G53" s="742"/>
      <c r="H53" s="742"/>
      <c r="I53" s="743"/>
      <c r="J53" s="201"/>
      <c r="K53" s="201"/>
    </row>
    <row r="54" spans="2:11" ht="31.5" customHeight="1" thickBot="1" x14ac:dyDescent="0.25">
      <c r="B54" s="211" t="s">
        <v>288</v>
      </c>
      <c r="C54" s="742" t="s">
        <v>359</v>
      </c>
      <c r="D54" s="742"/>
      <c r="E54" s="742"/>
      <c r="F54" s="742"/>
      <c r="G54" s="742"/>
      <c r="H54" s="742"/>
      <c r="I54" s="743"/>
      <c r="J54" s="202"/>
      <c r="K54" s="202"/>
    </row>
    <row r="55" spans="2:11" x14ac:dyDescent="0.2">
      <c r="B55" s="203"/>
      <c r="C55" s="204"/>
      <c r="D55" s="204"/>
      <c r="E55" s="205"/>
      <c r="F55" s="205"/>
      <c r="G55" s="212"/>
      <c r="H55" s="207"/>
      <c r="I55" s="204"/>
      <c r="J55" s="202"/>
      <c r="K55" s="202"/>
    </row>
    <row r="56" spans="2:11" x14ac:dyDescent="0.2">
      <c r="B56" s="203"/>
      <c r="C56" s="204"/>
      <c r="D56" s="204"/>
      <c r="E56" s="205"/>
      <c r="F56" s="205"/>
      <c r="G56" s="212"/>
      <c r="H56" s="207"/>
      <c r="I56" s="204"/>
      <c r="J56" s="202"/>
      <c r="K56" s="202"/>
    </row>
    <row r="57" spans="2:11" x14ac:dyDescent="0.2">
      <c r="B57" s="203"/>
      <c r="C57" s="204"/>
      <c r="D57" s="204"/>
      <c r="E57" s="205"/>
      <c r="F57" s="205"/>
      <c r="G57" s="212"/>
      <c r="H57" s="207"/>
      <c r="I57" s="204"/>
      <c r="J57" s="202"/>
      <c r="K57" s="202"/>
    </row>
    <row r="58" spans="2:11" x14ac:dyDescent="0.2">
      <c r="B58" s="203"/>
      <c r="C58" s="204"/>
      <c r="D58" s="204"/>
      <c r="E58" s="205"/>
      <c r="F58" s="205"/>
      <c r="G58" s="212"/>
      <c r="H58" s="207"/>
      <c r="I58" s="204"/>
      <c r="J58" s="202"/>
      <c r="K58" s="202"/>
    </row>
    <row r="59" spans="2:11" x14ac:dyDescent="0.2">
      <c r="B59" s="203"/>
      <c r="C59" s="204"/>
      <c r="D59" s="204"/>
      <c r="E59" s="205"/>
      <c r="F59" s="205"/>
      <c r="G59" s="212"/>
      <c r="H59" s="207"/>
      <c r="I59" s="204"/>
      <c r="J59" s="202"/>
      <c r="K59" s="202"/>
    </row>
    <row r="60" spans="2:11" ht="25.5" customHeight="1" x14ac:dyDescent="0.2">
      <c r="B60" s="203"/>
      <c r="C60" s="204"/>
      <c r="D60" s="204"/>
      <c r="E60" s="205"/>
      <c r="F60" s="205"/>
      <c r="G60" s="212"/>
      <c r="H60" s="207"/>
      <c r="I60" s="204"/>
      <c r="J60" s="202"/>
      <c r="K60" s="202"/>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disablePrompts="1" count="7">
    <dataValidation type="list" allowBlank="1" showInputMessage="1" showErrorMessage="1" sqref="C7 I7" xr:uid="{05B76627-C89E-41E3-AB1B-261202073575}">
      <formula1>$N$11:$N$12</formula1>
    </dataValidation>
    <dataValidation type="list" allowBlank="1" showInputMessage="1" showErrorMessage="1" sqref="H13:I13" xr:uid="{564A4AFF-6A59-4F6C-AAF3-AEDDDF8D12BE}">
      <formula1>$N$5:$N$8</formula1>
    </dataValidation>
    <dataValidation type="list" allowBlank="1" showInputMessage="1" showErrorMessage="1" sqref="C9:F9" xr:uid="{2AA69A7B-E486-40B6-ACFF-D0DE5FD7574C}">
      <formula1>$M$6:$M$9</formula1>
    </dataValidation>
    <dataValidation type="list" allowBlank="1" showInputMessage="1" showErrorMessage="1" sqref="C24:E24" xr:uid="{E27D2EFE-1DA6-498B-8EF7-CA2C44421BDF}">
      <formula1>$M$12:$M$15</formula1>
    </dataValidation>
    <dataValidation type="list" allowBlank="1" showInputMessage="1" showErrorMessage="1" sqref="H12:I12" xr:uid="{00B38709-EA3E-4931-AC2F-582646218D8D}">
      <formula1>M17:M19</formula1>
    </dataValidation>
    <dataValidation type="list" showDropDown="1" showInputMessage="1" showErrorMessage="1" sqref="K12" xr:uid="{B131A374-4676-4EE4-906E-44CAFAAC5B7A}">
      <formula1>O17:O19</formula1>
    </dataValidation>
    <dataValidation type="list" allowBlank="1" showInputMessage="1" showErrorMessage="1" sqref="J10:K10" xr:uid="{25D86E89-C300-4909-B5DB-E6DEE92EEFCD}">
      <formula1>$M$21:$M$26</formula1>
    </dataValidation>
  </dataValidations>
  <pageMargins left="0.7" right="0.7" top="0.75" bottom="0.75" header="0.3" footer="0.3"/>
  <pageSetup scale="27" orientation="portrait" r:id="rId1"/>
  <colBreaks count="1" manualBreakCount="1">
    <brk id="9" max="1048575" man="1"/>
  </colBreaks>
  <drawing r:id="rId2"/>
  <legacyDrawing r:id="rId3"/>
  <oleObjects>
    <mc:AlternateContent xmlns:mc="http://schemas.openxmlformats.org/markup-compatibility/2006">
      <mc:Choice Requires="x14">
        <oleObject progId="PBrush" shapeId="35857409"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57409"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52A86-2E4A-416D-A697-A605E5896D75}">
  <sheetPr>
    <tabColor rgb="FF92D050"/>
  </sheetPr>
  <dimension ref="B1:X98"/>
  <sheetViews>
    <sheetView tabSelected="1" view="pageBreakPreview" topLeftCell="B31" zoomScale="85" zoomScaleNormal="85" zoomScaleSheetLayoutView="85" zoomScalePageLayoutView="85" workbookViewId="0">
      <selection activeCell="E36" sqref="E36"/>
    </sheetView>
  </sheetViews>
  <sheetFormatPr baseColWidth="10" defaultColWidth="10.85546875" defaultRowHeight="12.75" x14ac:dyDescent="0.2"/>
  <cols>
    <col min="1" max="1" width="1" style="173" customWidth="1"/>
    <col min="2" max="2" width="25.42578125" style="208" customWidth="1"/>
    <col min="3" max="3" width="14.42578125" style="173" customWidth="1"/>
    <col min="4" max="4" width="20.140625" style="173" customWidth="1"/>
    <col min="5" max="5" width="16.42578125" style="173" customWidth="1"/>
    <col min="6" max="6" width="25" style="173" customWidth="1"/>
    <col min="7" max="7" width="22" style="208" customWidth="1"/>
    <col min="8" max="8" width="20.42578125" style="173" customWidth="1"/>
    <col min="9" max="11" width="22.42578125" style="173" customWidth="1"/>
    <col min="12" max="24" width="10.85546875" style="171"/>
    <col min="25" max="16384" width="10.85546875" style="173"/>
  </cols>
  <sheetData>
    <row r="1" spans="2:14" ht="37.5" customHeight="1" x14ac:dyDescent="0.2">
      <c r="B1" s="601"/>
      <c r="C1" s="604" t="s">
        <v>25</v>
      </c>
      <c r="D1" s="604"/>
      <c r="E1" s="604"/>
      <c r="F1" s="604"/>
      <c r="G1" s="604"/>
      <c r="H1" s="604"/>
      <c r="I1" s="605"/>
      <c r="J1" s="170"/>
      <c r="K1" s="170"/>
      <c r="M1" s="172"/>
    </row>
    <row r="2" spans="2:14" ht="37.5" customHeight="1" x14ac:dyDescent="0.2">
      <c r="B2" s="602"/>
      <c r="C2" s="608" t="s">
        <v>239</v>
      </c>
      <c r="D2" s="608"/>
      <c r="E2" s="608"/>
      <c r="F2" s="608"/>
      <c r="G2" s="608"/>
      <c r="H2" s="608"/>
      <c r="I2" s="606"/>
      <c r="J2" s="170"/>
      <c r="K2" s="170"/>
      <c r="M2" s="172"/>
    </row>
    <row r="3" spans="2:14" ht="37.5" customHeight="1" thickBot="1" x14ac:dyDescent="0.25">
      <c r="B3" s="603"/>
      <c r="C3" s="609" t="s">
        <v>240</v>
      </c>
      <c r="D3" s="609"/>
      <c r="E3" s="609"/>
      <c r="F3" s="609" t="s">
        <v>241</v>
      </c>
      <c r="G3" s="609"/>
      <c r="H3" s="609"/>
      <c r="I3" s="607"/>
      <c r="J3" s="170"/>
      <c r="K3" s="170"/>
      <c r="M3" s="172"/>
    </row>
    <row r="4" spans="2:14" ht="23.25" customHeight="1" x14ac:dyDescent="0.2">
      <c r="B4" s="597" t="s">
        <v>357</v>
      </c>
      <c r="C4" s="598"/>
      <c r="D4" s="598"/>
      <c r="E4" s="598"/>
      <c r="F4" s="598"/>
      <c r="G4" s="598"/>
      <c r="H4" s="598"/>
      <c r="I4" s="599"/>
      <c r="J4" s="174"/>
      <c r="K4" s="174"/>
    </row>
    <row r="5" spans="2:14" ht="24" customHeight="1" x14ac:dyDescent="0.2">
      <c r="B5" s="511" t="s">
        <v>234</v>
      </c>
      <c r="C5" s="512"/>
      <c r="D5" s="512"/>
      <c r="E5" s="512"/>
      <c r="F5" s="512"/>
      <c r="G5" s="512"/>
      <c r="H5" s="512"/>
      <c r="I5" s="513"/>
      <c r="J5" s="175"/>
      <c r="K5" s="175"/>
      <c r="N5" s="176"/>
    </row>
    <row r="6" spans="2:14" ht="30.75" customHeight="1" x14ac:dyDescent="0.2">
      <c r="B6" s="224" t="s">
        <v>242</v>
      </c>
      <c r="C6" s="222">
        <v>6</v>
      </c>
      <c r="D6" s="600" t="s">
        <v>243</v>
      </c>
      <c r="E6" s="600"/>
      <c r="F6" s="572" t="s">
        <v>364</v>
      </c>
      <c r="G6" s="572"/>
      <c r="H6" s="572"/>
      <c r="I6" s="573"/>
      <c r="J6" s="177"/>
      <c r="K6" s="177"/>
      <c r="M6" s="172"/>
      <c r="N6" s="176"/>
    </row>
    <row r="7" spans="2:14" ht="30.75" customHeight="1" x14ac:dyDescent="0.2">
      <c r="B7" s="224" t="s">
        <v>244</v>
      </c>
      <c r="C7" s="222" t="s">
        <v>81</v>
      </c>
      <c r="D7" s="600" t="s">
        <v>245</v>
      </c>
      <c r="E7" s="600"/>
      <c r="F7" s="572" t="s">
        <v>325</v>
      </c>
      <c r="G7" s="572"/>
      <c r="H7" s="178" t="s">
        <v>246</v>
      </c>
      <c r="I7" s="223" t="s">
        <v>81</v>
      </c>
      <c r="J7" s="179"/>
      <c r="K7" s="179"/>
      <c r="M7" s="172"/>
      <c r="N7" s="176"/>
    </row>
    <row r="8" spans="2:14" ht="30.75" customHeight="1" x14ac:dyDescent="0.2">
      <c r="B8" s="224" t="s">
        <v>247</v>
      </c>
      <c r="C8" s="572" t="s">
        <v>289</v>
      </c>
      <c r="D8" s="572"/>
      <c r="E8" s="572"/>
      <c r="F8" s="572"/>
      <c r="G8" s="178" t="s">
        <v>248</v>
      </c>
      <c r="H8" s="587">
        <v>7550</v>
      </c>
      <c r="I8" s="588"/>
      <c r="J8" s="180"/>
      <c r="K8" s="180"/>
      <c r="M8" s="172"/>
      <c r="N8" s="176"/>
    </row>
    <row r="9" spans="2:14" ht="30.75" customHeight="1" x14ac:dyDescent="0.2">
      <c r="B9" s="224" t="s">
        <v>48</v>
      </c>
      <c r="C9" s="589" t="s">
        <v>60</v>
      </c>
      <c r="D9" s="589"/>
      <c r="E9" s="589"/>
      <c r="F9" s="589"/>
      <c r="G9" s="178" t="s">
        <v>249</v>
      </c>
      <c r="H9" s="590" t="s">
        <v>295</v>
      </c>
      <c r="I9" s="591"/>
      <c r="J9" s="181"/>
      <c r="K9" s="181"/>
      <c r="M9" s="182"/>
    </row>
    <row r="10" spans="2:14" ht="75.75" customHeight="1" x14ac:dyDescent="0.2">
      <c r="B10" s="224" t="s">
        <v>250</v>
      </c>
      <c r="C10" s="572" t="s">
        <v>349</v>
      </c>
      <c r="D10" s="572"/>
      <c r="E10" s="572"/>
      <c r="F10" s="572"/>
      <c r="G10" s="572"/>
      <c r="H10" s="572"/>
      <c r="I10" s="573"/>
      <c r="J10" s="183"/>
      <c r="K10" s="183"/>
      <c r="M10" s="182"/>
    </row>
    <row r="11" spans="2:14" ht="30.75" customHeight="1" x14ac:dyDescent="0.2">
      <c r="B11" s="224" t="s">
        <v>251</v>
      </c>
      <c r="C11" s="565" t="s">
        <v>363</v>
      </c>
      <c r="D11" s="565"/>
      <c r="E11" s="565"/>
      <c r="F11" s="565"/>
      <c r="G11" s="565"/>
      <c r="H11" s="565"/>
      <c r="I11" s="756"/>
      <c r="J11" s="179"/>
      <c r="K11" s="179"/>
      <c r="M11" s="182"/>
      <c r="N11" s="176"/>
    </row>
    <row r="12" spans="2:14" ht="30.75" customHeight="1" x14ac:dyDescent="0.2">
      <c r="B12" s="224" t="s">
        <v>254</v>
      </c>
      <c r="C12" s="592" t="s">
        <v>326</v>
      </c>
      <c r="D12" s="592"/>
      <c r="E12" s="592"/>
      <c r="F12" s="592"/>
      <c r="G12" s="178" t="s">
        <v>252</v>
      </c>
      <c r="H12" s="577" t="s">
        <v>91</v>
      </c>
      <c r="I12" s="578"/>
      <c r="J12" s="179"/>
      <c r="K12" s="179"/>
      <c r="M12" s="182"/>
      <c r="N12" s="176"/>
    </row>
    <row r="13" spans="2:14" ht="30.75" customHeight="1" x14ac:dyDescent="0.2">
      <c r="B13" s="224" t="s">
        <v>255</v>
      </c>
      <c r="C13" s="596" t="s">
        <v>330</v>
      </c>
      <c r="D13" s="596"/>
      <c r="E13" s="596"/>
      <c r="F13" s="596"/>
      <c r="G13" s="178" t="s">
        <v>253</v>
      </c>
      <c r="H13" s="565" t="s">
        <v>57</v>
      </c>
      <c r="I13" s="756"/>
      <c r="J13" s="179"/>
      <c r="K13" s="179"/>
      <c r="M13" s="182"/>
    </row>
    <row r="14" spans="2:14" ht="30" customHeight="1" x14ac:dyDescent="0.2">
      <c r="B14" s="224" t="s">
        <v>256</v>
      </c>
      <c r="C14" s="678" t="s">
        <v>376</v>
      </c>
      <c r="D14" s="678"/>
      <c r="E14" s="678"/>
      <c r="F14" s="678"/>
      <c r="G14" s="678"/>
      <c r="H14" s="678"/>
      <c r="I14" s="679"/>
      <c r="J14" s="183"/>
      <c r="K14" s="183"/>
      <c r="M14" s="182"/>
      <c r="N14" s="176"/>
    </row>
    <row r="15" spans="2:14" ht="30.75" customHeight="1" x14ac:dyDescent="0.2">
      <c r="B15" s="224" t="s">
        <v>257</v>
      </c>
      <c r="C15" s="563" t="s">
        <v>377</v>
      </c>
      <c r="D15" s="563"/>
      <c r="E15" s="563"/>
      <c r="F15" s="563"/>
      <c r="G15" s="563"/>
      <c r="H15" s="563"/>
      <c r="I15" s="564"/>
      <c r="J15" s="184"/>
      <c r="K15" s="184"/>
      <c r="M15" s="182"/>
      <c r="N15" s="176"/>
    </row>
    <row r="16" spans="2:14" ht="20.25" customHeight="1" x14ac:dyDescent="0.2">
      <c r="B16" s="224" t="s">
        <v>258</v>
      </c>
      <c r="C16" s="572" t="s">
        <v>306</v>
      </c>
      <c r="D16" s="572"/>
      <c r="E16" s="572"/>
      <c r="F16" s="572"/>
      <c r="G16" s="572"/>
      <c r="H16" s="572"/>
      <c r="I16" s="573"/>
      <c r="J16" s="185"/>
      <c r="K16" s="185"/>
      <c r="M16" s="182"/>
      <c r="N16" s="176"/>
    </row>
    <row r="17" spans="2:14" ht="30.75" customHeight="1" x14ac:dyDescent="0.2">
      <c r="B17" s="224" t="s">
        <v>259</v>
      </c>
      <c r="C17" s="565" t="s">
        <v>151</v>
      </c>
      <c r="D17" s="566"/>
      <c r="E17" s="566"/>
      <c r="F17" s="566"/>
      <c r="G17" s="566"/>
      <c r="H17" s="566"/>
      <c r="I17" s="567"/>
      <c r="J17" s="186"/>
      <c r="K17" s="186"/>
      <c r="M17" s="182"/>
      <c r="N17" s="176"/>
    </row>
    <row r="18" spans="2:14" ht="18" customHeight="1" x14ac:dyDescent="0.2">
      <c r="B18" s="568" t="s">
        <v>265</v>
      </c>
      <c r="C18" s="569" t="s">
        <v>237</v>
      </c>
      <c r="D18" s="569"/>
      <c r="E18" s="569"/>
      <c r="F18" s="570" t="s">
        <v>238</v>
      </c>
      <c r="G18" s="570"/>
      <c r="H18" s="570"/>
      <c r="I18" s="571"/>
      <c r="J18" s="187"/>
      <c r="K18" s="187"/>
      <c r="M18" s="182"/>
      <c r="N18" s="176"/>
    </row>
    <row r="19" spans="2:14" ht="39.75" customHeight="1" x14ac:dyDescent="0.2">
      <c r="B19" s="568"/>
      <c r="C19" s="582" t="s">
        <v>378</v>
      </c>
      <c r="D19" s="583"/>
      <c r="E19" s="668"/>
      <c r="F19" s="572" t="str">
        <f>C19</f>
        <v>Actividades que se ejecutaron para la implementación de los procesos transversales</v>
      </c>
      <c r="G19" s="572"/>
      <c r="H19" s="572"/>
      <c r="I19" s="573"/>
      <c r="J19" s="185"/>
      <c r="K19" s="185"/>
      <c r="M19" s="182"/>
      <c r="N19" s="176"/>
    </row>
    <row r="20" spans="2:14" ht="39.75" customHeight="1" x14ac:dyDescent="0.2">
      <c r="B20" s="224" t="s">
        <v>266</v>
      </c>
      <c r="C20" s="582" t="s">
        <v>297</v>
      </c>
      <c r="D20" s="583"/>
      <c r="E20" s="668"/>
      <c r="F20" s="572" t="str">
        <f>C20</f>
        <v>Cantidad de actividades que se ejecutaron para la implementacion de los procesos transversales</v>
      </c>
      <c r="G20" s="572"/>
      <c r="H20" s="572"/>
      <c r="I20" s="573"/>
      <c r="J20" s="179"/>
      <c r="K20" s="179"/>
      <c r="M20" s="182"/>
      <c r="N20" s="176"/>
    </row>
    <row r="21" spans="2:14" ht="30" customHeight="1" x14ac:dyDescent="0.2">
      <c r="B21" s="224" t="s">
        <v>267</v>
      </c>
      <c r="C21" s="776"/>
      <c r="D21" s="777"/>
      <c r="E21" s="778"/>
      <c r="F21" s="534"/>
      <c r="G21" s="535"/>
      <c r="H21" s="535"/>
      <c r="I21" s="536"/>
      <c r="J21" s="184"/>
      <c r="K21" s="184"/>
      <c r="M21" s="188"/>
      <c r="N21" s="176"/>
    </row>
    <row r="22" spans="2:14" ht="23.25" customHeight="1" x14ac:dyDescent="0.2">
      <c r="B22" s="224" t="s">
        <v>268</v>
      </c>
      <c r="C22" s="558">
        <v>44197</v>
      </c>
      <c r="D22" s="585"/>
      <c r="E22" s="586"/>
      <c r="F22" s="178" t="s">
        <v>271</v>
      </c>
      <c r="G22" s="265">
        <v>8.7999999999999995E-2</v>
      </c>
      <c r="H22" s="178" t="s">
        <v>275</v>
      </c>
      <c r="I22" s="266">
        <v>8.7999999999999995E-2</v>
      </c>
      <c r="J22" s="189"/>
      <c r="K22" s="189"/>
      <c r="M22" s="188"/>
    </row>
    <row r="23" spans="2:14" ht="27" customHeight="1" x14ac:dyDescent="0.2">
      <c r="B23" s="224" t="s">
        <v>269</v>
      </c>
      <c r="C23" s="558">
        <v>44561</v>
      </c>
      <c r="D23" s="535"/>
      <c r="E23" s="559"/>
      <c r="F23" s="178" t="s">
        <v>272</v>
      </c>
      <c r="G23" s="773">
        <v>0.32</v>
      </c>
      <c r="H23" s="774"/>
      <c r="I23" s="775"/>
      <c r="J23" s="190"/>
      <c r="K23" s="190"/>
      <c r="M23" s="188"/>
    </row>
    <row r="24" spans="2:14" ht="30.75" customHeight="1" x14ac:dyDescent="0.2">
      <c r="B24" s="231" t="s">
        <v>270</v>
      </c>
      <c r="C24" s="531" t="s">
        <v>321</v>
      </c>
      <c r="D24" s="532"/>
      <c r="E24" s="533"/>
      <c r="F24" s="227" t="s">
        <v>274</v>
      </c>
      <c r="G24" s="534" t="s">
        <v>223</v>
      </c>
      <c r="H24" s="535"/>
      <c r="I24" s="536"/>
      <c r="J24" s="187"/>
      <c r="K24" s="187"/>
      <c r="M24" s="188"/>
    </row>
    <row r="25" spans="2:14" ht="22.5" customHeight="1" x14ac:dyDescent="0.2">
      <c r="B25" s="511" t="s">
        <v>235</v>
      </c>
      <c r="C25" s="512"/>
      <c r="D25" s="512"/>
      <c r="E25" s="512"/>
      <c r="F25" s="512"/>
      <c r="G25" s="512"/>
      <c r="H25" s="512"/>
      <c r="I25" s="513"/>
      <c r="J25" s="175"/>
      <c r="K25" s="175"/>
      <c r="M25" s="188"/>
    </row>
    <row r="26" spans="2:14" ht="43.5" customHeight="1" x14ac:dyDescent="0.2">
      <c r="B26" s="191" t="s">
        <v>105</v>
      </c>
      <c r="C26" s="221" t="s">
        <v>261</v>
      </c>
      <c r="D26" s="221" t="s">
        <v>260</v>
      </c>
      <c r="E26" s="192" t="s">
        <v>264</v>
      </c>
      <c r="F26" s="221" t="s">
        <v>263</v>
      </c>
      <c r="G26" s="221" t="s">
        <v>262</v>
      </c>
      <c r="H26" s="192" t="s">
        <v>276</v>
      </c>
      <c r="I26" s="193" t="s">
        <v>273</v>
      </c>
      <c r="J26" s="245"/>
      <c r="K26" s="245"/>
      <c r="L26" s="12"/>
      <c r="M26" s="188"/>
    </row>
    <row r="27" spans="2:14" ht="15.6" customHeight="1" x14ac:dyDescent="0.2">
      <c r="B27" s="191" t="s">
        <v>323</v>
      </c>
      <c r="C27" s="287">
        <f>8.228%*G23</f>
        <v>2.6329599999999998E-2</v>
      </c>
      <c r="D27" s="288">
        <f>8.23%*G23</f>
        <v>2.6335999999999998E-2</v>
      </c>
      <c r="E27" s="289">
        <f>IF(OR(C27=0,C27=""),0,D27/C27)</f>
        <v>1.0002430724355857</v>
      </c>
      <c r="F27" s="760">
        <f>SUM(C27:C38)</f>
        <v>0.31700160000000005</v>
      </c>
      <c r="G27" s="552">
        <f>SUM(D27:D38)</f>
        <v>0.23696639999999999</v>
      </c>
      <c r="H27" s="286">
        <f>+(D27*100%)/$G$23</f>
        <v>8.2299999999999998E-2</v>
      </c>
      <c r="I27" s="763">
        <f>G27+I22</f>
        <v>0.32496639999999999</v>
      </c>
      <c r="J27" s="285"/>
      <c r="K27" s="285"/>
      <c r="L27" s="12"/>
      <c r="M27" s="188"/>
    </row>
    <row r="28" spans="2:14" ht="15.6" customHeight="1" x14ac:dyDescent="0.2">
      <c r="B28" s="191" t="s">
        <v>114</v>
      </c>
      <c r="C28" s="287">
        <f>6.06%*G23</f>
        <v>1.9392E-2</v>
      </c>
      <c r="D28" s="288">
        <f>5.77%*G23</f>
        <v>1.8463999999999998E-2</v>
      </c>
      <c r="E28" s="289">
        <f t="shared" ref="E28:E38" si="0">IF(OR(C28=0,C28=""),0,D28/C28)</f>
        <v>0.95214521452145207</v>
      </c>
      <c r="F28" s="761"/>
      <c r="G28" s="553"/>
      <c r="H28" s="286">
        <f>+IF(D28="","",((D28*100%)/$G$23)+H27)</f>
        <v>0.13999999999999999</v>
      </c>
      <c r="I28" s="764"/>
      <c r="J28" s="248"/>
      <c r="K28" s="285"/>
      <c r="L28" s="12"/>
      <c r="M28" s="188"/>
    </row>
    <row r="29" spans="2:14" ht="15.6" customHeight="1" x14ac:dyDescent="0.2">
      <c r="B29" s="191" t="s">
        <v>115</v>
      </c>
      <c r="C29" s="287">
        <f>6.06%*G23</f>
        <v>1.9392E-2</v>
      </c>
      <c r="D29" s="288">
        <f>5.11%*G23</f>
        <v>1.6352000000000002E-2</v>
      </c>
      <c r="E29" s="289">
        <f t="shared" si="0"/>
        <v>0.84323432343234339</v>
      </c>
      <c r="F29" s="761"/>
      <c r="G29" s="553"/>
      <c r="H29" s="286">
        <f t="shared" ref="H29:H38" si="1">+IF(D29="","",((D29*100%)/$G$23)+H28)</f>
        <v>0.19109999999999999</v>
      </c>
      <c r="I29" s="764"/>
      <c r="J29" s="248"/>
      <c r="K29" s="285"/>
      <c r="L29" s="12"/>
      <c r="M29" s="188"/>
    </row>
    <row r="30" spans="2:14" ht="15.6" customHeight="1" x14ac:dyDescent="0.2">
      <c r="B30" s="191" t="s">
        <v>116</v>
      </c>
      <c r="C30" s="287">
        <f>8.56%*G23</f>
        <v>2.7392000000000003E-2</v>
      </c>
      <c r="D30" s="288">
        <f>7.3%*G23</f>
        <v>2.3359999999999999E-2</v>
      </c>
      <c r="E30" s="289">
        <f t="shared" si="0"/>
        <v>0.85280373831775691</v>
      </c>
      <c r="F30" s="761"/>
      <c r="G30" s="553"/>
      <c r="H30" s="286">
        <f t="shared" si="1"/>
        <v>0.2641</v>
      </c>
      <c r="I30" s="764"/>
      <c r="J30" s="248"/>
      <c r="K30" s="285"/>
      <c r="L30" s="12"/>
      <c r="M30" s="188"/>
    </row>
    <row r="31" spans="2:14" ht="15.6" customHeight="1" x14ac:dyDescent="0.2">
      <c r="B31" s="191" t="s">
        <v>117</v>
      </c>
      <c r="C31" s="287">
        <f>8.76%*G23</f>
        <v>2.8032000000000001E-2</v>
      </c>
      <c r="D31" s="288">
        <f>9.47%*G23</f>
        <v>3.0304000000000001E-2</v>
      </c>
      <c r="E31" s="289">
        <f>IF(OR(C30=0,C30=""),0,D31/C30)</f>
        <v>1.1063084112149533</v>
      </c>
      <c r="F31" s="761"/>
      <c r="G31" s="553"/>
      <c r="H31" s="286">
        <f t="shared" si="1"/>
        <v>0.35880000000000001</v>
      </c>
      <c r="I31" s="764"/>
      <c r="J31" s="248"/>
      <c r="K31" s="285"/>
      <c r="L31" s="12"/>
      <c r="M31" s="188"/>
    </row>
    <row r="32" spans="2:14" ht="15.6" customHeight="1" x14ac:dyDescent="0.2">
      <c r="B32" s="191" t="s">
        <v>118</v>
      </c>
      <c r="C32" s="287">
        <f>9.35%*G23</f>
        <v>2.9920000000000002E-2</v>
      </c>
      <c r="D32" s="288">
        <f>3.14%*G23</f>
        <v>1.0048000000000001E-2</v>
      </c>
      <c r="E32" s="289">
        <f t="shared" si="0"/>
        <v>0.33582887700534764</v>
      </c>
      <c r="F32" s="761"/>
      <c r="G32" s="553"/>
      <c r="H32" s="286">
        <f t="shared" si="1"/>
        <v>0.39019999999999999</v>
      </c>
      <c r="I32" s="764"/>
      <c r="J32" s="248"/>
      <c r="K32" s="285"/>
      <c r="L32" s="12"/>
      <c r="M32" s="188"/>
    </row>
    <row r="33" spans="2:12" ht="19.5" customHeight="1" x14ac:dyDescent="0.2">
      <c r="B33" s="191" t="s">
        <v>119</v>
      </c>
      <c r="C33" s="287">
        <f>10.47%*G23</f>
        <v>3.3503999999999999E-2</v>
      </c>
      <c r="D33" s="288">
        <f>17.82%*G23</f>
        <v>5.7023999999999998E-2</v>
      </c>
      <c r="E33" s="289">
        <f t="shared" si="0"/>
        <v>1.7020057306590257</v>
      </c>
      <c r="F33" s="761"/>
      <c r="G33" s="553"/>
      <c r="H33" s="286">
        <f t="shared" si="1"/>
        <v>0.56840000000000002</v>
      </c>
      <c r="I33" s="764"/>
      <c r="J33" s="298"/>
      <c r="K33" s="285"/>
      <c r="L33" s="12"/>
    </row>
    <row r="34" spans="2:12" ht="19.5" customHeight="1" x14ac:dyDescent="0.2">
      <c r="B34" s="191" t="s">
        <v>120</v>
      </c>
      <c r="C34" s="287">
        <f>6.55%*G23</f>
        <v>2.0960000000000003E-2</v>
      </c>
      <c r="D34" s="288">
        <f>+G23*9.17%</f>
        <v>2.9344000000000002E-2</v>
      </c>
      <c r="E34" s="289">
        <f t="shared" si="0"/>
        <v>1.4</v>
      </c>
      <c r="F34" s="761"/>
      <c r="G34" s="553"/>
      <c r="H34" s="286">
        <f t="shared" si="1"/>
        <v>0.66010000000000002</v>
      </c>
      <c r="I34" s="764"/>
      <c r="J34" s="248"/>
      <c r="K34" s="285"/>
      <c r="L34" s="12"/>
    </row>
    <row r="35" spans="2:12" ht="19.5" customHeight="1" x14ac:dyDescent="0.2">
      <c r="B35" s="191" t="s">
        <v>121</v>
      </c>
      <c r="C35" s="287">
        <f>8.025%*G23</f>
        <v>2.5680000000000001E-2</v>
      </c>
      <c r="D35" s="288">
        <f>8.042%*G23</f>
        <v>2.5734399999999998E-2</v>
      </c>
      <c r="E35" s="289">
        <f>(D35/C35)</f>
        <v>1.0021183800623052</v>
      </c>
      <c r="F35" s="761"/>
      <c r="G35" s="553"/>
      <c r="H35" s="286">
        <f t="shared" si="1"/>
        <v>0.74052000000000007</v>
      </c>
      <c r="I35" s="764"/>
      <c r="J35" s="248"/>
      <c r="K35" s="285"/>
      <c r="L35" s="12"/>
    </row>
    <row r="36" spans="2:12" ht="19.5" customHeight="1" x14ac:dyDescent="0.2">
      <c r="B36" s="191" t="s">
        <v>122</v>
      </c>
      <c r="C36" s="287">
        <f>7%*G23</f>
        <v>2.2400000000000003E-2</v>
      </c>
      <c r="D36" s="288">
        <v>0</v>
      </c>
      <c r="E36" s="289">
        <f t="shared" si="0"/>
        <v>0</v>
      </c>
      <c r="F36" s="761"/>
      <c r="G36" s="553"/>
      <c r="H36" s="286">
        <f t="shared" si="1"/>
        <v>0.74052000000000007</v>
      </c>
      <c r="I36" s="764"/>
      <c r="J36" s="248"/>
      <c r="K36" s="285"/>
      <c r="L36" s="12"/>
    </row>
    <row r="37" spans="2:12" ht="19.5" customHeight="1" x14ac:dyDescent="0.2">
      <c r="B37" s="191" t="s">
        <v>123</v>
      </c>
      <c r="C37" s="287">
        <f>7%*G23</f>
        <v>2.2400000000000003E-2</v>
      </c>
      <c r="D37" s="288">
        <v>0</v>
      </c>
      <c r="E37" s="289">
        <f t="shared" si="0"/>
        <v>0</v>
      </c>
      <c r="F37" s="761"/>
      <c r="G37" s="553"/>
      <c r="H37" s="286">
        <f t="shared" si="1"/>
        <v>0.74052000000000007</v>
      </c>
      <c r="I37" s="764"/>
      <c r="J37" s="248"/>
      <c r="K37" s="285"/>
      <c r="L37" s="12"/>
    </row>
    <row r="38" spans="2:12" ht="19.5" customHeight="1" x14ac:dyDescent="0.2">
      <c r="B38" s="191" t="s">
        <v>124</v>
      </c>
      <c r="C38" s="287">
        <f>13%*G23</f>
        <v>4.1600000000000005E-2</v>
      </c>
      <c r="D38" s="288">
        <v>0</v>
      </c>
      <c r="E38" s="289">
        <f t="shared" si="0"/>
        <v>0</v>
      </c>
      <c r="F38" s="762"/>
      <c r="G38" s="554"/>
      <c r="H38" s="286">
        <f t="shared" si="1"/>
        <v>0.74052000000000007</v>
      </c>
      <c r="I38" s="765"/>
      <c r="J38" s="248"/>
      <c r="K38" s="38"/>
      <c r="L38" s="12"/>
    </row>
    <row r="39" spans="2:12" ht="102.75" customHeight="1" x14ac:dyDescent="0.2">
      <c r="B39" s="284" t="s">
        <v>277</v>
      </c>
      <c r="C39" s="766" t="s">
        <v>400</v>
      </c>
      <c r="D39" s="766"/>
      <c r="E39" s="766"/>
      <c r="F39" s="766"/>
      <c r="G39" s="766"/>
      <c r="H39" s="766"/>
      <c r="I39" s="766"/>
      <c r="J39" s="249"/>
      <c r="K39" s="249"/>
      <c r="L39" s="12"/>
    </row>
    <row r="40" spans="2:12" ht="34.5" customHeight="1" x14ac:dyDescent="0.2">
      <c r="B40" s="540"/>
      <c r="C40" s="541"/>
      <c r="D40" s="541"/>
      <c r="E40" s="541"/>
      <c r="F40" s="541"/>
      <c r="G40" s="541"/>
      <c r="H40" s="541"/>
      <c r="I40" s="542"/>
      <c r="J40" s="175"/>
      <c r="K40" s="175"/>
    </row>
    <row r="41" spans="2:12" ht="34.5" customHeight="1" x14ac:dyDescent="0.2">
      <c r="B41" s="543"/>
      <c r="C41" s="544"/>
      <c r="D41" s="544"/>
      <c r="E41" s="544"/>
      <c r="F41" s="544"/>
      <c r="G41" s="544"/>
      <c r="H41" s="544"/>
      <c r="I41" s="545"/>
      <c r="J41" s="196"/>
      <c r="K41" s="196"/>
    </row>
    <row r="42" spans="2:12" ht="34.5" customHeight="1" x14ac:dyDescent="0.2">
      <c r="B42" s="543"/>
      <c r="C42" s="544"/>
      <c r="D42" s="544"/>
      <c r="E42" s="544"/>
      <c r="F42" s="544"/>
      <c r="G42" s="544"/>
      <c r="H42" s="544"/>
      <c r="I42" s="545"/>
      <c r="J42" s="196"/>
      <c r="K42" s="196"/>
    </row>
    <row r="43" spans="2:12" ht="34.5" customHeight="1" x14ac:dyDescent="0.2">
      <c r="B43" s="543"/>
      <c r="C43" s="544"/>
      <c r="D43" s="544"/>
      <c r="E43" s="544"/>
      <c r="F43" s="544"/>
      <c r="G43" s="544"/>
      <c r="H43" s="544"/>
      <c r="I43" s="545"/>
      <c r="J43" s="196"/>
      <c r="K43" s="196"/>
    </row>
    <row r="44" spans="2:12" ht="34.5" customHeight="1" x14ac:dyDescent="0.2">
      <c r="B44" s="546"/>
      <c r="C44" s="547"/>
      <c r="D44" s="547"/>
      <c r="E44" s="547"/>
      <c r="F44" s="547"/>
      <c r="G44" s="547"/>
      <c r="H44" s="547"/>
      <c r="I44" s="548"/>
      <c r="J44" s="174"/>
      <c r="K44" s="174"/>
    </row>
    <row r="45" spans="2:12" ht="174.75" customHeight="1" x14ac:dyDescent="0.2">
      <c r="B45" s="770" t="s">
        <v>278</v>
      </c>
      <c r="C45" s="767" t="s">
        <v>419</v>
      </c>
      <c r="D45" s="768"/>
      <c r="E45" s="768"/>
      <c r="F45" s="768"/>
      <c r="G45" s="768"/>
      <c r="H45" s="768"/>
      <c r="I45" s="769"/>
      <c r="J45" s="197"/>
      <c r="K45" s="197"/>
    </row>
    <row r="46" spans="2:12" ht="141.75" customHeight="1" x14ac:dyDescent="0.2">
      <c r="B46" s="771"/>
      <c r="C46" s="767" t="s">
        <v>410</v>
      </c>
      <c r="D46" s="768"/>
      <c r="E46" s="768"/>
      <c r="F46" s="768"/>
      <c r="G46" s="768"/>
      <c r="H46" s="768"/>
      <c r="I46" s="769"/>
      <c r="J46" s="197"/>
      <c r="K46" s="197"/>
    </row>
    <row r="47" spans="2:12" ht="142.5" customHeight="1" x14ac:dyDescent="0.2">
      <c r="B47" s="771"/>
      <c r="C47" s="767" t="s">
        <v>418</v>
      </c>
      <c r="D47" s="768"/>
      <c r="E47" s="768"/>
      <c r="F47" s="768"/>
      <c r="G47" s="768"/>
      <c r="H47" s="768"/>
      <c r="I47" s="769"/>
      <c r="J47" s="197"/>
      <c r="K47" s="197"/>
    </row>
    <row r="48" spans="2:12" ht="86.25" customHeight="1" x14ac:dyDescent="0.2">
      <c r="B48" s="771"/>
      <c r="C48" s="767" t="s">
        <v>409</v>
      </c>
      <c r="D48" s="768"/>
      <c r="E48" s="768"/>
      <c r="F48" s="768"/>
      <c r="G48" s="768"/>
      <c r="H48" s="768"/>
      <c r="I48" s="769"/>
      <c r="J48" s="197"/>
      <c r="K48" s="197"/>
    </row>
    <row r="49" spans="2:11" ht="93" customHeight="1" x14ac:dyDescent="0.2">
      <c r="B49" s="771"/>
      <c r="C49" s="767" t="s">
        <v>405</v>
      </c>
      <c r="D49" s="768"/>
      <c r="E49" s="768"/>
      <c r="F49" s="768"/>
      <c r="G49" s="768"/>
      <c r="H49" s="768"/>
      <c r="I49" s="769"/>
      <c r="J49" s="197"/>
      <c r="K49" s="197"/>
    </row>
    <row r="50" spans="2:11" ht="210.75" customHeight="1" x14ac:dyDescent="0.2">
      <c r="B50" s="772"/>
      <c r="C50" s="767" t="s">
        <v>408</v>
      </c>
      <c r="D50" s="768"/>
      <c r="E50" s="768"/>
      <c r="F50" s="768"/>
      <c r="G50" s="768"/>
      <c r="H50" s="768"/>
      <c r="I50" s="769"/>
      <c r="J50" s="197"/>
      <c r="K50" s="197"/>
    </row>
    <row r="51" spans="2:11" ht="60.75" customHeight="1" x14ac:dyDescent="0.2">
      <c r="B51" s="299" t="s">
        <v>279</v>
      </c>
      <c r="C51" s="767" t="s">
        <v>420</v>
      </c>
      <c r="D51" s="768"/>
      <c r="E51" s="768"/>
      <c r="F51" s="768"/>
      <c r="G51" s="768"/>
      <c r="H51" s="768"/>
      <c r="I51" s="769"/>
      <c r="J51" s="197"/>
      <c r="K51" s="197"/>
    </row>
    <row r="52" spans="2:11" ht="79.5" customHeight="1" x14ac:dyDescent="0.2">
      <c r="B52" s="230" t="s">
        <v>280</v>
      </c>
      <c r="C52" s="767" t="s">
        <v>396</v>
      </c>
      <c r="D52" s="768"/>
      <c r="E52" s="768"/>
      <c r="F52" s="768"/>
      <c r="G52" s="768"/>
      <c r="H52" s="768"/>
      <c r="I52" s="769"/>
      <c r="J52" s="197"/>
      <c r="K52" s="197"/>
    </row>
    <row r="53" spans="2:11" ht="22.5" customHeight="1" x14ac:dyDescent="0.2">
      <c r="B53" s="511" t="s">
        <v>236</v>
      </c>
      <c r="C53" s="512"/>
      <c r="D53" s="512"/>
      <c r="E53" s="512"/>
      <c r="F53" s="512"/>
      <c r="G53" s="512"/>
      <c r="H53" s="512"/>
      <c r="I53" s="513"/>
      <c r="J53" s="197"/>
      <c r="K53" s="197"/>
    </row>
    <row r="54" spans="2:11" ht="22.5" customHeight="1" x14ac:dyDescent="0.2">
      <c r="B54" s="527" t="s">
        <v>281</v>
      </c>
      <c r="C54" s="218" t="s">
        <v>282</v>
      </c>
      <c r="D54" s="529" t="s">
        <v>283</v>
      </c>
      <c r="E54" s="529"/>
      <c r="F54" s="529"/>
      <c r="G54" s="529" t="s">
        <v>284</v>
      </c>
      <c r="H54" s="529"/>
      <c r="I54" s="530"/>
      <c r="J54" s="198"/>
      <c r="K54" s="198"/>
    </row>
    <row r="55" spans="2:11" ht="30.75" customHeight="1" x14ac:dyDescent="0.2">
      <c r="B55" s="528"/>
      <c r="C55" s="232"/>
      <c r="D55" s="615"/>
      <c r="E55" s="615"/>
      <c r="F55" s="615"/>
      <c r="G55" s="615"/>
      <c r="H55" s="615"/>
      <c r="I55" s="616"/>
      <c r="J55" s="198"/>
      <c r="K55" s="198"/>
    </row>
    <row r="56" spans="2:11" ht="32.25" customHeight="1" x14ac:dyDescent="0.2">
      <c r="B56" s="233" t="s">
        <v>285</v>
      </c>
      <c r="C56" s="789" t="s">
        <v>374</v>
      </c>
      <c r="D56" s="789"/>
      <c r="E56" s="789"/>
      <c r="F56" s="789"/>
      <c r="G56" s="789"/>
      <c r="H56" s="789"/>
      <c r="I56" s="790"/>
      <c r="J56" s="200"/>
      <c r="K56" s="200"/>
    </row>
    <row r="57" spans="2:11" ht="28.5" customHeight="1" x14ac:dyDescent="0.2">
      <c r="B57" s="234" t="s">
        <v>286</v>
      </c>
      <c r="C57" s="789" t="s">
        <v>374</v>
      </c>
      <c r="D57" s="789"/>
      <c r="E57" s="789"/>
      <c r="F57" s="789"/>
      <c r="G57" s="789"/>
      <c r="H57" s="789"/>
      <c r="I57" s="790"/>
      <c r="J57" s="200"/>
      <c r="K57" s="200"/>
    </row>
    <row r="58" spans="2:11" ht="30" customHeight="1" x14ac:dyDescent="0.2">
      <c r="B58" s="230" t="s">
        <v>287</v>
      </c>
      <c r="C58" s="615" t="s">
        <v>355</v>
      </c>
      <c r="D58" s="615"/>
      <c r="E58" s="615"/>
      <c r="F58" s="615"/>
      <c r="G58" s="615"/>
      <c r="H58" s="615"/>
      <c r="I58" s="616"/>
      <c r="J58" s="201"/>
      <c r="K58" s="201"/>
    </row>
    <row r="59" spans="2:11" ht="31.5" customHeight="1" thickBot="1" x14ac:dyDescent="0.25">
      <c r="B59" s="211" t="s">
        <v>288</v>
      </c>
      <c r="C59" s="786" t="s">
        <v>375</v>
      </c>
      <c r="D59" s="787"/>
      <c r="E59" s="787"/>
      <c r="F59" s="787"/>
      <c r="G59" s="787"/>
      <c r="H59" s="787"/>
      <c r="I59" s="788"/>
      <c r="J59" s="202"/>
      <c r="K59" s="202"/>
    </row>
    <row r="60" spans="2:11" ht="13.15" customHeight="1" x14ac:dyDescent="0.2">
      <c r="B60" s="203"/>
      <c r="C60" s="204"/>
      <c r="D60" s="204"/>
      <c r="E60" s="205"/>
      <c r="F60" s="205"/>
      <c r="G60" s="212"/>
      <c r="H60" s="207"/>
      <c r="I60" s="204"/>
      <c r="J60" s="202"/>
      <c r="K60" s="202"/>
    </row>
    <row r="61" spans="2:11" ht="13.15" customHeight="1" x14ac:dyDescent="0.2">
      <c r="B61" s="783"/>
      <c r="C61" s="783"/>
      <c r="D61" s="783"/>
      <c r="E61" s="783"/>
      <c r="F61" s="783"/>
      <c r="G61" s="783"/>
      <c r="H61" s="783"/>
      <c r="I61" s="783"/>
      <c r="J61" s="202"/>
      <c r="K61" s="202"/>
    </row>
    <row r="62" spans="2:11" ht="13.15" customHeight="1" x14ac:dyDescent="0.2">
      <c r="B62" s="783"/>
      <c r="C62" s="783"/>
      <c r="D62" s="783"/>
      <c r="E62" s="783"/>
      <c r="F62" s="783"/>
      <c r="G62" s="783"/>
      <c r="H62" s="783"/>
      <c r="I62" s="783"/>
      <c r="J62" s="202"/>
      <c r="K62" s="202"/>
    </row>
    <row r="63" spans="2:11" ht="13.15" customHeight="1" x14ac:dyDescent="0.2">
      <c r="B63" s="783"/>
      <c r="C63" s="783"/>
      <c r="D63" s="783"/>
      <c r="E63" s="783"/>
      <c r="F63" s="783"/>
      <c r="G63" s="783"/>
      <c r="H63" s="783"/>
      <c r="I63" s="783"/>
      <c r="J63" s="202"/>
      <c r="K63" s="202"/>
    </row>
    <row r="64" spans="2:11" ht="13.15" customHeight="1" x14ac:dyDescent="0.2">
      <c r="B64" s="203"/>
      <c r="C64" s="204"/>
      <c r="D64" s="204"/>
      <c r="E64" s="205"/>
      <c r="F64" s="205"/>
      <c r="G64" s="212"/>
      <c r="H64" s="207"/>
      <c r="I64" s="204"/>
      <c r="J64" s="202"/>
      <c r="K64" s="202"/>
    </row>
    <row r="65" spans="2:11" ht="25.5" customHeight="1" x14ac:dyDescent="0.2">
      <c r="B65" s="203"/>
      <c r="C65" s="204"/>
      <c r="D65" s="204"/>
      <c r="E65" s="205"/>
      <c r="F65" s="205"/>
      <c r="G65" s="212"/>
      <c r="H65" s="207"/>
      <c r="I65" s="204"/>
      <c r="J65" s="202"/>
      <c r="K65" s="202"/>
    </row>
    <row r="66" spans="2:11" ht="13.15" customHeight="1" x14ac:dyDescent="0.2"/>
    <row r="67" spans="2:11" ht="13.15" customHeight="1" x14ac:dyDescent="0.2"/>
    <row r="68" spans="2:11" ht="13.15" customHeight="1" x14ac:dyDescent="0.2"/>
    <row r="69" spans="2:11" ht="13.15" customHeight="1" x14ac:dyDescent="0.2"/>
    <row r="70" spans="2:11" ht="13.15" customHeight="1" x14ac:dyDescent="0.2"/>
    <row r="71" spans="2:11" ht="13.15" customHeight="1" x14ac:dyDescent="0.2"/>
    <row r="72" spans="2:11" ht="13.15" customHeight="1" x14ac:dyDescent="0.2"/>
    <row r="73" spans="2:11" ht="13.15" customHeight="1" x14ac:dyDescent="0.2"/>
    <row r="74" spans="2:11" ht="13.15" customHeight="1" x14ac:dyDescent="0.2"/>
    <row r="75" spans="2:11" ht="13.15" customHeight="1" x14ac:dyDescent="0.2"/>
    <row r="76" spans="2:11" ht="13.15" customHeight="1" x14ac:dyDescent="0.2"/>
    <row r="94" spans="6:12" ht="12.75" customHeight="1" x14ac:dyDescent="0.2">
      <c r="F94" s="784"/>
      <c r="G94" s="785"/>
      <c r="H94" s="785"/>
      <c r="I94" s="785"/>
      <c r="J94" s="785"/>
      <c r="K94" s="785"/>
      <c r="L94" s="785"/>
    </row>
    <row r="95" spans="6:12" ht="12.75" customHeight="1" x14ac:dyDescent="0.2">
      <c r="F95" s="779"/>
      <c r="G95" s="780"/>
      <c r="H95" s="780"/>
      <c r="I95" s="780"/>
      <c r="J95" s="780"/>
      <c r="K95" s="780"/>
      <c r="L95" s="780"/>
    </row>
    <row r="96" spans="6:12" ht="12.75" customHeight="1" x14ac:dyDescent="0.2">
      <c r="F96" s="779"/>
      <c r="G96" s="780"/>
      <c r="H96" s="780"/>
      <c r="I96" s="780"/>
      <c r="J96" s="780"/>
      <c r="K96" s="780"/>
      <c r="L96" s="780"/>
    </row>
    <row r="97" spans="6:12" ht="12.75" customHeight="1" x14ac:dyDescent="0.2">
      <c r="F97" s="779"/>
      <c r="G97" s="780"/>
      <c r="H97" s="780"/>
      <c r="I97" s="780"/>
      <c r="J97" s="780"/>
      <c r="K97" s="780"/>
      <c r="L97" s="780"/>
    </row>
    <row r="98" spans="6:12" ht="12.75" customHeight="1" x14ac:dyDescent="0.2">
      <c r="F98" s="781"/>
      <c r="G98" s="782"/>
      <c r="H98" s="782"/>
      <c r="I98" s="782"/>
      <c r="J98" s="782"/>
      <c r="K98" s="782"/>
      <c r="L98" s="782"/>
    </row>
  </sheetData>
  <mergeCells count="71">
    <mergeCell ref="B53:I53"/>
    <mergeCell ref="C58:I58"/>
    <mergeCell ref="C59:I59"/>
    <mergeCell ref="B54:B55"/>
    <mergeCell ref="D54:F54"/>
    <mergeCell ref="G54:I54"/>
    <mergeCell ref="D55:F55"/>
    <mergeCell ref="G55:I55"/>
    <mergeCell ref="C56:I56"/>
    <mergeCell ref="C57:I57"/>
    <mergeCell ref="F95:L95"/>
    <mergeCell ref="F96:L96"/>
    <mergeCell ref="F97:L97"/>
    <mergeCell ref="F98:L98"/>
    <mergeCell ref="B61:I63"/>
    <mergeCell ref="F94:L94"/>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C20:E20"/>
    <mergeCell ref="F20:I20"/>
    <mergeCell ref="C21:E21"/>
    <mergeCell ref="F21:I21"/>
    <mergeCell ref="C22:E22"/>
    <mergeCell ref="B18:B19"/>
    <mergeCell ref="C18:E18"/>
    <mergeCell ref="F18:I18"/>
    <mergeCell ref="C19:E19"/>
    <mergeCell ref="F19:I19"/>
    <mergeCell ref="C39:I39"/>
    <mergeCell ref="B40:I44"/>
    <mergeCell ref="C52:I52"/>
    <mergeCell ref="B45:B50"/>
    <mergeCell ref="C45:I45"/>
    <mergeCell ref="C46:I46"/>
    <mergeCell ref="C50:I50"/>
    <mergeCell ref="C49:I49"/>
    <mergeCell ref="C48:I48"/>
    <mergeCell ref="C47:I47"/>
    <mergeCell ref="C51:I51"/>
    <mergeCell ref="C24:E24"/>
    <mergeCell ref="G24:I24"/>
    <mergeCell ref="B25:I25"/>
    <mergeCell ref="F27:F38"/>
    <mergeCell ref="G27:G38"/>
    <mergeCell ref="I27:I38"/>
  </mergeCells>
  <dataValidations disablePrompts="1" count="7">
    <dataValidation type="list" allowBlank="1" showInputMessage="1" showErrorMessage="1" sqref="J10:K10" xr:uid="{F887D107-B9C3-4A23-AE0C-1DEA8772F285}">
      <formula1>$M$21:$M$26</formula1>
    </dataValidation>
    <dataValidation type="list" showDropDown="1" showInputMessage="1" showErrorMessage="1" sqref="K12" xr:uid="{5E39D148-C732-4DA9-B76D-DC19B6AFAFE1}">
      <formula1>O17:O19</formula1>
    </dataValidation>
    <dataValidation type="list" allowBlank="1" showInputMessage="1" showErrorMessage="1" sqref="H12:I12" xr:uid="{8D193C82-F006-4CC4-8B72-BCC1C0CE602D}">
      <formula1>M17:M19</formula1>
    </dataValidation>
    <dataValidation type="list" allowBlank="1" showInputMessage="1" showErrorMessage="1" sqref="C24:E24" xr:uid="{26A62406-2974-4E6B-B155-AFC13B024F6A}">
      <formula1>$M$12:$M$15</formula1>
    </dataValidation>
    <dataValidation type="list" allowBlank="1" showInputMessage="1" showErrorMessage="1" sqref="C9:F9" xr:uid="{F271BB9F-2B6A-47B2-A4D7-98734BAF5042}">
      <formula1>$M$6:$M$9</formula1>
    </dataValidation>
    <dataValidation type="list" allowBlank="1" showInputMessage="1" showErrorMessage="1" sqref="H13:I13" xr:uid="{F8CAF5B7-E34D-40CF-84D7-CF1E82B3BFFC}">
      <formula1>$N$5:$N$8</formula1>
    </dataValidation>
    <dataValidation type="list" allowBlank="1" showInputMessage="1" showErrorMessage="1" sqref="C7 I7" xr:uid="{25D72A7A-50E4-44CB-98D6-54F8EB29DCAE}">
      <formula1>$N$11:$N$12</formula1>
    </dataValidation>
  </dataValidations>
  <pageMargins left="0.7" right="0.7" top="0.75" bottom="0.75" header="0.3" footer="0.3"/>
  <pageSetup scale="27" orientation="portrait" r:id="rId1"/>
  <drawing r:id="rId2"/>
  <legacyDrawing r:id="rId3"/>
  <oleObjects>
    <mc:AlternateContent xmlns:mc="http://schemas.openxmlformats.org/markup-compatibility/2006">
      <mc:Choice Requires="x14">
        <oleObject progId="PBrush" shapeId="35858433"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58433"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48D67-DFC3-4D93-95A3-BA2B31D20AFB}">
  <sheetPr>
    <tabColor rgb="FF92D050"/>
  </sheetPr>
  <dimension ref="B1:X61"/>
  <sheetViews>
    <sheetView topLeftCell="A25" zoomScale="80" zoomScaleNormal="80" zoomScaleSheetLayoutView="50" zoomScalePageLayoutView="85" workbookViewId="0">
      <selection activeCell="C39" sqref="C39:I39"/>
    </sheetView>
  </sheetViews>
  <sheetFormatPr baseColWidth="10" defaultColWidth="10.85546875" defaultRowHeight="12.75" x14ac:dyDescent="0.2"/>
  <cols>
    <col min="1" max="1" width="1" style="173" customWidth="1"/>
    <col min="2" max="2" width="25.42578125" style="208" customWidth="1"/>
    <col min="3" max="3" width="14.42578125" style="173" customWidth="1"/>
    <col min="4" max="4" width="14.7109375" style="173" customWidth="1"/>
    <col min="5" max="5" width="16.42578125" style="173" customWidth="1"/>
    <col min="6" max="6" width="25" style="173" customWidth="1"/>
    <col min="7" max="7" width="22" style="208" customWidth="1"/>
    <col min="8" max="8" width="20.42578125" style="173" customWidth="1"/>
    <col min="9" max="11" width="22.42578125" style="173" customWidth="1"/>
    <col min="12" max="24" width="10.85546875" style="171"/>
    <col min="25" max="16384" width="10.85546875" style="173"/>
  </cols>
  <sheetData>
    <row r="1" spans="2:14" ht="37.5" customHeight="1" x14ac:dyDescent="0.2">
      <c r="B1" s="601"/>
      <c r="C1" s="604" t="s">
        <v>25</v>
      </c>
      <c r="D1" s="604"/>
      <c r="E1" s="604"/>
      <c r="F1" s="604"/>
      <c r="G1" s="604"/>
      <c r="H1" s="604"/>
      <c r="I1" s="605"/>
      <c r="J1" s="170"/>
      <c r="K1" s="170"/>
      <c r="M1" s="172" t="s">
        <v>47</v>
      </c>
    </row>
    <row r="2" spans="2:14" ht="37.5" customHeight="1" x14ac:dyDescent="0.2">
      <c r="B2" s="602"/>
      <c r="C2" s="608" t="s">
        <v>239</v>
      </c>
      <c r="D2" s="608"/>
      <c r="E2" s="608"/>
      <c r="F2" s="608"/>
      <c r="G2" s="608"/>
      <c r="H2" s="608"/>
      <c r="I2" s="606"/>
      <c r="J2" s="170"/>
      <c r="K2" s="170"/>
      <c r="M2" s="172" t="s">
        <v>48</v>
      </c>
    </row>
    <row r="3" spans="2:14" ht="37.5" customHeight="1" thickBot="1" x14ac:dyDescent="0.25">
      <c r="B3" s="603"/>
      <c r="C3" s="609" t="s">
        <v>240</v>
      </c>
      <c r="D3" s="609"/>
      <c r="E3" s="609"/>
      <c r="F3" s="609" t="s">
        <v>241</v>
      </c>
      <c r="G3" s="609"/>
      <c r="H3" s="609"/>
      <c r="I3" s="607"/>
      <c r="J3" s="170"/>
      <c r="K3" s="170"/>
      <c r="M3" s="172" t="s">
        <v>50</v>
      </c>
    </row>
    <row r="4" spans="2:14" ht="23.25" customHeight="1" x14ac:dyDescent="0.2">
      <c r="B4" s="597" t="s">
        <v>357</v>
      </c>
      <c r="C4" s="598"/>
      <c r="D4" s="598"/>
      <c r="E4" s="598"/>
      <c r="F4" s="598"/>
      <c r="G4" s="598"/>
      <c r="H4" s="598"/>
      <c r="I4" s="599"/>
      <c r="J4" s="174"/>
      <c r="K4" s="174"/>
    </row>
    <row r="5" spans="2:14" ht="24" customHeight="1" x14ac:dyDescent="0.2">
      <c r="B5" s="511" t="s">
        <v>234</v>
      </c>
      <c r="C5" s="512"/>
      <c r="D5" s="512"/>
      <c r="E5" s="512"/>
      <c r="F5" s="512"/>
      <c r="G5" s="512"/>
      <c r="H5" s="512"/>
      <c r="I5" s="513"/>
      <c r="J5" s="175"/>
      <c r="K5" s="175"/>
      <c r="N5" s="176" t="s">
        <v>57</v>
      </c>
    </row>
    <row r="6" spans="2:14" ht="46.15" customHeight="1" x14ac:dyDescent="0.2">
      <c r="B6" s="224" t="s">
        <v>242</v>
      </c>
      <c r="C6" s="222">
        <v>7</v>
      </c>
      <c r="D6" s="600" t="s">
        <v>243</v>
      </c>
      <c r="E6" s="600"/>
      <c r="F6" s="572" t="s">
        <v>300</v>
      </c>
      <c r="G6" s="572"/>
      <c r="H6" s="572"/>
      <c r="I6" s="573"/>
      <c r="J6" s="177"/>
      <c r="K6" s="177"/>
      <c r="M6" s="172" t="s">
        <v>60</v>
      </c>
      <c r="N6" s="176" t="s">
        <v>61</v>
      </c>
    </row>
    <row r="7" spans="2:14" ht="30.75" customHeight="1" x14ac:dyDescent="0.2">
      <c r="B7" s="224" t="s">
        <v>244</v>
      </c>
      <c r="C7" s="222" t="s">
        <v>81</v>
      </c>
      <c r="D7" s="600" t="s">
        <v>245</v>
      </c>
      <c r="E7" s="600"/>
      <c r="F7" s="572" t="s">
        <v>301</v>
      </c>
      <c r="G7" s="572"/>
      <c r="H7" s="178" t="s">
        <v>246</v>
      </c>
      <c r="I7" s="223" t="s">
        <v>81</v>
      </c>
      <c r="J7" s="179"/>
      <c r="K7" s="179"/>
      <c r="M7" s="172" t="s">
        <v>65</v>
      </c>
      <c r="N7" s="176" t="s">
        <v>66</v>
      </c>
    </row>
    <row r="8" spans="2:14" ht="30.75" customHeight="1" x14ac:dyDescent="0.2">
      <c r="B8" s="224" t="s">
        <v>247</v>
      </c>
      <c r="C8" s="572" t="s">
        <v>289</v>
      </c>
      <c r="D8" s="572"/>
      <c r="E8" s="572"/>
      <c r="F8" s="572"/>
      <c r="G8" s="178" t="s">
        <v>248</v>
      </c>
      <c r="H8" s="587">
        <v>7550</v>
      </c>
      <c r="I8" s="588"/>
      <c r="J8" s="180"/>
      <c r="K8" s="180"/>
      <c r="M8" s="172" t="s">
        <v>69</v>
      </c>
      <c r="N8" s="176" t="s">
        <v>70</v>
      </c>
    </row>
    <row r="9" spans="2:14" ht="30.75" customHeight="1" x14ac:dyDescent="0.2">
      <c r="B9" s="224" t="s">
        <v>48</v>
      </c>
      <c r="C9" s="589" t="s">
        <v>60</v>
      </c>
      <c r="D9" s="589"/>
      <c r="E9" s="589"/>
      <c r="F9" s="589"/>
      <c r="G9" s="178" t="s">
        <v>249</v>
      </c>
      <c r="H9" s="590" t="s">
        <v>298</v>
      </c>
      <c r="I9" s="591"/>
      <c r="J9" s="181"/>
      <c r="K9" s="181"/>
      <c r="M9" s="182" t="s">
        <v>73</v>
      </c>
    </row>
    <row r="10" spans="2:14" ht="58.9" customHeight="1" x14ac:dyDescent="0.2">
      <c r="B10" s="224" t="s">
        <v>250</v>
      </c>
      <c r="C10" s="572" t="s">
        <v>350</v>
      </c>
      <c r="D10" s="572"/>
      <c r="E10" s="572"/>
      <c r="F10" s="572"/>
      <c r="G10" s="572"/>
      <c r="H10" s="572"/>
      <c r="I10" s="573"/>
      <c r="J10" s="183"/>
      <c r="K10" s="183"/>
      <c r="M10" s="182"/>
    </row>
    <row r="11" spans="2:14" ht="30.75" customHeight="1" x14ac:dyDescent="0.2">
      <c r="B11" s="224" t="s">
        <v>251</v>
      </c>
      <c r="C11" s="565" t="s">
        <v>363</v>
      </c>
      <c r="D11" s="565"/>
      <c r="E11" s="565"/>
      <c r="F11" s="565"/>
      <c r="G11" s="565"/>
      <c r="H11" s="565"/>
      <c r="I11" s="756"/>
      <c r="J11" s="179"/>
      <c r="K11" s="179"/>
      <c r="M11" s="182"/>
      <c r="N11" s="176" t="s">
        <v>76</v>
      </c>
    </row>
    <row r="12" spans="2:14" ht="30.75" customHeight="1" x14ac:dyDescent="0.2">
      <c r="B12" s="224" t="s">
        <v>254</v>
      </c>
      <c r="C12" s="563" t="s">
        <v>299</v>
      </c>
      <c r="D12" s="563"/>
      <c r="E12" s="563"/>
      <c r="F12" s="563"/>
      <c r="G12" s="178" t="s">
        <v>252</v>
      </c>
      <c r="H12" s="577" t="s">
        <v>91</v>
      </c>
      <c r="I12" s="578"/>
      <c r="J12" s="179"/>
      <c r="K12" s="179"/>
      <c r="M12" s="182" t="s">
        <v>80</v>
      </c>
      <c r="N12" s="176" t="s">
        <v>81</v>
      </c>
    </row>
    <row r="13" spans="2:14" ht="30.75" customHeight="1" x14ac:dyDescent="0.2">
      <c r="B13" s="224" t="s">
        <v>255</v>
      </c>
      <c r="C13" s="596" t="s">
        <v>330</v>
      </c>
      <c r="D13" s="596"/>
      <c r="E13" s="596"/>
      <c r="F13" s="596"/>
      <c r="G13" s="178" t="s">
        <v>253</v>
      </c>
      <c r="H13" s="565" t="s">
        <v>57</v>
      </c>
      <c r="I13" s="756"/>
      <c r="J13" s="179"/>
      <c r="K13" s="179"/>
      <c r="M13" s="182" t="s">
        <v>84</v>
      </c>
    </row>
    <row r="14" spans="2:14" ht="30" customHeight="1" x14ac:dyDescent="0.2">
      <c r="B14" s="224" t="s">
        <v>256</v>
      </c>
      <c r="C14" s="563" t="s">
        <v>312</v>
      </c>
      <c r="D14" s="563"/>
      <c r="E14" s="563"/>
      <c r="F14" s="563"/>
      <c r="G14" s="563"/>
      <c r="H14" s="563"/>
      <c r="I14" s="564"/>
      <c r="J14" s="183"/>
      <c r="K14" s="183"/>
      <c r="M14" s="182" t="s">
        <v>86</v>
      </c>
      <c r="N14" s="176"/>
    </row>
    <row r="15" spans="2:14" ht="30.75" customHeight="1" x14ac:dyDescent="0.2">
      <c r="B15" s="224" t="s">
        <v>257</v>
      </c>
      <c r="C15" s="563" t="s">
        <v>310</v>
      </c>
      <c r="D15" s="563"/>
      <c r="E15" s="563"/>
      <c r="F15" s="563"/>
      <c r="G15" s="563"/>
      <c r="H15" s="563"/>
      <c r="I15" s="564"/>
      <c r="J15" s="184"/>
      <c r="K15" s="184"/>
      <c r="M15" s="182" t="s">
        <v>88</v>
      </c>
      <c r="N15" s="176"/>
    </row>
    <row r="16" spans="2:14" ht="42.6" customHeight="1" x14ac:dyDescent="0.2">
      <c r="B16" s="224" t="s">
        <v>258</v>
      </c>
      <c r="C16" s="572" t="s">
        <v>313</v>
      </c>
      <c r="D16" s="572"/>
      <c r="E16" s="572"/>
      <c r="F16" s="572"/>
      <c r="G16" s="572"/>
      <c r="H16" s="572"/>
      <c r="I16" s="573"/>
      <c r="J16" s="185"/>
      <c r="K16" s="185"/>
      <c r="M16" s="182"/>
      <c r="N16" s="176"/>
    </row>
    <row r="17" spans="2:14" ht="30.75" customHeight="1" x14ac:dyDescent="0.2">
      <c r="B17" s="224" t="s">
        <v>259</v>
      </c>
      <c r="C17" s="565" t="s">
        <v>152</v>
      </c>
      <c r="D17" s="566"/>
      <c r="E17" s="566"/>
      <c r="F17" s="566"/>
      <c r="G17" s="566"/>
      <c r="H17" s="566"/>
      <c r="I17" s="567"/>
      <c r="J17" s="186"/>
      <c r="K17" s="186"/>
      <c r="M17" s="182" t="s">
        <v>91</v>
      </c>
      <c r="N17" s="176"/>
    </row>
    <row r="18" spans="2:14" ht="18" customHeight="1" x14ac:dyDescent="0.2">
      <c r="B18" s="568" t="s">
        <v>265</v>
      </c>
      <c r="C18" s="569" t="s">
        <v>237</v>
      </c>
      <c r="D18" s="569"/>
      <c r="E18" s="569"/>
      <c r="F18" s="570" t="s">
        <v>238</v>
      </c>
      <c r="G18" s="570"/>
      <c r="H18" s="570"/>
      <c r="I18" s="571"/>
      <c r="J18" s="187"/>
      <c r="K18" s="187"/>
      <c r="M18" s="182" t="s">
        <v>79</v>
      </c>
      <c r="N18" s="176"/>
    </row>
    <row r="19" spans="2:14" ht="39.75" customHeight="1" x14ac:dyDescent="0.2">
      <c r="B19" s="568"/>
      <c r="C19" s="582" t="s">
        <v>296</v>
      </c>
      <c r="D19" s="583"/>
      <c r="E19" s="668"/>
      <c r="F19" s="572" t="str">
        <f>C19</f>
        <v>Actividades que se ejecutaron para la implementacion de los procesos transversales</v>
      </c>
      <c r="G19" s="572"/>
      <c r="H19" s="572"/>
      <c r="I19" s="573"/>
      <c r="J19" s="185"/>
      <c r="K19" s="185"/>
      <c r="M19" s="182" t="s">
        <v>95</v>
      </c>
      <c r="N19" s="176"/>
    </row>
    <row r="20" spans="2:14" ht="39.75" customHeight="1" x14ac:dyDescent="0.2">
      <c r="B20" s="224" t="s">
        <v>266</v>
      </c>
      <c r="C20" s="582" t="s">
        <v>297</v>
      </c>
      <c r="D20" s="583"/>
      <c r="E20" s="668"/>
      <c r="F20" s="572" t="str">
        <f>C20</f>
        <v>Cantidad de actividades que se ejecutaron para la implementacion de los procesos transversales</v>
      </c>
      <c r="G20" s="572"/>
      <c r="H20" s="572"/>
      <c r="I20" s="573"/>
      <c r="J20" s="179"/>
      <c r="K20" s="179"/>
      <c r="M20" s="182"/>
      <c r="N20" s="176"/>
    </row>
    <row r="21" spans="2:14" ht="27" customHeight="1" x14ac:dyDescent="0.2">
      <c r="B21" s="224" t="s">
        <v>267</v>
      </c>
      <c r="C21" s="582" t="s">
        <v>152</v>
      </c>
      <c r="D21" s="583"/>
      <c r="E21" s="668"/>
      <c r="F21" s="582" t="s">
        <v>152</v>
      </c>
      <c r="G21" s="583"/>
      <c r="H21" s="583"/>
      <c r="I21" s="584"/>
      <c r="J21" s="184"/>
      <c r="K21" s="184"/>
      <c r="M21" s="188"/>
      <c r="N21" s="176"/>
    </row>
    <row r="22" spans="2:14" ht="23.25" customHeight="1" x14ac:dyDescent="0.2">
      <c r="B22" s="224" t="s">
        <v>268</v>
      </c>
      <c r="C22" s="626">
        <v>44197</v>
      </c>
      <c r="D22" s="637"/>
      <c r="E22" s="638"/>
      <c r="F22" s="178" t="s">
        <v>271</v>
      </c>
      <c r="G22" s="225">
        <v>0.1</v>
      </c>
      <c r="H22" s="178" t="s">
        <v>275</v>
      </c>
      <c r="I22" s="260">
        <v>0.1</v>
      </c>
      <c r="J22" s="173">
        <v>3.377402597402597E-2</v>
      </c>
      <c r="K22" s="189"/>
      <c r="M22" s="188"/>
    </row>
    <row r="23" spans="2:14" ht="27" customHeight="1" x14ac:dyDescent="0.2">
      <c r="B23" s="224" t="s">
        <v>269</v>
      </c>
      <c r="C23" s="626">
        <v>44561</v>
      </c>
      <c r="D23" s="627"/>
      <c r="E23" s="628"/>
      <c r="F23" s="178" t="s">
        <v>272</v>
      </c>
      <c r="G23" s="560">
        <v>0.4</v>
      </c>
      <c r="H23" s="561"/>
      <c r="I23" s="562"/>
      <c r="J23" s="190"/>
      <c r="K23" s="190"/>
      <c r="M23" s="188"/>
    </row>
    <row r="24" spans="2:14" ht="30.75" customHeight="1" x14ac:dyDescent="0.2">
      <c r="B24" s="231" t="s">
        <v>270</v>
      </c>
      <c r="C24" s="617" t="s">
        <v>321</v>
      </c>
      <c r="D24" s="618"/>
      <c r="E24" s="619"/>
      <c r="F24" s="227" t="s">
        <v>274</v>
      </c>
      <c r="G24" s="534" t="s">
        <v>223</v>
      </c>
      <c r="H24" s="535"/>
      <c r="I24" s="536"/>
      <c r="J24" s="187"/>
      <c r="K24" s="187"/>
      <c r="M24" s="188"/>
    </row>
    <row r="25" spans="2:14" ht="22.5" customHeight="1" x14ac:dyDescent="0.2">
      <c r="B25" s="511" t="s">
        <v>235</v>
      </c>
      <c r="C25" s="512"/>
      <c r="D25" s="512"/>
      <c r="E25" s="512"/>
      <c r="F25" s="512"/>
      <c r="G25" s="512"/>
      <c r="H25" s="512"/>
      <c r="I25" s="513"/>
      <c r="J25" s="175"/>
      <c r="K25" s="175"/>
      <c r="M25" s="188"/>
    </row>
    <row r="26" spans="2:14" ht="43.5" customHeight="1" x14ac:dyDescent="0.2">
      <c r="B26" s="191" t="s">
        <v>105</v>
      </c>
      <c r="C26" s="221" t="s">
        <v>261</v>
      </c>
      <c r="D26" s="221" t="s">
        <v>260</v>
      </c>
      <c r="E26" s="192" t="s">
        <v>264</v>
      </c>
      <c r="F26" s="221" t="s">
        <v>263</v>
      </c>
      <c r="G26" s="221" t="s">
        <v>262</v>
      </c>
      <c r="H26" s="192" t="s">
        <v>276</v>
      </c>
      <c r="I26" s="193" t="s">
        <v>273</v>
      </c>
      <c r="J26" s="185"/>
      <c r="K26" s="185"/>
      <c r="M26" s="188"/>
    </row>
    <row r="27" spans="2:14" ht="15.6" customHeight="1" x14ac:dyDescent="0.2">
      <c r="B27" s="191" t="s">
        <v>323</v>
      </c>
      <c r="C27" s="210">
        <f>1.48%*G23</f>
        <v>5.9200000000000008E-3</v>
      </c>
      <c r="D27" s="262">
        <f>1.48%*G23</f>
        <v>5.9200000000000008E-3</v>
      </c>
      <c r="E27" s="263">
        <f>IF(OR(C27=0,C27=""),0,D27/C27)</f>
        <v>1</v>
      </c>
      <c r="F27" s="555">
        <f>SUM(C27:C38)</f>
        <v>0.39999999999999997</v>
      </c>
      <c r="G27" s="555">
        <f>SUM(D27:D38)</f>
        <v>0.33043999999999996</v>
      </c>
      <c r="H27" s="264">
        <f>+(D27*100%)/$G$23</f>
        <v>1.4800000000000001E-2</v>
      </c>
      <c r="I27" s="797">
        <f>G27+I22</f>
        <v>0.43043999999999993</v>
      </c>
      <c r="J27" s="185"/>
      <c r="K27" s="185"/>
      <c r="M27" s="188"/>
    </row>
    <row r="28" spans="2:14" ht="15.6" customHeight="1" x14ac:dyDescent="0.2">
      <c r="B28" s="191" t="s">
        <v>114</v>
      </c>
      <c r="C28" s="210">
        <f>10.92%*G23</f>
        <v>4.3680000000000004E-2</v>
      </c>
      <c r="D28" s="262">
        <f>7.72%*G23</f>
        <v>3.0879999999999998E-2</v>
      </c>
      <c r="E28" s="263">
        <f t="shared" ref="E28:E38" si="0">IF(OR(C28=0,C28=""),0,D28/C28)</f>
        <v>0.70695970695970689</v>
      </c>
      <c r="F28" s="556"/>
      <c r="G28" s="556"/>
      <c r="H28" s="264">
        <f>+IF(D28="","",((D28*100%)/$G$23)+H27)</f>
        <v>9.1999999999999998E-2</v>
      </c>
      <c r="I28" s="798"/>
      <c r="J28" s="185"/>
      <c r="K28" s="185"/>
      <c r="M28" s="188"/>
    </row>
    <row r="29" spans="2:14" ht="15.6" customHeight="1" x14ac:dyDescent="0.2">
      <c r="B29" s="191" t="s">
        <v>115</v>
      </c>
      <c r="C29" s="210">
        <f>10.68%*G23</f>
        <v>4.2720000000000001E-2</v>
      </c>
      <c r="D29" s="262">
        <f>10.68%*G23</f>
        <v>4.2720000000000001E-2</v>
      </c>
      <c r="E29" s="263">
        <f t="shared" si="0"/>
        <v>1</v>
      </c>
      <c r="F29" s="556"/>
      <c r="G29" s="556"/>
      <c r="H29" s="264">
        <f t="shared" ref="H29:H38" si="1">+IF(D29="","",((D29*100%)/$G$23)+H28)</f>
        <v>0.19879999999999998</v>
      </c>
      <c r="I29" s="798"/>
      <c r="J29" s="185"/>
      <c r="K29" s="185"/>
      <c r="M29" s="188"/>
    </row>
    <row r="30" spans="2:14" ht="15.6" customHeight="1" x14ac:dyDescent="0.2">
      <c r="B30" s="191" t="s">
        <v>116</v>
      </c>
      <c r="C30" s="210">
        <f>14.92%*G23</f>
        <v>5.9680000000000004E-2</v>
      </c>
      <c r="D30" s="262">
        <f>17.32%*G23</f>
        <v>6.9279999999999994E-2</v>
      </c>
      <c r="E30" s="263">
        <f t="shared" si="0"/>
        <v>1.1608579088471849</v>
      </c>
      <c r="F30" s="556"/>
      <c r="G30" s="556"/>
      <c r="H30" s="264">
        <f t="shared" si="1"/>
        <v>0.37199999999999994</v>
      </c>
      <c r="I30" s="798"/>
      <c r="J30" s="185"/>
      <c r="K30" s="185"/>
      <c r="M30" s="188"/>
    </row>
    <row r="31" spans="2:14" ht="15.6" customHeight="1" x14ac:dyDescent="0.2">
      <c r="B31" s="191" t="s">
        <v>117</v>
      </c>
      <c r="C31" s="210">
        <f>13.09%*G23</f>
        <v>5.2359999999999997E-2</v>
      </c>
      <c r="D31" s="262">
        <f>13.09%*G23</f>
        <v>5.2359999999999997E-2</v>
      </c>
      <c r="E31" s="263">
        <f t="shared" si="0"/>
        <v>1</v>
      </c>
      <c r="F31" s="556"/>
      <c r="G31" s="556"/>
      <c r="H31" s="264">
        <f t="shared" si="1"/>
        <v>0.5028999999999999</v>
      </c>
      <c r="I31" s="798"/>
      <c r="J31" s="185"/>
      <c r="K31" s="185"/>
      <c r="M31" s="188"/>
    </row>
    <row r="32" spans="2:14" ht="15.6" customHeight="1" x14ac:dyDescent="0.2">
      <c r="B32" s="191" t="s">
        <v>118</v>
      </c>
      <c r="C32" s="210">
        <f>9.99%*G23</f>
        <v>3.9960000000000002E-2</v>
      </c>
      <c r="D32" s="262">
        <f>8.34%*G23</f>
        <v>3.3360000000000001E-2</v>
      </c>
      <c r="E32" s="263">
        <f t="shared" si="0"/>
        <v>0.83483483483483478</v>
      </c>
      <c r="F32" s="556"/>
      <c r="G32" s="556"/>
      <c r="H32" s="264">
        <f t="shared" si="1"/>
        <v>0.58629999999999993</v>
      </c>
      <c r="I32" s="798"/>
      <c r="J32" s="185"/>
      <c r="K32" s="185"/>
      <c r="M32" s="188"/>
    </row>
    <row r="33" spans="2:11" ht="19.5" customHeight="1" x14ac:dyDescent="0.2">
      <c r="B33" s="191" t="s">
        <v>119</v>
      </c>
      <c r="C33" s="210">
        <f>8.77%*G23</f>
        <v>3.508E-2</v>
      </c>
      <c r="D33" s="262">
        <v>3.508E-2</v>
      </c>
      <c r="E33" s="263">
        <f t="shared" si="0"/>
        <v>1</v>
      </c>
      <c r="F33" s="556"/>
      <c r="G33" s="556"/>
      <c r="H33" s="264">
        <f t="shared" si="1"/>
        <v>0.67399999999999993</v>
      </c>
      <c r="I33" s="798"/>
      <c r="J33" s="195"/>
      <c r="K33" s="195"/>
    </row>
    <row r="34" spans="2:11" ht="19.5" customHeight="1" x14ac:dyDescent="0.2">
      <c r="B34" s="191" t="s">
        <v>120</v>
      </c>
      <c r="C34" s="210">
        <f>8.37%*G23</f>
        <v>3.3480000000000003E-2</v>
      </c>
      <c r="D34" s="262">
        <f>6.79%*G23</f>
        <v>2.7160000000000004E-2</v>
      </c>
      <c r="E34" s="263">
        <f t="shared" si="0"/>
        <v>0.81123058542413384</v>
      </c>
      <c r="F34" s="556"/>
      <c r="G34" s="556"/>
      <c r="H34" s="264">
        <f t="shared" si="1"/>
        <v>0.74189999999999989</v>
      </c>
      <c r="I34" s="798"/>
      <c r="J34" s="195"/>
      <c r="K34" s="195"/>
    </row>
    <row r="35" spans="2:11" ht="19.5" customHeight="1" x14ac:dyDescent="0.2">
      <c r="B35" s="191" t="s">
        <v>121</v>
      </c>
      <c r="C35" s="210">
        <f>8.42%*G23</f>
        <v>3.3680000000000002E-2</v>
      </c>
      <c r="D35" s="262">
        <v>3.3680000000000002E-2</v>
      </c>
      <c r="E35" s="263">
        <f t="shared" si="0"/>
        <v>1</v>
      </c>
      <c r="F35" s="556"/>
      <c r="G35" s="556"/>
      <c r="H35" s="264">
        <f t="shared" si="1"/>
        <v>0.82609999999999983</v>
      </c>
      <c r="I35" s="798"/>
      <c r="J35" s="195"/>
      <c r="K35" s="195"/>
    </row>
    <row r="36" spans="2:11" ht="19.5" customHeight="1" x14ac:dyDescent="0.2">
      <c r="B36" s="191" t="s">
        <v>122</v>
      </c>
      <c r="C36" s="210">
        <f>6.63%*G23</f>
        <v>2.6520000000000002E-2</v>
      </c>
      <c r="D36" s="262"/>
      <c r="E36" s="263">
        <f t="shared" si="0"/>
        <v>0</v>
      </c>
      <c r="F36" s="556"/>
      <c r="G36" s="556"/>
      <c r="H36" s="264" t="str">
        <f t="shared" si="1"/>
        <v/>
      </c>
      <c r="I36" s="798"/>
      <c r="J36" s="195"/>
      <c r="K36" s="195"/>
    </row>
    <row r="37" spans="2:11" ht="19.5" customHeight="1" x14ac:dyDescent="0.2">
      <c r="B37" s="191" t="s">
        <v>123</v>
      </c>
      <c r="C37" s="210">
        <f>3.38%*G23</f>
        <v>1.3519999999999999E-2</v>
      </c>
      <c r="D37" s="262"/>
      <c r="E37" s="263">
        <f t="shared" si="0"/>
        <v>0</v>
      </c>
      <c r="F37" s="556"/>
      <c r="G37" s="556"/>
      <c r="H37" s="264" t="str">
        <f t="shared" si="1"/>
        <v/>
      </c>
      <c r="I37" s="798"/>
      <c r="J37" s="195"/>
      <c r="K37" s="195"/>
    </row>
    <row r="38" spans="2:11" ht="19.5" customHeight="1" x14ac:dyDescent="0.2">
      <c r="B38" s="191" t="s">
        <v>124</v>
      </c>
      <c r="C38" s="210">
        <f>3.35%*G23</f>
        <v>1.3400000000000002E-2</v>
      </c>
      <c r="D38" s="262"/>
      <c r="E38" s="263">
        <f t="shared" si="0"/>
        <v>0</v>
      </c>
      <c r="F38" s="557"/>
      <c r="G38" s="557"/>
      <c r="H38" s="264" t="str">
        <f t="shared" si="1"/>
        <v/>
      </c>
      <c r="I38" s="799"/>
      <c r="J38" s="195"/>
      <c r="K38" s="195"/>
    </row>
    <row r="39" spans="2:11" ht="52.5" customHeight="1" x14ac:dyDescent="0.2">
      <c r="B39" s="229" t="s">
        <v>277</v>
      </c>
      <c r="C39" s="744"/>
      <c r="D39" s="745"/>
      <c r="E39" s="745"/>
      <c r="F39" s="745"/>
      <c r="G39" s="745"/>
      <c r="H39" s="745"/>
      <c r="I39" s="746"/>
      <c r="J39" s="196"/>
      <c r="K39" s="196"/>
    </row>
    <row r="40" spans="2:11" ht="34.5" customHeight="1" x14ac:dyDescent="0.2">
      <c r="B40" s="540"/>
      <c r="C40" s="541"/>
      <c r="D40" s="541"/>
      <c r="E40" s="541"/>
      <c r="F40" s="541"/>
      <c r="G40" s="541"/>
      <c r="H40" s="541"/>
      <c r="I40" s="542"/>
      <c r="J40" s="175"/>
      <c r="K40" s="175"/>
    </row>
    <row r="41" spans="2:11" ht="34.5" customHeight="1" x14ac:dyDescent="0.2">
      <c r="B41" s="543"/>
      <c r="C41" s="544"/>
      <c r="D41" s="544"/>
      <c r="E41" s="544"/>
      <c r="F41" s="544"/>
      <c r="G41" s="544"/>
      <c r="H41" s="544"/>
      <c r="I41" s="545"/>
      <c r="J41" s="196"/>
      <c r="K41" s="196"/>
    </row>
    <row r="42" spans="2:11" ht="34.5" customHeight="1" x14ac:dyDescent="0.2">
      <c r="B42" s="543"/>
      <c r="C42" s="544"/>
      <c r="D42" s="544"/>
      <c r="E42" s="544"/>
      <c r="F42" s="544"/>
      <c r="G42" s="544"/>
      <c r="H42" s="544"/>
      <c r="I42" s="545"/>
      <c r="J42" s="196"/>
      <c r="K42" s="196"/>
    </row>
    <row r="43" spans="2:11" ht="34.5" customHeight="1" x14ac:dyDescent="0.2">
      <c r="B43" s="543"/>
      <c r="C43" s="544"/>
      <c r="D43" s="544"/>
      <c r="E43" s="544"/>
      <c r="F43" s="544"/>
      <c r="G43" s="544"/>
      <c r="H43" s="544"/>
      <c r="I43" s="545"/>
      <c r="J43" s="196"/>
      <c r="K43" s="196"/>
    </row>
    <row r="44" spans="2:11" ht="34.5" customHeight="1" x14ac:dyDescent="0.2">
      <c r="B44" s="546"/>
      <c r="C44" s="547"/>
      <c r="D44" s="547"/>
      <c r="E44" s="547"/>
      <c r="F44" s="547"/>
      <c r="G44" s="547"/>
      <c r="H44" s="547"/>
      <c r="I44" s="548"/>
      <c r="J44" s="174"/>
      <c r="K44" s="174"/>
    </row>
    <row r="45" spans="2:11" ht="219.75" customHeight="1" x14ac:dyDescent="0.2">
      <c r="B45" s="224" t="s">
        <v>278</v>
      </c>
      <c r="C45" s="839" t="s">
        <v>421</v>
      </c>
      <c r="D45" s="840"/>
      <c r="E45" s="840"/>
      <c r="F45" s="840"/>
      <c r="G45" s="840"/>
      <c r="H45" s="840"/>
      <c r="I45" s="841"/>
      <c r="J45" s="197"/>
      <c r="K45" s="197"/>
    </row>
    <row r="46" spans="2:11" ht="93.75" customHeight="1" x14ac:dyDescent="0.2">
      <c r="B46" s="224" t="s">
        <v>279</v>
      </c>
      <c r="C46" s="800" t="s">
        <v>415</v>
      </c>
      <c r="D46" s="801"/>
      <c r="E46" s="801"/>
      <c r="F46" s="801"/>
      <c r="G46" s="801"/>
      <c r="H46" s="801"/>
      <c r="I46" s="802"/>
      <c r="J46" s="197"/>
      <c r="K46" s="197"/>
    </row>
    <row r="47" spans="2:11" ht="66" customHeight="1" x14ac:dyDescent="0.2">
      <c r="B47" s="230" t="s">
        <v>280</v>
      </c>
      <c r="C47" s="800" t="s">
        <v>416</v>
      </c>
      <c r="D47" s="801"/>
      <c r="E47" s="801"/>
      <c r="F47" s="801"/>
      <c r="G47" s="801"/>
      <c r="H47" s="801"/>
      <c r="I47" s="802"/>
      <c r="J47" s="197"/>
      <c r="K47" s="197"/>
    </row>
    <row r="48" spans="2:11" ht="22.5" customHeight="1" x14ac:dyDescent="0.2">
      <c r="B48" s="511" t="s">
        <v>236</v>
      </c>
      <c r="C48" s="512"/>
      <c r="D48" s="512"/>
      <c r="E48" s="512"/>
      <c r="F48" s="512"/>
      <c r="G48" s="512"/>
      <c r="H48" s="512"/>
      <c r="I48" s="513"/>
      <c r="J48" s="197"/>
      <c r="K48" s="197"/>
    </row>
    <row r="49" spans="2:11" ht="22.5" customHeight="1" x14ac:dyDescent="0.2">
      <c r="B49" s="527" t="s">
        <v>281</v>
      </c>
      <c r="C49" s="218" t="s">
        <v>282</v>
      </c>
      <c r="D49" s="529" t="s">
        <v>283</v>
      </c>
      <c r="E49" s="529"/>
      <c r="F49" s="529"/>
      <c r="G49" s="529" t="s">
        <v>284</v>
      </c>
      <c r="H49" s="529"/>
      <c r="I49" s="530"/>
      <c r="J49" s="198"/>
      <c r="K49" s="198"/>
    </row>
    <row r="50" spans="2:11" ht="30.75" customHeight="1" x14ac:dyDescent="0.2">
      <c r="B50" s="528"/>
      <c r="C50" s="261"/>
      <c r="D50" s="742"/>
      <c r="E50" s="742"/>
      <c r="F50" s="742"/>
      <c r="G50" s="742"/>
      <c r="H50" s="742"/>
      <c r="I50" s="743"/>
      <c r="J50" s="198"/>
      <c r="K50" s="198"/>
    </row>
    <row r="51" spans="2:11" ht="32.25" customHeight="1" x14ac:dyDescent="0.2">
      <c r="B51" s="233" t="s">
        <v>285</v>
      </c>
      <c r="C51" s="742" t="s">
        <v>358</v>
      </c>
      <c r="D51" s="742"/>
      <c r="E51" s="742"/>
      <c r="F51" s="742"/>
      <c r="G51" s="742"/>
      <c r="H51" s="742"/>
      <c r="I51" s="743"/>
      <c r="J51" s="200"/>
      <c r="K51" s="200"/>
    </row>
    <row r="52" spans="2:11" ht="28.5" customHeight="1" x14ac:dyDescent="0.2">
      <c r="B52" s="234" t="s">
        <v>286</v>
      </c>
      <c r="C52" s="742" t="s">
        <v>358</v>
      </c>
      <c r="D52" s="742"/>
      <c r="E52" s="742"/>
      <c r="F52" s="742"/>
      <c r="G52" s="742"/>
      <c r="H52" s="742"/>
      <c r="I52" s="743"/>
      <c r="J52" s="200"/>
      <c r="K52" s="200"/>
    </row>
    <row r="53" spans="2:11" ht="30" customHeight="1" x14ac:dyDescent="0.2">
      <c r="B53" s="230" t="s">
        <v>287</v>
      </c>
      <c r="C53" s="791" t="s">
        <v>355</v>
      </c>
      <c r="D53" s="792"/>
      <c r="E53" s="792"/>
      <c r="F53" s="792"/>
      <c r="G53" s="792"/>
      <c r="H53" s="792"/>
      <c r="I53" s="793"/>
      <c r="J53" s="201"/>
      <c r="K53" s="201"/>
    </row>
    <row r="54" spans="2:11" ht="31.5" customHeight="1" thickBot="1" x14ac:dyDescent="0.25">
      <c r="B54" s="211" t="s">
        <v>288</v>
      </c>
      <c r="C54" s="794" t="s">
        <v>324</v>
      </c>
      <c r="D54" s="795"/>
      <c r="E54" s="795"/>
      <c r="F54" s="795"/>
      <c r="G54" s="795"/>
      <c r="H54" s="795"/>
      <c r="I54" s="796"/>
      <c r="J54" s="202"/>
      <c r="K54" s="202"/>
    </row>
    <row r="55" spans="2:11" ht="13.15" customHeight="1" x14ac:dyDescent="0.2">
      <c r="B55" s="203"/>
      <c r="C55" s="204"/>
      <c r="D55" s="204"/>
      <c r="E55" s="205"/>
      <c r="F55" s="205"/>
      <c r="G55" s="212"/>
      <c r="H55" s="207"/>
      <c r="I55" s="204"/>
      <c r="J55" s="202"/>
      <c r="K55" s="202"/>
    </row>
    <row r="56" spans="2:11" ht="13.15" customHeight="1" x14ac:dyDescent="0.2">
      <c r="B56" s="203"/>
      <c r="C56" s="204"/>
      <c r="D56" s="204"/>
      <c r="E56" s="205"/>
      <c r="F56" s="205"/>
      <c r="G56" s="212"/>
      <c r="H56" s="207"/>
      <c r="I56" s="204"/>
      <c r="J56" s="202"/>
      <c r="K56" s="202"/>
    </row>
    <row r="57" spans="2:11" ht="13.15" customHeight="1" x14ac:dyDescent="0.2">
      <c r="B57" s="203"/>
      <c r="C57" s="204"/>
      <c r="D57" s="204"/>
      <c r="E57" s="205"/>
      <c r="F57" s="205"/>
      <c r="G57" s="212"/>
      <c r="H57" s="207"/>
      <c r="I57" s="204"/>
      <c r="J57" s="202"/>
      <c r="K57" s="202"/>
    </row>
    <row r="58" spans="2:11" ht="13.15" customHeight="1" x14ac:dyDescent="0.2">
      <c r="B58" s="203"/>
      <c r="C58" s="204"/>
      <c r="D58" s="204"/>
      <c r="E58" s="205"/>
      <c r="F58" s="205"/>
      <c r="G58" s="212"/>
      <c r="H58" s="207"/>
      <c r="I58" s="204"/>
      <c r="J58" s="202"/>
      <c r="K58" s="202"/>
    </row>
    <row r="59" spans="2:11" ht="13.15" customHeight="1" x14ac:dyDescent="0.2">
      <c r="B59" s="203"/>
      <c r="C59" s="204"/>
      <c r="D59" s="204"/>
      <c r="E59" s="205"/>
      <c r="F59" s="205"/>
      <c r="G59" s="212"/>
      <c r="H59" s="207"/>
      <c r="I59" s="204"/>
      <c r="J59" s="202"/>
      <c r="K59" s="202"/>
    </row>
    <row r="60" spans="2:11" ht="25.5" customHeight="1" x14ac:dyDescent="0.2">
      <c r="B60" s="203"/>
      <c r="C60" s="204"/>
      <c r="D60" s="204"/>
      <c r="E60" s="205"/>
      <c r="F60" s="205"/>
      <c r="G60" s="212"/>
      <c r="H60" s="207"/>
      <c r="I60" s="204"/>
      <c r="J60" s="202"/>
      <c r="K60" s="202"/>
    </row>
    <row r="61" spans="2:11" ht="13.9" customHeight="1" x14ac:dyDescent="0.2"/>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7:I47"/>
    <mergeCell ref="C45:I45"/>
    <mergeCell ref="C46:I46"/>
    <mergeCell ref="C52:I52"/>
    <mergeCell ref="C53:I53"/>
    <mergeCell ref="C54:I54"/>
    <mergeCell ref="B49:B50"/>
    <mergeCell ref="D49:F49"/>
    <mergeCell ref="G49:I49"/>
    <mergeCell ref="D50:F50"/>
    <mergeCell ref="G50:I50"/>
    <mergeCell ref="C51:I51"/>
  </mergeCells>
  <dataValidations disablePrompts="1" count="7">
    <dataValidation type="list" allowBlank="1" showInputMessage="1" showErrorMessage="1" sqref="C7 I7" xr:uid="{968016B7-3826-49D0-B5BF-1DB95A3FCB20}">
      <formula1>$N$11:$N$12</formula1>
    </dataValidation>
    <dataValidation type="list" allowBlank="1" showInputMessage="1" showErrorMessage="1" sqref="H13:I13" xr:uid="{87C34EF0-948E-478D-A485-53E7C339C546}">
      <formula1>$N$5:$N$8</formula1>
    </dataValidation>
    <dataValidation type="list" allowBlank="1" showInputMessage="1" showErrorMessage="1" sqref="C9:F9" xr:uid="{3DB9E810-D11E-4D79-8825-512BBF4191C1}">
      <formula1>$M$6:$M$9</formula1>
    </dataValidation>
    <dataValidation type="list" allowBlank="1" showInputMessage="1" showErrorMessage="1" sqref="C24:E24" xr:uid="{12C7ED17-E012-4ABD-8B76-480AAB16263F}">
      <formula1>$M$12:$M$15</formula1>
    </dataValidation>
    <dataValidation type="list" allowBlank="1" showInputMessage="1" showErrorMessage="1" sqref="H12:I12" xr:uid="{2E3795A6-3702-427E-860B-9EDD61862EF3}">
      <formula1>M17:M19</formula1>
    </dataValidation>
    <dataValidation type="list" showDropDown="1" showInputMessage="1" showErrorMessage="1" sqref="K12" xr:uid="{93264538-D010-4943-815A-73AD5B4732D4}">
      <formula1>O17:O19</formula1>
    </dataValidation>
    <dataValidation type="list" allowBlank="1" showInputMessage="1" showErrorMessage="1" sqref="J10:K10" xr:uid="{E92A5872-B4FE-4D92-A067-2B3A2A61D592}">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9457"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59457"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FA2C0-AD24-4106-8916-779ACDEA0BEC}">
  <dimension ref="A1"/>
  <sheetViews>
    <sheetView workbookViewId="0">
      <selection activeCell="G14" sqref="G14"/>
    </sheetView>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1" width="22.42578125" style="10" customWidth="1"/>
    <col min="12" max="21" width="10.85546875" style="11"/>
    <col min="22" max="24" width="10.85546875" style="12"/>
    <col min="25" max="16384" width="10.85546875" style="7"/>
  </cols>
  <sheetData>
    <row r="1" spans="2:14" ht="6" customHeight="1" thickBot="1" x14ac:dyDescent="0.25"/>
    <row r="2" spans="2:14" ht="25.5" customHeight="1" x14ac:dyDescent="0.2">
      <c r="B2" s="470"/>
      <c r="C2" s="468" t="s">
        <v>24</v>
      </c>
      <c r="D2" s="468"/>
      <c r="E2" s="468"/>
      <c r="F2" s="468"/>
      <c r="G2" s="468"/>
      <c r="H2" s="468"/>
      <c r="I2" s="472"/>
      <c r="J2" s="13"/>
      <c r="K2" s="13"/>
      <c r="M2" s="14" t="s">
        <v>47</v>
      </c>
    </row>
    <row r="3" spans="2:14" ht="25.5" customHeight="1" x14ac:dyDescent="0.2">
      <c r="B3" s="471"/>
      <c r="C3" s="469" t="s">
        <v>25</v>
      </c>
      <c r="D3" s="469"/>
      <c r="E3" s="469"/>
      <c r="F3" s="469"/>
      <c r="G3" s="469"/>
      <c r="H3" s="469"/>
      <c r="I3" s="473"/>
      <c r="J3" s="13"/>
      <c r="K3" s="13"/>
      <c r="M3" s="14" t="s">
        <v>48</v>
      </c>
    </row>
    <row r="4" spans="2:14" ht="25.5" customHeight="1" x14ac:dyDescent="0.2">
      <c r="B4" s="471"/>
      <c r="C4" s="469" t="s">
        <v>49</v>
      </c>
      <c r="D4" s="469"/>
      <c r="E4" s="469"/>
      <c r="F4" s="469"/>
      <c r="G4" s="469"/>
      <c r="H4" s="469"/>
      <c r="I4" s="473"/>
      <c r="J4" s="13"/>
      <c r="K4" s="13"/>
      <c r="M4" s="14" t="s">
        <v>50</v>
      </c>
    </row>
    <row r="5" spans="2:14" ht="25.5" customHeight="1" x14ac:dyDescent="0.2">
      <c r="B5" s="471"/>
      <c r="C5" s="469" t="s">
        <v>51</v>
      </c>
      <c r="D5" s="469"/>
      <c r="E5" s="469"/>
      <c r="F5" s="469"/>
      <c r="G5" s="474" t="s">
        <v>52</v>
      </c>
      <c r="H5" s="474"/>
      <c r="I5" s="473"/>
      <c r="J5" s="13"/>
      <c r="K5" s="13"/>
      <c r="M5" s="14" t="s">
        <v>53</v>
      </c>
    </row>
    <row r="6" spans="2:14" ht="23.25" customHeight="1" x14ac:dyDescent="0.2">
      <c r="B6" s="453" t="s">
        <v>54</v>
      </c>
      <c r="C6" s="454"/>
      <c r="D6" s="454"/>
      <c r="E6" s="454"/>
      <c r="F6" s="454"/>
      <c r="G6" s="454"/>
      <c r="H6" s="454"/>
      <c r="I6" s="455"/>
      <c r="J6" s="15"/>
      <c r="K6" s="15"/>
    </row>
    <row r="7" spans="2:14" ht="24" customHeight="1" x14ac:dyDescent="0.2">
      <c r="B7" s="456" t="s">
        <v>55</v>
      </c>
      <c r="C7" s="457"/>
      <c r="D7" s="457"/>
      <c r="E7" s="457"/>
      <c r="F7" s="457"/>
      <c r="G7" s="457"/>
      <c r="H7" s="457"/>
      <c r="I7" s="458"/>
      <c r="J7" s="16"/>
      <c r="K7" s="16"/>
    </row>
    <row r="8" spans="2:14" ht="24" customHeight="1" x14ac:dyDescent="0.2">
      <c r="B8" s="459" t="s">
        <v>56</v>
      </c>
      <c r="C8" s="460"/>
      <c r="D8" s="460"/>
      <c r="E8" s="460"/>
      <c r="F8" s="460"/>
      <c r="G8" s="460"/>
      <c r="H8" s="460"/>
      <c r="I8" s="461"/>
      <c r="J8" s="58"/>
      <c r="K8" s="58"/>
      <c r="N8" s="6" t="s">
        <v>57</v>
      </c>
    </row>
    <row r="9" spans="2:14" ht="30.75" customHeight="1" x14ac:dyDescent="0.2">
      <c r="B9" s="98" t="s">
        <v>58</v>
      </c>
      <c r="C9" s="59">
        <v>14</v>
      </c>
      <c r="D9" s="465" t="s">
        <v>59</v>
      </c>
      <c r="E9" s="465"/>
      <c r="F9" s="416" t="s">
        <v>207</v>
      </c>
      <c r="G9" s="417"/>
      <c r="H9" s="417"/>
      <c r="I9" s="418"/>
      <c r="J9" s="17"/>
      <c r="K9" s="17"/>
      <c r="M9" s="14" t="s">
        <v>60</v>
      </c>
      <c r="N9" s="6" t="s">
        <v>61</v>
      </c>
    </row>
    <row r="10" spans="2:14" ht="30.75" customHeight="1" x14ac:dyDescent="0.2">
      <c r="B10" s="20" t="s">
        <v>62</v>
      </c>
      <c r="C10" s="60" t="s">
        <v>81</v>
      </c>
      <c r="D10" s="466" t="s">
        <v>63</v>
      </c>
      <c r="E10" s="467"/>
      <c r="F10" s="450" t="s">
        <v>155</v>
      </c>
      <c r="G10" s="451"/>
      <c r="H10" s="18" t="s">
        <v>64</v>
      </c>
      <c r="I10" s="76" t="s">
        <v>81</v>
      </c>
      <c r="J10" s="19"/>
      <c r="K10" s="19"/>
      <c r="M10" s="14" t="s">
        <v>65</v>
      </c>
      <c r="N10" s="6" t="s">
        <v>66</v>
      </c>
    </row>
    <row r="11" spans="2:14" ht="30.75" customHeight="1" x14ac:dyDescent="0.2">
      <c r="B11" s="20" t="s">
        <v>67</v>
      </c>
      <c r="C11" s="462" t="s">
        <v>156</v>
      </c>
      <c r="D11" s="462"/>
      <c r="E11" s="462"/>
      <c r="F11" s="462"/>
      <c r="G11" s="18" t="s">
        <v>68</v>
      </c>
      <c r="H11" s="463">
        <v>1032</v>
      </c>
      <c r="I11" s="464"/>
      <c r="J11" s="21"/>
      <c r="K11" s="21"/>
      <c r="M11" s="14" t="s">
        <v>69</v>
      </c>
      <c r="N11" s="6" t="s">
        <v>70</v>
      </c>
    </row>
    <row r="12" spans="2:14" ht="30.75" customHeight="1" x14ac:dyDescent="0.2">
      <c r="B12" s="20" t="s">
        <v>71</v>
      </c>
      <c r="C12" s="447" t="s">
        <v>65</v>
      </c>
      <c r="D12" s="447"/>
      <c r="E12" s="447"/>
      <c r="F12" s="447"/>
      <c r="G12" s="18" t="s">
        <v>72</v>
      </c>
      <c r="H12" s="803" t="s">
        <v>165</v>
      </c>
      <c r="I12" s="804"/>
      <c r="J12" s="22"/>
      <c r="K12" s="22"/>
      <c r="M12" s="23" t="s">
        <v>73</v>
      </c>
    </row>
    <row r="13" spans="2:14" ht="30.75" customHeight="1" x14ac:dyDescent="0.2">
      <c r="B13" s="20" t="s">
        <v>74</v>
      </c>
      <c r="C13" s="443" t="s">
        <v>45</v>
      </c>
      <c r="D13" s="443"/>
      <c r="E13" s="443"/>
      <c r="F13" s="443"/>
      <c r="G13" s="443"/>
      <c r="H13" s="443"/>
      <c r="I13" s="444"/>
      <c r="J13" s="24"/>
      <c r="K13" s="24"/>
      <c r="M13" s="23"/>
    </row>
    <row r="14" spans="2:14" ht="30.75" customHeight="1" x14ac:dyDescent="0.2">
      <c r="B14" s="20" t="s">
        <v>75</v>
      </c>
      <c r="C14" s="450" t="s">
        <v>153</v>
      </c>
      <c r="D14" s="451"/>
      <c r="E14" s="451"/>
      <c r="F14" s="451"/>
      <c r="G14" s="451"/>
      <c r="H14" s="451"/>
      <c r="I14" s="452"/>
      <c r="J14" s="19"/>
      <c r="K14" s="19"/>
      <c r="M14" s="23"/>
      <c r="N14" s="6" t="s">
        <v>76</v>
      </c>
    </row>
    <row r="15" spans="2:14" ht="30.75" customHeight="1" x14ac:dyDescent="0.2">
      <c r="B15" s="20" t="s">
        <v>77</v>
      </c>
      <c r="C15" s="416" t="s">
        <v>166</v>
      </c>
      <c r="D15" s="417"/>
      <c r="E15" s="417"/>
      <c r="F15" s="805"/>
      <c r="G15" s="18" t="s">
        <v>78</v>
      </c>
      <c r="H15" s="439" t="s">
        <v>91</v>
      </c>
      <c r="I15" s="440"/>
      <c r="J15" s="19"/>
      <c r="K15" s="19"/>
      <c r="M15" s="23" t="s">
        <v>80</v>
      </c>
      <c r="N15" s="6" t="s">
        <v>81</v>
      </c>
    </row>
    <row r="16" spans="2:14" ht="30.75" customHeight="1" x14ac:dyDescent="0.2">
      <c r="B16" s="20" t="s">
        <v>82</v>
      </c>
      <c r="C16" s="441" t="s">
        <v>215</v>
      </c>
      <c r="D16" s="442"/>
      <c r="E16" s="442"/>
      <c r="F16" s="442"/>
      <c r="G16" s="18" t="s">
        <v>83</v>
      </c>
      <c r="H16" s="439" t="s">
        <v>70</v>
      </c>
      <c r="I16" s="440"/>
      <c r="J16" s="19"/>
      <c r="K16" s="19"/>
      <c r="M16" s="23" t="s">
        <v>84</v>
      </c>
    </row>
    <row r="17" spans="2:14" ht="36" customHeight="1" x14ac:dyDescent="0.2">
      <c r="B17" s="20" t="s">
        <v>85</v>
      </c>
      <c r="C17" s="806" t="s">
        <v>167</v>
      </c>
      <c r="D17" s="807"/>
      <c r="E17" s="807"/>
      <c r="F17" s="807"/>
      <c r="G17" s="807"/>
      <c r="H17" s="807"/>
      <c r="I17" s="808"/>
      <c r="J17" s="24"/>
      <c r="K17" s="24"/>
      <c r="M17" s="23" t="s">
        <v>86</v>
      </c>
      <c r="N17" s="6" t="s">
        <v>39</v>
      </c>
    </row>
    <row r="18" spans="2:14" ht="30.75" customHeight="1" x14ac:dyDescent="0.2">
      <c r="B18" s="20" t="s">
        <v>87</v>
      </c>
      <c r="C18" s="416" t="s">
        <v>168</v>
      </c>
      <c r="D18" s="417"/>
      <c r="E18" s="417"/>
      <c r="F18" s="417"/>
      <c r="G18" s="417"/>
      <c r="H18" s="417"/>
      <c r="I18" s="418"/>
      <c r="J18" s="25"/>
      <c r="K18" s="25"/>
      <c r="M18" s="23" t="s">
        <v>88</v>
      </c>
      <c r="N18" s="6" t="s">
        <v>40</v>
      </c>
    </row>
    <row r="19" spans="2:14" ht="30.75" customHeight="1" x14ac:dyDescent="0.2">
      <c r="B19" s="20" t="s">
        <v>89</v>
      </c>
      <c r="C19" s="809" t="s">
        <v>200</v>
      </c>
      <c r="D19" s="810"/>
      <c r="E19" s="810"/>
      <c r="F19" s="810"/>
      <c r="G19" s="810"/>
      <c r="H19" s="810"/>
      <c r="I19" s="811"/>
      <c r="J19" s="26"/>
      <c r="K19" s="26"/>
      <c r="M19" s="23"/>
      <c r="N19" s="6" t="s">
        <v>41</v>
      </c>
    </row>
    <row r="20" spans="2:14" ht="30.75" customHeight="1" x14ac:dyDescent="0.2">
      <c r="B20" s="20" t="s">
        <v>90</v>
      </c>
      <c r="C20" s="812" t="s">
        <v>152</v>
      </c>
      <c r="D20" s="813"/>
      <c r="E20" s="813"/>
      <c r="F20" s="813"/>
      <c r="G20" s="813"/>
      <c r="H20" s="813"/>
      <c r="I20" s="814"/>
      <c r="J20" s="27"/>
      <c r="K20" s="27"/>
      <c r="M20" s="23" t="s">
        <v>91</v>
      </c>
      <c r="N20" s="6" t="s">
        <v>42</v>
      </c>
    </row>
    <row r="21" spans="2:14" ht="27.75" customHeight="1" x14ac:dyDescent="0.2">
      <c r="B21" s="432" t="s">
        <v>92</v>
      </c>
      <c r="C21" s="434" t="s">
        <v>93</v>
      </c>
      <c r="D21" s="434"/>
      <c r="E21" s="434"/>
      <c r="F21" s="435" t="s">
        <v>94</v>
      </c>
      <c r="G21" s="435"/>
      <c r="H21" s="435"/>
      <c r="I21" s="436"/>
      <c r="J21" s="28"/>
      <c r="K21" s="28"/>
      <c r="M21" s="23" t="s">
        <v>79</v>
      </c>
      <c r="N21" s="6" t="s">
        <v>43</v>
      </c>
    </row>
    <row r="22" spans="2:14" ht="27" customHeight="1" x14ac:dyDescent="0.2">
      <c r="B22" s="433"/>
      <c r="C22" s="809" t="s">
        <v>169</v>
      </c>
      <c r="D22" s="810"/>
      <c r="E22" s="815"/>
      <c r="F22" s="809" t="s">
        <v>171</v>
      </c>
      <c r="G22" s="810"/>
      <c r="H22" s="810"/>
      <c r="I22" s="811"/>
      <c r="J22" s="26"/>
      <c r="K22" s="26"/>
      <c r="M22" s="23" t="s">
        <v>95</v>
      </c>
      <c r="N22" s="6" t="s">
        <v>44</v>
      </c>
    </row>
    <row r="23" spans="2:14" ht="39.75" customHeight="1" x14ac:dyDescent="0.2">
      <c r="B23" s="20" t="s">
        <v>96</v>
      </c>
      <c r="C23" s="450" t="s">
        <v>152</v>
      </c>
      <c r="D23" s="451"/>
      <c r="E23" s="816"/>
      <c r="F23" s="450" t="s">
        <v>152</v>
      </c>
      <c r="G23" s="451"/>
      <c r="H23" s="451"/>
      <c r="I23" s="452"/>
      <c r="J23" s="19"/>
      <c r="K23" s="19"/>
      <c r="M23" s="23"/>
      <c r="N23" s="6" t="s">
        <v>45</v>
      </c>
    </row>
    <row r="24" spans="2:14" ht="44.25" customHeight="1" x14ac:dyDescent="0.2">
      <c r="B24" s="20" t="s">
        <v>97</v>
      </c>
      <c r="C24" s="817" t="s">
        <v>170</v>
      </c>
      <c r="D24" s="818"/>
      <c r="E24" s="819"/>
      <c r="F24" s="809" t="s">
        <v>172</v>
      </c>
      <c r="G24" s="810"/>
      <c r="H24" s="810"/>
      <c r="I24" s="811"/>
      <c r="J24" s="25"/>
      <c r="K24" s="25"/>
      <c r="M24" s="29"/>
      <c r="N24" s="6" t="s">
        <v>46</v>
      </c>
    </row>
    <row r="25" spans="2:14" ht="29.25" customHeight="1" x14ac:dyDescent="0.2">
      <c r="B25" s="20" t="s">
        <v>98</v>
      </c>
      <c r="C25" s="419" t="s">
        <v>215</v>
      </c>
      <c r="D25" s="420"/>
      <c r="E25" s="421"/>
      <c r="F25" s="18" t="s">
        <v>99</v>
      </c>
      <c r="G25" s="820">
        <v>74</v>
      </c>
      <c r="H25" s="821"/>
      <c r="I25" s="822"/>
      <c r="J25" s="30"/>
      <c r="K25" s="30"/>
      <c r="M25" s="29"/>
    </row>
    <row r="26" spans="2:14" ht="27" customHeight="1" x14ac:dyDescent="0.2">
      <c r="B26" s="20" t="s">
        <v>100</v>
      </c>
      <c r="C26" s="416" t="s">
        <v>216</v>
      </c>
      <c r="D26" s="417"/>
      <c r="E26" s="805"/>
      <c r="F26" s="18" t="s">
        <v>101</v>
      </c>
      <c r="G26" s="820">
        <v>0</v>
      </c>
      <c r="H26" s="821"/>
      <c r="I26" s="822"/>
      <c r="J26" s="31"/>
      <c r="K26" s="31"/>
      <c r="M26" s="29"/>
    </row>
    <row r="27" spans="2:14" ht="47.25" customHeight="1" x14ac:dyDescent="0.2">
      <c r="B27" s="97" t="s">
        <v>102</v>
      </c>
      <c r="C27" s="450" t="s">
        <v>86</v>
      </c>
      <c r="D27" s="451"/>
      <c r="E27" s="816"/>
      <c r="F27" s="32" t="s">
        <v>103</v>
      </c>
      <c r="G27" s="426" t="s">
        <v>182</v>
      </c>
      <c r="H27" s="427"/>
      <c r="I27" s="428"/>
      <c r="J27" s="28"/>
      <c r="K27" s="28"/>
      <c r="M27" s="29"/>
    </row>
    <row r="28" spans="2:14" ht="30" customHeight="1" x14ac:dyDescent="0.2">
      <c r="B28" s="396" t="s">
        <v>104</v>
      </c>
      <c r="C28" s="397"/>
      <c r="D28" s="397"/>
      <c r="E28" s="397"/>
      <c r="F28" s="397"/>
      <c r="G28" s="397"/>
      <c r="H28" s="397"/>
      <c r="I28" s="398"/>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141">
        <v>0</v>
      </c>
      <c r="D30" s="142">
        <f>+C30</f>
        <v>0</v>
      </c>
      <c r="E30" s="143">
        <v>0</v>
      </c>
      <c r="F30" s="144">
        <f>+E30</f>
        <v>0</v>
      </c>
      <c r="G30" s="145" t="e">
        <f>+C30/E30</f>
        <v>#DIV/0!</v>
      </c>
      <c r="H30" s="146" t="e">
        <f>+D30/F30</f>
        <v>#DIV/0!</v>
      </c>
      <c r="I30" s="147" t="e">
        <f>+D30/$G$26</f>
        <v>#DIV/0!</v>
      </c>
      <c r="J30" s="69">
        <v>0.99</v>
      </c>
      <c r="K30" s="38"/>
      <c r="M30" s="29"/>
    </row>
    <row r="31" spans="2:14" ht="19.5" customHeight="1" x14ac:dyDescent="0.2">
      <c r="B31" s="37" t="s">
        <v>114</v>
      </c>
      <c r="C31" s="141">
        <v>0</v>
      </c>
      <c r="D31" s="142">
        <f>+D30+C31</f>
        <v>0</v>
      </c>
      <c r="E31" s="143">
        <v>0</v>
      </c>
      <c r="F31" s="144">
        <f>+F30+E31</f>
        <v>0</v>
      </c>
      <c r="G31" s="145" t="e">
        <f t="shared" ref="G31:G41" si="0">+C31/E31</f>
        <v>#DIV/0!</v>
      </c>
      <c r="H31" s="146" t="e">
        <f t="shared" ref="H31:H41" si="1">+D31/F31</f>
        <v>#DIV/0!</v>
      </c>
      <c r="I31" s="147" t="e">
        <f t="shared" ref="I31:I40" si="2">+D31/$G$26</f>
        <v>#DIV/0!</v>
      </c>
      <c r="J31" s="69">
        <v>0.99</v>
      </c>
      <c r="K31" s="38"/>
      <c r="M31" s="29"/>
    </row>
    <row r="32" spans="2:14" ht="19.5" customHeight="1" x14ac:dyDescent="0.2">
      <c r="B32" s="37" t="s">
        <v>115</v>
      </c>
      <c r="C32" s="141">
        <v>0</v>
      </c>
      <c r="D32" s="142">
        <f t="shared" ref="D32:D41" si="3">+D31+C32</f>
        <v>0</v>
      </c>
      <c r="E32" s="143">
        <v>0</v>
      </c>
      <c r="F32" s="144">
        <f t="shared" ref="F32:F41" si="4">+F31+E32</f>
        <v>0</v>
      </c>
      <c r="G32" s="145" t="e">
        <f t="shared" si="0"/>
        <v>#DIV/0!</v>
      </c>
      <c r="H32" s="146" t="e">
        <f t="shared" si="1"/>
        <v>#DIV/0!</v>
      </c>
      <c r="I32" s="147" t="e">
        <f t="shared" si="2"/>
        <v>#DIV/0!</v>
      </c>
      <c r="J32" s="69">
        <v>0.99</v>
      </c>
      <c r="K32" s="38"/>
      <c r="M32" s="29"/>
    </row>
    <row r="33" spans="2:11" ht="19.5" customHeight="1" x14ac:dyDescent="0.2">
      <c r="B33" s="37" t="s">
        <v>116</v>
      </c>
      <c r="C33" s="141">
        <v>0</v>
      </c>
      <c r="D33" s="142">
        <f t="shared" si="3"/>
        <v>0</v>
      </c>
      <c r="E33" s="143">
        <v>0</v>
      </c>
      <c r="F33" s="144">
        <f t="shared" si="4"/>
        <v>0</v>
      </c>
      <c r="G33" s="145" t="e">
        <f t="shared" si="0"/>
        <v>#DIV/0!</v>
      </c>
      <c r="H33" s="146" t="e">
        <f t="shared" si="1"/>
        <v>#DIV/0!</v>
      </c>
      <c r="I33" s="147" t="e">
        <f t="shared" si="2"/>
        <v>#DIV/0!</v>
      </c>
      <c r="J33" s="69">
        <v>0.99</v>
      </c>
      <c r="K33" s="38"/>
    </row>
    <row r="34" spans="2:11" ht="19.5" customHeight="1" x14ac:dyDescent="0.2">
      <c r="B34" s="37" t="s">
        <v>117</v>
      </c>
      <c r="C34" s="141">
        <v>0</v>
      </c>
      <c r="D34" s="142">
        <f t="shared" si="3"/>
        <v>0</v>
      </c>
      <c r="E34" s="143">
        <v>0</v>
      </c>
      <c r="F34" s="144">
        <f t="shared" si="4"/>
        <v>0</v>
      </c>
      <c r="G34" s="145" t="e">
        <f t="shared" si="0"/>
        <v>#DIV/0!</v>
      </c>
      <c r="H34" s="146" t="e">
        <f t="shared" si="1"/>
        <v>#DIV/0!</v>
      </c>
      <c r="I34" s="147" t="e">
        <f t="shared" si="2"/>
        <v>#DIV/0!</v>
      </c>
      <c r="J34" s="69">
        <v>0.99</v>
      </c>
      <c r="K34" s="38"/>
    </row>
    <row r="35" spans="2:11" ht="19.5" customHeight="1" x14ac:dyDescent="0.2">
      <c r="B35" s="37" t="s">
        <v>118</v>
      </c>
      <c r="C35" s="141">
        <v>0</v>
      </c>
      <c r="D35" s="142">
        <f t="shared" si="3"/>
        <v>0</v>
      </c>
      <c r="E35" s="143">
        <v>0</v>
      </c>
      <c r="F35" s="144">
        <f t="shared" si="4"/>
        <v>0</v>
      </c>
      <c r="G35" s="145" t="e">
        <f t="shared" si="0"/>
        <v>#DIV/0!</v>
      </c>
      <c r="H35" s="146" t="e">
        <f t="shared" si="1"/>
        <v>#DIV/0!</v>
      </c>
      <c r="I35" s="147" t="e">
        <f t="shared" si="2"/>
        <v>#DIV/0!</v>
      </c>
      <c r="J35" s="69">
        <v>0.99</v>
      </c>
      <c r="K35" s="38"/>
    </row>
    <row r="36" spans="2:11" ht="19.5" customHeight="1" x14ac:dyDescent="0.2">
      <c r="B36" s="37" t="s">
        <v>119</v>
      </c>
      <c r="C36" s="141">
        <v>0</v>
      </c>
      <c r="D36" s="142">
        <f t="shared" si="3"/>
        <v>0</v>
      </c>
      <c r="E36" s="143">
        <v>0</v>
      </c>
      <c r="F36" s="144">
        <f t="shared" si="4"/>
        <v>0</v>
      </c>
      <c r="G36" s="145" t="e">
        <f t="shared" si="0"/>
        <v>#DIV/0!</v>
      </c>
      <c r="H36" s="146" t="e">
        <f t="shared" si="1"/>
        <v>#DIV/0!</v>
      </c>
      <c r="I36" s="147" t="e">
        <f t="shared" si="2"/>
        <v>#DIV/0!</v>
      </c>
      <c r="J36" s="69">
        <v>0.99</v>
      </c>
      <c r="K36" s="38"/>
    </row>
    <row r="37" spans="2:11" ht="19.5" customHeight="1" x14ac:dyDescent="0.2">
      <c r="B37" s="37" t="s">
        <v>120</v>
      </c>
      <c r="C37" s="141">
        <v>0</v>
      </c>
      <c r="D37" s="142">
        <f t="shared" si="3"/>
        <v>0</v>
      </c>
      <c r="E37" s="143">
        <v>0</v>
      </c>
      <c r="F37" s="144">
        <f t="shared" si="4"/>
        <v>0</v>
      </c>
      <c r="G37" s="145" t="e">
        <f t="shared" si="0"/>
        <v>#DIV/0!</v>
      </c>
      <c r="H37" s="146" t="e">
        <f t="shared" si="1"/>
        <v>#DIV/0!</v>
      </c>
      <c r="I37" s="147" t="e">
        <f t="shared" si="2"/>
        <v>#DIV/0!</v>
      </c>
      <c r="J37" s="69">
        <v>0.99</v>
      </c>
      <c r="K37" s="38"/>
    </row>
    <row r="38" spans="2:11" ht="19.5" customHeight="1" x14ac:dyDescent="0.2">
      <c r="B38" s="37" t="s">
        <v>121</v>
      </c>
      <c r="C38" s="141">
        <v>0</v>
      </c>
      <c r="D38" s="142">
        <f t="shared" si="3"/>
        <v>0</v>
      </c>
      <c r="E38" s="143">
        <v>0</v>
      </c>
      <c r="F38" s="144">
        <f t="shared" si="4"/>
        <v>0</v>
      </c>
      <c r="G38" s="145" t="e">
        <f t="shared" si="0"/>
        <v>#DIV/0!</v>
      </c>
      <c r="H38" s="146" t="e">
        <f t="shared" si="1"/>
        <v>#DIV/0!</v>
      </c>
      <c r="I38" s="147" t="e">
        <f t="shared" si="2"/>
        <v>#DIV/0!</v>
      </c>
      <c r="J38" s="69">
        <v>0.99</v>
      </c>
      <c r="K38" s="38"/>
    </row>
    <row r="39" spans="2:11" ht="19.5" customHeight="1" x14ac:dyDescent="0.2">
      <c r="B39" s="37" t="s">
        <v>122</v>
      </c>
      <c r="C39" s="141">
        <v>0</v>
      </c>
      <c r="D39" s="142">
        <f t="shared" si="3"/>
        <v>0</v>
      </c>
      <c r="E39" s="143">
        <v>0</v>
      </c>
      <c r="F39" s="144">
        <f t="shared" si="4"/>
        <v>0</v>
      </c>
      <c r="G39" s="145" t="e">
        <f t="shared" si="0"/>
        <v>#DIV/0!</v>
      </c>
      <c r="H39" s="146" t="e">
        <f t="shared" si="1"/>
        <v>#DIV/0!</v>
      </c>
      <c r="I39" s="147" t="e">
        <f t="shared" si="2"/>
        <v>#DIV/0!</v>
      </c>
      <c r="J39" s="69">
        <v>0.99</v>
      </c>
      <c r="K39" s="38"/>
    </row>
    <row r="40" spans="2:11" ht="19.5" customHeight="1" x14ac:dyDescent="0.2">
      <c r="B40" s="37" t="s">
        <v>123</v>
      </c>
      <c r="C40" s="141">
        <v>0</v>
      </c>
      <c r="D40" s="142">
        <f t="shared" si="3"/>
        <v>0</v>
      </c>
      <c r="E40" s="143">
        <v>0</v>
      </c>
      <c r="F40" s="144">
        <f t="shared" si="4"/>
        <v>0</v>
      </c>
      <c r="G40" s="145" t="e">
        <f t="shared" si="0"/>
        <v>#DIV/0!</v>
      </c>
      <c r="H40" s="146" t="e">
        <f t="shared" si="1"/>
        <v>#DIV/0!</v>
      </c>
      <c r="I40" s="147" t="e">
        <f t="shared" si="2"/>
        <v>#DIV/0!</v>
      </c>
      <c r="J40" s="69">
        <v>0.99</v>
      </c>
      <c r="K40" s="38"/>
    </row>
    <row r="41" spans="2:11" ht="19.5" customHeight="1" x14ac:dyDescent="0.2">
      <c r="B41" s="37" t="s">
        <v>124</v>
      </c>
      <c r="C41" s="141">
        <v>0</v>
      </c>
      <c r="D41" s="142">
        <f t="shared" si="3"/>
        <v>0</v>
      </c>
      <c r="E41" s="143">
        <v>0</v>
      </c>
      <c r="F41" s="144">
        <f t="shared" si="4"/>
        <v>0</v>
      </c>
      <c r="G41" s="145" t="e">
        <f t="shared" si="0"/>
        <v>#DIV/0!</v>
      </c>
      <c r="H41" s="146" t="e">
        <f t="shared" si="1"/>
        <v>#DIV/0!</v>
      </c>
      <c r="I41" s="147" t="e">
        <f>+D41/$G$26</f>
        <v>#DIV/0!</v>
      </c>
      <c r="J41" s="69">
        <v>0.99</v>
      </c>
      <c r="K41" s="38"/>
    </row>
    <row r="42" spans="2:11" ht="54.75" customHeight="1" x14ac:dyDescent="0.2">
      <c r="B42" s="77" t="s">
        <v>125</v>
      </c>
      <c r="C42" s="374"/>
      <c r="D42" s="374"/>
      <c r="E42" s="374"/>
      <c r="F42" s="374"/>
      <c r="G42" s="374"/>
      <c r="H42" s="374"/>
      <c r="I42" s="392"/>
      <c r="J42" s="39"/>
      <c r="K42" s="39"/>
    </row>
    <row r="43" spans="2:11" ht="29.25" customHeight="1" x14ac:dyDescent="0.2">
      <c r="B43" s="396" t="s">
        <v>126</v>
      </c>
      <c r="C43" s="397"/>
      <c r="D43" s="397"/>
      <c r="E43" s="397"/>
      <c r="F43" s="397"/>
      <c r="G43" s="397"/>
      <c r="H43" s="397"/>
      <c r="I43" s="398"/>
      <c r="J43" s="58"/>
      <c r="K43" s="58"/>
    </row>
    <row r="44" spans="2:11" ht="32.25" customHeight="1" x14ac:dyDescent="0.2">
      <c r="B44" s="404"/>
      <c r="C44" s="405"/>
      <c r="D44" s="405"/>
      <c r="E44" s="405"/>
      <c r="F44" s="405"/>
      <c r="G44" s="405"/>
      <c r="H44" s="405"/>
      <c r="I44" s="406"/>
      <c r="J44" s="58"/>
      <c r="K44" s="58"/>
    </row>
    <row r="45" spans="2:11" ht="32.25" customHeight="1" x14ac:dyDescent="0.2">
      <c r="B45" s="407"/>
      <c r="C45" s="408"/>
      <c r="D45" s="408"/>
      <c r="E45" s="408"/>
      <c r="F45" s="408"/>
      <c r="G45" s="408"/>
      <c r="H45" s="408"/>
      <c r="I45" s="409"/>
      <c r="J45" s="39"/>
      <c r="K45" s="39"/>
    </row>
    <row r="46" spans="2:11" ht="32.25" customHeight="1" x14ac:dyDescent="0.2">
      <c r="B46" s="407"/>
      <c r="C46" s="408"/>
      <c r="D46" s="408"/>
      <c r="E46" s="408"/>
      <c r="F46" s="408"/>
      <c r="G46" s="408"/>
      <c r="H46" s="408"/>
      <c r="I46" s="409"/>
      <c r="J46" s="39"/>
      <c r="K46" s="39"/>
    </row>
    <row r="47" spans="2:11" ht="32.25" customHeight="1" x14ac:dyDescent="0.2">
      <c r="B47" s="407"/>
      <c r="C47" s="408"/>
      <c r="D47" s="408"/>
      <c r="E47" s="408"/>
      <c r="F47" s="408"/>
      <c r="G47" s="408"/>
      <c r="H47" s="408"/>
      <c r="I47" s="409"/>
      <c r="J47" s="39"/>
      <c r="K47" s="39"/>
    </row>
    <row r="48" spans="2:11" ht="32.25" customHeight="1" x14ac:dyDescent="0.2">
      <c r="B48" s="410"/>
      <c r="C48" s="411"/>
      <c r="D48" s="411"/>
      <c r="E48" s="411"/>
      <c r="F48" s="411"/>
      <c r="G48" s="411"/>
      <c r="H48" s="411"/>
      <c r="I48" s="412"/>
      <c r="J48" s="40"/>
      <c r="K48" s="40"/>
    </row>
    <row r="49" spans="2:11" ht="79.5" customHeight="1" x14ac:dyDescent="0.2">
      <c r="B49" s="20" t="s">
        <v>127</v>
      </c>
      <c r="C49" s="823"/>
      <c r="D49" s="824"/>
      <c r="E49" s="824"/>
      <c r="F49" s="824"/>
      <c r="G49" s="824"/>
      <c r="H49" s="824"/>
      <c r="I49" s="825"/>
      <c r="J49" s="41"/>
      <c r="K49" s="41"/>
    </row>
    <row r="50" spans="2:11" ht="26.25" customHeight="1" x14ac:dyDescent="0.2">
      <c r="B50" s="20" t="s">
        <v>128</v>
      </c>
      <c r="C50" s="826"/>
      <c r="D50" s="827"/>
      <c r="E50" s="827"/>
      <c r="F50" s="827"/>
      <c r="G50" s="827"/>
      <c r="H50" s="827"/>
      <c r="I50" s="828"/>
      <c r="J50" s="41"/>
      <c r="K50" s="41"/>
    </row>
    <row r="51" spans="2:11" ht="64.5" customHeight="1" x14ac:dyDescent="0.2">
      <c r="B51" s="127" t="s">
        <v>129</v>
      </c>
      <c r="C51" s="823"/>
      <c r="D51" s="824"/>
      <c r="E51" s="824"/>
      <c r="F51" s="824"/>
      <c r="G51" s="824"/>
      <c r="H51" s="824"/>
      <c r="I51" s="825"/>
      <c r="J51" s="41"/>
      <c r="K51" s="41"/>
    </row>
    <row r="52" spans="2:11" ht="29.25" customHeight="1" x14ac:dyDescent="0.2">
      <c r="B52" s="396" t="s">
        <v>130</v>
      </c>
      <c r="C52" s="397"/>
      <c r="D52" s="397"/>
      <c r="E52" s="397"/>
      <c r="F52" s="397"/>
      <c r="G52" s="397"/>
      <c r="H52" s="397"/>
      <c r="I52" s="398"/>
      <c r="J52" s="41"/>
      <c r="K52" s="41"/>
    </row>
    <row r="53" spans="2:11" ht="33" customHeight="1" x14ac:dyDescent="0.2">
      <c r="B53" s="399" t="s">
        <v>131</v>
      </c>
      <c r="C53" s="128" t="s">
        <v>132</v>
      </c>
      <c r="D53" s="400" t="s">
        <v>133</v>
      </c>
      <c r="E53" s="400"/>
      <c r="F53" s="400"/>
      <c r="G53" s="400" t="s">
        <v>134</v>
      </c>
      <c r="H53" s="400"/>
      <c r="I53" s="401"/>
      <c r="J53" s="42"/>
      <c r="K53" s="42"/>
    </row>
    <row r="54" spans="2:11" ht="31.5" customHeight="1" x14ac:dyDescent="0.2">
      <c r="B54" s="399"/>
      <c r="C54" s="107"/>
      <c r="D54" s="374"/>
      <c r="E54" s="374"/>
      <c r="F54" s="374"/>
      <c r="G54" s="402"/>
      <c r="H54" s="402"/>
      <c r="I54" s="403"/>
      <c r="J54" s="42"/>
      <c r="K54" s="42"/>
    </row>
    <row r="55" spans="2:11" ht="31.5" customHeight="1" x14ac:dyDescent="0.2">
      <c r="B55" s="127" t="s">
        <v>135</v>
      </c>
      <c r="C55" s="829" t="s">
        <v>173</v>
      </c>
      <c r="D55" s="830"/>
      <c r="E55" s="387" t="s">
        <v>136</v>
      </c>
      <c r="F55" s="387"/>
      <c r="G55" s="386" t="s">
        <v>158</v>
      </c>
      <c r="H55" s="386"/>
      <c r="I55" s="388"/>
      <c r="J55" s="44"/>
      <c r="K55" s="44"/>
    </row>
    <row r="56" spans="2:11" ht="31.5" customHeight="1" x14ac:dyDescent="0.2">
      <c r="B56" s="127" t="s">
        <v>137</v>
      </c>
      <c r="C56" s="374" t="s">
        <v>372</v>
      </c>
      <c r="D56" s="374"/>
      <c r="E56" s="389" t="s">
        <v>138</v>
      </c>
      <c r="F56" s="389"/>
      <c r="G56" s="386" t="s">
        <v>184</v>
      </c>
      <c r="H56" s="386"/>
      <c r="I56" s="388"/>
      <c r="J56" s="44"/>
      <c r="K56" s="44"/>
    </row>
    <row r="57" spans="2:11" ht="31.5" customHeight="1" x14ac:dyDescent="0.2">
      <c r="B57" s="127" t="s">
        <v>139</v>
      </c>
      <c r="C57" s="374"/>
      <c r="D57" s="374"/>
      <c r="E57" s="375" t="s">
        <v>140</v>
      </c>
      <c r="F57" s="376"/>
      <c r="G57" s="379"/>
      <c r="H57" s="380"/>
      <c r="I57" s="381"/>
      <c r="J57" s="45"/>
      <c r="K57" s="45"/>
    </row>
    <row r="58" spans="2:11" ht="31.5" customHeight="1" thickBot="1" x14ac:dyDescent="0.25">
      <c r="B58" s="78" t="s">
        <v>141</v>
      </c>
      <c r="C58" s="385"/>
      <c r="D58" s="385"/>
      <c r="E58" s="377"/>
      <c r="F58" s="378"/>
      <c r="G58" s="382"/>
      <c r="H58" s="383"/>
      <c r="I58" s="384"/>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A00-000000000000}">
      <formula1>$M$15:$M$18</formula1>
    </dataValidation>
    <dataValidation type="list" allowBlank="1" showInputMessage="1" showErrorMessage="1" sqref="C12:F12" xr:uid="{00000000-0002-0000-0A00-000001000000}">
      <formula1>$M$9:$M$12</formula1>
    </dataValidation>
    <dataValidation type="list" allowBlank="1" showInputMessage="1" showErrorMessage="1" sqref="K15" xr:uid="{00000000-0002-0000-0A00-000002000000}">
      <formula1>O20:O22</formula1>
    </dataValidation>
    <dataValidation type="list" allowBlank="1" showInputMessage="1" showErrorMessage="1" sqref="H15:J15" xr:uid="{00000000-0002-0000-0A00-000003000000}">
      <formula1>M20:M22</formula1>
    </dataValidation>
    <dataValidation type="list" allowBlank="1" showInputMessage="1" showErrorMessage="1" sqref="J13:K13" xr:uid="{00000000-0002-0000-0A00-000004000000}">
      <formula1>$M$24:$M$31</formula1>
    </dataValidation>
    <dataValidation type="list" allowBlank="1" showInputMessage="1" showErrorMessage="1" sqref="C13:I13" xr:uid="{00000000-0002-0000-0A00-000005000000}">
      <formula1>$N$17:$N$24</formula1>
    </dataValidation>
    <dataValidation type="list" allowBlank="1" showInputMessage="1" showErrorMessage="1" sqref="H16:I16" xr:uid="{00000000-0002-0000-0A00-000006000000}">
      <formula1>$N$8:$N$11</formula1>
    </dataValidation>
    <dataValidation type="list" allowBlank="1" showInputMessage="1" showErrorMessage="1" sqref="C10 I10" xr:uid="{00000000-0002-0000-0A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B1:L30"/>
  <sheetViews>
    <sheetView topLeftCell="A7" workbookViewId="0">
      <selection activeCell="B14" sqref="B14:K19"/>
    </sheetView>
  </sheetViews>
  <sheetFormatPr baseColWidth="10" defaultRowHeight="15" x14ac:dyDescent="0.25"/>
  <cols>
    <col min="1" max="1" width="1.28515625" customWidth="1"/>
    <col min="2" max="2" width="20.140625" style="55" customWidth="1"/>
    <col min="3" max="3" width="34.42578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91"/>
      <c r="C1" s="494" t="s">
        <v>24</v>
      </c>
      <c r="D1" s="495"/>
      <c r="E1" s="495"/>
      <c r="F1" s="495"/>
      <c r="G1" s="495"/>
      <c r="H1" s="496"/>
      <c r="I1" s="497"/>
      <c r="J1" s="498"/>
    </row>
    <row r="2" spans="2:11" ht="18" customHeight="1" thickBot="1" x14ac:dyDescent="0.3">
      <c r="B2" s="492"/>
      <c r="C2" s="503" t="s">
        <v>25</v>
      </c>
      <c r="D2" s="504"/>
      <c r="E2" s="504"/>
      <c r="F2" s="504"/>
      <c r="G2" s="504"/>
      <c r="H2" s="505"/>
      <c r="I2" s="499"/>
      <c r="J2" s="500"/>
    </row>
    <row r="3" spans="2:11" ht="18" customHeight="1" thickBot="1" x14ac:dyDescent="0.3">
      <c r="B3" s="492"/>
      <c r="C3" s="503" t="s">
        <v>183</v>
      </c>
      <c r="D3" s="504"/>
      <c r="E3" s="504"/>
      <c r="F3" s="504"/>
      <c r="G3" s="504"/>
      <c r="H3" s="505"/>
      <c r="I3" s="499"/>
      <c r="J3" s="500"/>
    </row>
    <row r="4" spans="2:11" ht="18" customHeight="1" thickBot="1" x14ac:dyDescent="0.3">
      <c r="B4" s="493"/>
      <c r="C4" s="503" t="s">
        <v>143</v>
      </c>
      <c r="D4" s="504"/>
      <c r="E4" s="504"/>
      <c r="F4" s="505"/>
      <c r="G4" s="506" t="s">
        <v>190</v>
      </c>
      <c r="H4" s="507"/>
      <c r="I4" s="501"/>
      <c r="J4" s="502"/>
    </row>
    <row r="5" spans="2:11" ht="18" customHeight="1" thickBot="1" x14ac:dyDescent="0.3">
      <c r="B5" s="51"/>
      <c r="C5" s="52"/>
      <c r="D5" s="52"/>
      <c r="E5" s="52"/>
      <c r="F5" s="52"/>
      <c r="G5" s="52"/>
      <c r="H5" s="52"/>
      <c r="I5" s="52"/>
      <c r="J5" s="53"/>
    </row>
    <row r="6" spans="2:11" ht="51.75" customHeight="1" thickBot="1" x14ac:dyDescent="0.3">
      <c r="B6" s="1" t="s">
        <v>199</v>
      </c>
      <c r="C6" s="508" t="s">
        <v>154</v>
      </c>
      <c r="D6" s="509"/>
      <c r="E6" s="510"/>
      <c r="F6" s="54"/>
      <c r="G6" s="52"/>
      <c r="H6" s="52"/>
      <c r="I6" s="52"/>
      <c r="J6" s="53"/>
    </row>
    <row r="7" spans="2:11" ht="32.25" customHeight="1" thickBot="1" x14ac:dyDescent="0.3">
      <c r="B7" s="2" t="s">
        <v>0</v>
      </c>
      <c r="C7" s="508" t="s">
        <v>155</v>
      </c>
      <c r="D7" s="509"/>
      <c r="E7" s="510"/>
      <c r="F7" s="54"/>
      <c r="G7" s="52"/>
      <c r="H7" s="52"/>
      <c r="I7" s="52"/>
      <c r="J7" s="53"/>
    </row>
    <row r="8" spans="2:11" ht="32.25" customHeight="1" thickBot="1" x14ac:dyDescent="0.3">
      <c r="B8" s="2" t="s">
        <v>144</v>
      </c>
      <c r="C8" s="508" t="s">
        <v>371</v>
      </c>
      <c r="D8" s="509"/>
      <c r="E8" s="510"/>
      <c r="F8" s="4"/>
      <c r="G8" s="52"/>
      <c r="H8" s="52"/>
      <c r="I8" s="52"/>
      <c r="J8" s="53"/>
    </row>
    <row r="9" spans="2:11" ht="33.75" customHeight="1" thickBot="1" x14ac:dyDescent="0.3">
      <c r="B9" s="2" t="s">
        <v>28</v>
      </c>
      <c r="C9" s="508" t="s">
        <v>184</v>
      </c>
      <c r="D9" s="509"/>
      <c r="E9" s="510"/>
      <c r="F9" s="54"/>
      <c r="G9" s="52"/>
      <c r="H9" s="52"/>
      <c r="I9" s="52"/>
      <c r="J9" s="53"/>
    </row>
    <row r="10" spans="2:11" ht="33.75" customHeight="1" thickBot="1" x14ac:dyDescent="0.3">
      <c r="B10" s="100" t="s">
        <v>197</v>
      </c>
      <c r="C10" s="508" t="s">
        <v>365</v>
      </c>
      <c r="D10" s="509"/>
      <c r="E10" s="510"/>
      <c r="F10" s="54"/>
      <c r="G10" s="52"/>
      <c r="H10" s="52"/>
      <c r="I10" s="52"/>
      <c r="J10" s="53"/>
    </row>
    <row r="11" spans="2:11" ht="34.5" customHeight="1" x14ac:dyDescent="0.25"/>
    <row r="12" spans="2:11" ht="21.75" customHeight="1" x14ac:dyDescent="0.25">
      <c r="B12" s="484" t="s">
        <v>218</v>
      </c>
      <c r="C12" s="485"/>
      <c r="D12" s="485"/>
      <c r="E12" s="485"/>
      <c r="F12" s="485"/>
      <c r="G12" s="485"/>
      <c r="H12" s="486"/>
      <c r="I12" s="837" t="s">
        <v>145</v>
      </c>
      <c r="J12" s="838"/>
      <c r="K12" s="838"/>
    </row>
    <row r="13" spans="2:11" s="56" customFormat="1" ht="30" customHeight="1" x14ac:dyDescent="0.25">
      <c r="B13" s="130" t="s">
        <v>146</v>
      </c>
      <c r="C13" s="130" t="s">
        <v>147</v>
      </c>
      <c r="D13" s="130" t="s">
        <v>196</v>
      </c>
      <c r="E13" s="130" t="s">
        <v>148</v>
      </c>
      <c r="F13" s="130" t="s">
        <v>149</v>
      </c>
      <c r="G13" s="130" t="s">
        <v>191</v>
      </c>
      <c r="H13" s="130" t="s">
        <v>192</v>
      </c>
      <c r="I13" s="129" t="s">
        <v>193</v>
      </c>
      <c r="J13" s="129" t="s">
        <v>194</v>
      </c>
      <c r="K13" s="129" t="s">
        <v>195</v>
      </c>
    </row>
    <row r="14" spans="2:11" s="56" customFormat="1" x14ac:dyDescent="0.25">
      <c r="B14" s="148"/>
      <c r="C14" s="149"/>
      <c r="D14" s="150"/>
      <c r="E14" s="151"/>
      <c r="F14" s="149"/>
      <c r="G14" s="150"/>
      <c r="H14" s="152"/>
      <c r="I14" s="153"/>
      <c r="J14" s="154"/>
      <c r="K14" s="155"/>
    </row>
    <row r="15" spans="2:11" ht="165" customHeight="1" x14ac:dyDescent="0.25">
      <c r="B15" s="148"/>
      <c r="C15" s="156"/>
      <c r="D15" s="150"/>
      <c r="E15" s="157"/>
      <c r="F15" s="158"/>
      <c r="G15" s="150"/>
      <c r="H15" s="152"/>
      <c r="I15" s="153"/>
      <c r="J15" s="154"/>
      <c r="K15" s="835"/>
    </row>
    <row r="16" spans="2:11" x14ac:dyDescent="0.25">
      <c r="B16" s="148"/>
      <c r="C16" s="149"/>
      <c r="D16" s="150"/>
      <c r="E16" s="151"/>
      <c r="F16" s="149"/>
      <c r="G16" s="150"/>
      <c r="H16" s="152"/>
      <c r="I16" s="153"/>
      <c r="J16" s="154"/>
      <c r="K16" s="836"/>
    </row>
    <row r="17" spans="2:12" x14ac:dyDescent="0.25">
      <c r="B17" s="148"/>
      <c r="C17" s="159"/>
      <c r="D17" s="150"/>
      <c r="E17" s="151"/>
      <c r="F17" s="159"/>
      <c r="G17" s="150"/>
      <c r="H17" s="160"/>
      <c r="I17" s="153"/>
      <c r="J17" s="154"/>
      <c r="K17" s="155"/>
    </row>
    <row r="18" spans="2:12" x14ac:dyDescent="0.25">
      <c r="B18" s="148"/>
      <c r="C18" s="159"/>
      <c r="D18" s="150"/>
      <c r="E18" s="151"/>
      <c r="F18" s="159"/>
      <c r="G18" s="150"/>
      <c r="H18" s="160"/>
      <c r="I18" s="161"/>
      <c r="J18" s="154"/>
      <c r="K18" s="162"/>
    </row>
    <row r="19" spans="2:12" ht="15" customHeight="1" x14ac:dyDescent="0.25">
      <c r="B19" s="831" t="s">
        <v>17</v>
      </c>
      <c r="C19" s="832"/>
      <c r="D19" s="163">
        <f>SUM(D15:D16)</f>
        <v>0</v>
      </c>
      <c r="E19" s="833" t="s">
        <v>17</v>
      </c>
      <c r="F19" s="834"/>
      <c r="G19" s="163">
        <v>1</v>
      </c>
      <c r="H19" s="164"/>
      <c r="I19" s="165">
        <f>SUM(I14:I18)</f>
        <v>0</v>
      </c>
      <c r="J19" s="166"/>
      <c r="K19" s="166"/>
    </row>
    <row r="23" spans="2:12" x14ac:dyDescent="0.25">
      <c r="L23" s="137"/>
    </row>
    <row r="24" spans="2:12" x14ac:dyDescent="0.25">
      <c r="L24" s="137"/>
    </row>
    <row r="25" spans="2:12" x14ac:dyDescent="0.25">
      <c r="L25" s="137"/>
    </row>
    <row r="26" spans="2:12" x14ac:dyDescent="0.25">
      <c r="L26" s="137"/>
    </row>
    <row r="27" spans="2:12" x14ac:dyDescent="0.25">
      <c r="L27" s="137"/>
    </row>
    <row r="28" spans="2:12" x14ac:dyDescent="0.25">
      <c r="L28" s="137"/>
    </row>
    <row r="30" spans="2:12" x14ac:dyDescent="0.25">
      <c r="L30" s="138"/>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J9:N27"/>
  <sheetViews>
    <sheetView workbookViewId="0">
      <selection activeCell="G36" sqref="G36"/>
    </sheetView>
  </sheetViews>
  <sheetFormatPr baseColWidth="10" defaultRowHeight="15" x14ac:dyDescent="0.25"/>
  <sheetData>
    <row r="9" spans="10:12" x14ac:dyDescent="0.25">
      <c r="K9" s="136" t="s">
        <v>213</v>
      </c>
      <c r="L9" s="136" t="s">
        <v>214</v>
      </c>
    </row>
    <row r="10" spans="10:12" x14ac:dyDescent="0.25">
      <c r="J10" s="133" t="s">
        <v>208</v>
      </c>
      <c r="K10" s="133">
        <v>77</v>
      </c>
      <c r="L10" s="133">
        <v>2</v>
      </c>
    </row>
    <row r="11" spans="10:12" x14ac:dyDescent="0.25">
      <c r="J11" s="102"/>
      <c r="K11" s="102"/>
      <c r="L11" s="102">
        <v>37</v>
      </c>
    </row>
    <row r="12" spans="10:12" x14ac:dyDescent="0.25">
      <c r="J12" s="102"/>
      <c r="K12" s="102"/>
      <c r="L12" s="102">
        <v>43</v>
      </c>
    </row>
    <row r="13" spans="10:12" x14ac:dyDescent="0.25">
      <c r="K13" s="102" t="s">
        <v>4</v>
      </c>
      <c r="L13" s="131">
        <f>SUM(L10:L12)</f>
        <v>82</v>
      </c>
    </row>
    <row r="14" spans="10:12" x14ac:dyDescent="0.25">
      <c r="J14" s="133" t="s">
        <v>209</v>
      </c>
      <c r="K14" s="133">
        <v>115</v>
      </c>
      <c r="L14" s="133">
        <v>16</v>
      </c>
    </row>
    <row r="15" spans="10:12" x14ac:dyDescent="0.25">
      <c r="J15" s="102"/>
      <c r="K15" s="102"/>
      <c r="L15" s="102">
        <v>27</v>
      </c>
    </row>
    <row r="16" spans="10:12" x14ac:dyDescent="0.25">
      <c r="J16" s="102"/>
      <c r="K16" s="102"/>
      <c r="L16" s="102">
        <v>10</v>
      </c>
    </row>
    <row r="17" spans="10:14" x14ac:dyDescent="0.25">
      <c r="J17" s="102"/>
      <c r="K17" s="102" t="s">
        <v>4</v>
      </c>
      <c r="L17" s="131">
        <f>SUM(L14:L16)</f>
        <v>53</v>
      </c>
    </row>
    <row r="18" spans="10:14" x14ac:dyDescent="0.25">
      <c r="J18" s="133" t="s">
        <v>210</v>
      </c>
      <c r="K18" s="133">
        <v>7</v>
      </c>
      <c r="L18" s="133">
        <v>13</v>
      </c>
    </row>
    <row r="19" spans="10:14" x14ac:dyDescent="0.25">
      <c r="J19" s="102"/>
      <c r="K19" s="102"/>
      <c r="L19" s="102">
        <v>14</v>
      </c>
    </row>
    <row r="20" spans="10:14" x14ac:dyDescent="0.25">
      <c r="J20" s="102"/>
      <c r="K20" s="102"/>
      <c r="L20" s="102">
        <v>10</v>
      </c>
    </row>
    <row r="21" spans="10:14" x14ac:dyDescent="0.25">
      <c r="J21" s="102"/>
      <c r="K21" s="102" t="s">
        <v>4</v>
      </c>
      <c r="L21" s="131">
        <f>SUM(L18:L20)</f>
        <v>37</v>
      </c>
    </row>
    <row r="22" spans="10:14" x14ac:dyDescent="0.25">
      <c r="J22" s="133" t="s">
        <v>211</v>
      </c>
      <c r="K22" s="133">
        <v>52</v>
      </c>
      <c r="L22" s="133">
        <v>10</v>
      </c>
    </row>
    <row r="23" spans="10:14" x14ac:dyDescent="0.25">
      <c r="J23" s="102"/>
      <c r="K23" s="102"/>
      <c r="L23" s="102">
        <v>0</v>
      </c>
    </row>
    <row r="24" spans="10:14" x14ac:dyDescent="0.25">
      <c r="J24" s="102"/>
      <c r="K24" s="102"/>
      <c r="L24" s="102">
        <v>59</v>
      </c>
    </row>
    <row r="25" spans="10:14" x14ac:dyDescent="0.25">
      <c r="J25" s="102"/>
      <c r="K25" s="102" t="s">
        <v>4</v>
      </c>
      <c r="L25" s="131">
        <f>SUM(L22:L24)</f>
        <v>69</v>
      </c>
    </row>
    <row r="27" spans="10:14" x14ac:dyDescent="0.25">
      <c r="J27" s="134" t="s">
        <v>212</v>
      </c>
      <c r="K27" s="134">
        <f>SUM(K10:K22)</f>
        <v>251</v>
      </c>
      <c r="L27" s="134">
        <f>+L13+L17+L21+L25</f>
        <v>241</v>
      </c>
      <c r="M27" s="135">
        <f>+L27/K27</f>
        <v>0.96015936254980083</v>
      </c>
      <c r="N27" s="132"/>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
  <sheetViews>
    <sheetView workbookViewId="0">
      <selection activeCell="D15" sqref="D15:D35"/>
    </sheetView>
  </sheetViews>
  <sheetFormatPr baseColWidth="10" defaultRowHeight="15" x14ac:dyDescent="0.2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2.xml><?xml version="1.0" encoding="utf-8"?>
<ds:datastoreItem xmlns:ds="http://schemas.openxmlformats.org/officeDocument/2006/customXml" ds:itemID="{3F664237-BA00-4E19-9D4C-97CF951D95E6}">
  <ds:schemaRefs>
    <ds:schemaRef ds:uri="http://schemas.microsoft.com/office/2006/metadata/properties"/>
    <ds:schemaRef ds:uri="http://www.w3.org/XML/1998/namespace"/>
    <ds:schemaRef ds:uri="http://purl.org/dc/terms/"/>
    <ds:schemaRef ds:uri="d472a95f-029e-48ed-8556-580ff62e7833"/>
    <ds:schemaRef ds:uri="http://schemas.microsoft.com/office/2006/documentManagement/types"/>
    <ds:schemaRef ds:uri="http://schemas.microsoft.com/office/infopath/2007/PartnerControls"/>
    <ds:schemaRef ds:uri="http://purl.org/dc/dcmitype/"/>
    <ds:schemaRef ds:uri="http://purl.org/dc/elements/1.1/"/>
    <ds:schemaRef ds:uri="http://schemas.openxmlformats.org/package/2006/metadata/core-properties"/>
    <ds:schemaRef ds:uri="08ebe415-1e9a-4b26-acfc-09642d3d19df"/>
  </ds:schemaRefs>
</ds:datastoreItem>
</file>

<file path=customXml/itemProps3.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6</vt:i4>
      </vt:variant>
    </vt:vector>
  </HeadingPairs>
  <TitlesOfParts>
    <vt:vector size="21" baseType="lpstr">
      <vt:lpstr>Sección 3. Metas Producto</vt:lpstr>
      <vt:lpstr>MP - SIT</vt:lpstr>
      <vt:lpstr>Act.Meta_SIT</vt:lpstr>
      <vt:lpstr>META 1</vt:lpstr>
      <vt:lpstr>META 2</vt:lpstr>
      <vt:lpstr>META 3</vt:lpstr>
      <vt:lpstr>META 4</vt:lpstr>
      <vt:lpstr>META 5</vt:lpstr>
      <vt:lpstr>META 6</vt:lpstr>
      <vt:lpstr>META 7</vt:lpstr>
      <vt:lpstr>Hoja2</vt:lpstr>
      <vt:lpstr>HV 14</vt:lpstr>
      <vt:lpstr>Act. 14</vt:lpstr>
      <vt:lpstr>Hoja3</vt:lpstr>
      <vt:lpstr>Hoja1</vt:lpstr>
      <vt:lpstr>'META 2'!Área_de_impresión</vt:lpstr>
      <vt:lpstr>'META 3'!Área_de_impresión</vt:lpstr>
      <vt:lpstr>'META 4'!Área_de_impresión</vt:lpstr>
      <vt:lpstr>'META 5'!Área_de_impresión</vt:lpstr>
      <vt:lpstr>'META 6'!Área_de_impresión</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Kellis Vanessa Gonzalez Solano</dc:creator>
  <cp:lastModifiedBy>henry henry</cp:lastModifiedBy>
  <cp:lastPrinted>2021-05-06T18:33:25Z</cp:lastPrinted>
  <dcterms:created xsi:type="dcterms:W3CDTF">2010-03-25T16:40:43Z</dcterms:created>
  <dcterms:modified xsi:type="dcterms:W3CDTF">2021-10-12T15:10:25Z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