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MARCELA CASTRO\OneDrive\Escritorio\"/>
    </mc:Choice>
  </mc:AlternateContent>
  <bookViews>
    <workbookView xWindow="0" yWindow="0" windowWidth="20490" windowHeight="7650" tabRatio="889" firstSheet="4" activeTab="9"/>
  </bookViews>
  <sheets>
    <sheet name="Sección 3. Metas Producto" sheetId="5" state="hidden" r:id="rId1"/>
    <sheet name="MP - SIT" sheetId="62" state="hidden" r:id="rId2"/>
    <sheet name="Act.Meta_SIT" sheetId="63" state="hidden" r:id="rId3"/>
    <sheet name="META 1" sheetId="96" state="hidden"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3">'META 1'!$A$1:$I$61</definedName>
    <definedName name="_xlnm.Print_Area" localSheetId="4">'META 2'!$A$1:$I$61</definedName>
    <definedName name="_xlnm.Print_Area" localSheetId="5">'META 3'!$A$1:$I$54</definedName>
    <definedName name="_xlnm.Print_Area" localSheetId="6">'META 4'!$A$1:$I$57</definedName>
    <definedName name="_xlnm.Print_Area" localSheetId="7">'META 5'!$A$1:$I$67</definedName>
    <definedName name="_xlnm.Print_Area" localSheetId="8">'META 6'!$A$1:$I$74</definedName>
    <definedName name="_xlnm.Print_Area" localSheetId="9">'META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93" l="1"/>
  <c r="D27" i="87" l="1"/>
  <c r="C29" i="92"/>
  <c r="C27" i="92"/>
  <c r="C28" i="91"/>
  <c r="C27" i="91"/>
  <c r="C28" i="90"/>
  <c r="C27" i="90"/>
  <c r="C31" i="93"/>
  <c r="C30" i="93"/>
  <c r="C29" i="93"/>
  <c r="C28" i="93"/>
  <c r="G27" i="92"/>
  <c r="C31" i="92"/>
  <c r="C30" i="92"/>
  <c r="C28" i="92"/>
  <c r="G27" i="91"/>
  <c r="C31" i="91"/>
  <c r="C30" i="91"/>
  <c r="C29" i="91"/>
  <c r="G27" i="90"/>
  <c r="C31" i="90"/>
  <c r="C30" i="90"/>
  <c r="C29" i="90"/>
  <c r="G27" i="95"/>
  <c r="I27" i="95" s="1"/>
  <c r="C31" i="95"/>
  <c r="C27" i="95"/>
  <c r="F27" i="92" l="1"/>
  <c r="F27" i="91"/>
  <c r="F27" i="90"/>
  <c r="F27" i="95"/>
  <c r="G27" i="87" l="1"/>
  <c r="I27" i="87" s="1"/>
  <c r="F27" i="87"/>
  <c r="E31" i="87"/>
  <c r="C31" i="87"/>
  <c r="C30" i="87"/>
  <c r="C29" i="87"/>
  <c r="C28" i="87"/>
  <c r="C27" i="87"/>
  <c r="F27" i="93" l="1"/>
  <c r="F27" i="96" l="1"/>
  <c r="H38" i="96" l="1"/>
  <c r="E38" i="96"/>
  <c r="H27" i="96" l="1"/>
  <c r="H28" i="96" s="1"/>
  <c r="H29" i="96" s="1"/>
  <c r="H30" i="96" s="1"/>
  <c r="H31" i="96" s="1"/>
  <c r="H32" i="96" s="1"/>
  <c r="H33" i="96" s="1"/>
  <c r="H34" i="96" s="1"/>
  <c r="H35" i="96" s="1"/>
  <c r="H36" i="96" s="1"/>
  <c r="H37" i="96" s="1"/>
  <c r="J63" i="91"/>
  <c r="J64" i="91"/>
  <c r="J65" i="91"/>
  <c r="J62" i="91"/>
  <c r="J56" i="91"/>
  <c r="J57" i="91"/>
  <c r="J58" i="91"/>
  <c r="J59" i="91"/>
  <c r="J60" i="91"/>
  <c r="J61" i="91"/>
  <c r="J52" i="91"/>
  <c r="J53" i="91"/>
  <c r="J54" i="91"/>
  <c r="J55" i="91"/>
  <c r="J50" i="91"/>
  <c r="J51" i="91"/>
  <c r="J48" i="91"/>
  <c r="J49" i="91"/>
  <c r="J47" i="91"/>
  <c r="G27" i="96" l="1"/>
  <c r="I27" i="96" s="1"/>
  <c r="J47" i="90"/>
  <c r="J46" i="91" l="1"/>
  <c r="J48" i="90"/>
  <c r="J49" i="90"/>
  <c r="J50" i="90"/>
  <c r="J51" i="90"/>
  <c r="J52" i="90"/>
  <c r="J53" i="90"/>
  <c r="J54" i="90"/>
  <c r="J55" i="90"/>
  <c r="J56" i="90"/>
  <c r="J57" i="90"/>
  <c r="J58" i="90"/>
  <c r="L47" i="90" l="1"/>
  <c r="J47" i="92"/>
  <c r="J46" i="95"/>
  <c r="L48" i="91" l="1"/>
  <c r="E31" i="95" l="1"/>
  <c r="C30" i="95"/>
  <c r="C29" i="95"/>
  <c r="C28" i="95"/>
  <c r="G27" i="93" l="1"/>
  <c r="I27" i="93" s="1"/>
  <c r="E31" i="92" l="1"/>
  <c r="E30" i="92"/>
  <c r="E29" i="92"/>
  <c r="E28" i="92"/>
  <c r="E27" i="92"/>
  <c r="E31" i="93" l="1"/>
  <c r="E30" i="93"/>
  <c r="E29" i="93"/>
  <c r="E28" i="93"/>
  <c r="E27" i="93"/>
  <c r="E30" i="87" l="1"/>
  <c r="E29" i="87"/>
  <c r="E28" i="87"/>
  <c r="E27" i="87"/>
  <c r="E31" i="90"/>
  <c r="E30" i="90"/>
  <c r="E29" i="90"/>
  <c r="E28" i="90"/>
  <c r="E27" i="90"/>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I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H28" i="91"/>
  <c r="H29" i="91" s="1"/>
  <c r="H30" i="91" s="1"/>
  <c r="H31" i="91" s="1"/>
  <c r="H32" i="91" s="1"/>
  <c r="H33" i="91" s="1"/>
  <c r="H34" i="91" s="1"/>
  <c r="H35" i="91" s="1"/>
  <c r="H36" i="91" s="1"/>
  <c r="H29" i="87"/>
  <c r="H30" i="87" s="1"/>
  <c r="H31" i="87" s="1"/>
  <c r="H32" i="87" s="1"/>
  <c r="H33" i="87" s="1"/>
  <c r="H34" i="87" s="1"/>
  <c r="H35" i="87" s="1"/>
  <c r="H36" i="87" s="1"/>
  <c r="H37" i="87" s="1"/>
  <c r="H38" i="87" s="1"/>
  <c r="H27" i="93"/>
  <c r="H28" i="93" s="1"/>
  <c r="H33" i="62" l="1"/>
  <c r="I33" i="62"/>
  <c r="D34" i="62"/>
  <c r="D32" i="47"/>
  <c r="H31" i="47"/>
  <c r="I31" i="47"/>
  <c r="H29" i="93"/>
  <c r="H30" i="93" s="1"/>
  <c r="H31" i="93" s="1"/>
  <c r="H32" i="93" s="1"/>
  <c r="H33" i="93" s="1"/>
  <c r="H34" i="93" s="1"/>
  <c r="H35" i="93" s="1"/>
  <c r="H36" i="93" s="1"/>
  <c r="H37" i="93" s="1"/>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H37" i="91" l="1"/>
  <c r="H38" i="91" s="1"/>
  <c r="I27" i="91" l="1"/>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<sst xmlns="http://schemas.openxmlformats.org/spreadsheetml/2006/main" count="1300" uniqueCount="485">
  <si>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</si>
  <si>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</si>
  <si>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</si>
  <si>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</si>
  <si>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</si>
  <si>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</si>
  <si>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</si>
  <si>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</si>
  <si>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</si>
  <si>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</si>
  <si>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</si>
  <si>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</si>
  <si>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</si>
  <si>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</si>
  <si>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</si>
  <si>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</si>
  <si>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</si>
  <si>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</si>
  <si>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</si>
  <si>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</si>
  <si>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</si>
  <si>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</si>
  <si>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</si>
  <si>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</si>
  <si>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</si>
  <si>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</si>
  <si>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</si>
  <si>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</si>
  <si>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</si>
  <si>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</si>
  <si>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</si>
  <si>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</si>
  <si>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</si>
  <si>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</si>
  <si>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</si>
  <si>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</si>
  <si>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</si>
  <si>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</si>
  <si>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</si>
  <si>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</si>
  <si>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</si>
  <si>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</si>
  <si>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</si>
  <si>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</si>
  <si>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</si>
  <si>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</si>
  <si>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</si>
  <si>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</si>
  <si>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</si>
  <si>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</si>
  <si>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</si>
  <si>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</si>
  <si>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</si>
  <si>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</si>
  <si>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</si>
  <si>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</si>
  <si>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</si>
  <si>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</si>
  <si>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</si>
  <si>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</si>
  <si>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</si>
  <si>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</si>
  <si>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</si>
  <si>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</si>
  <si>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</si>
  <si>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</si>
  <si>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</si>
  <si>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</si>
  <si>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</si>
  <si>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</si>
  <si>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</si>
  <si>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</si>
  <si>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</si>
  <si>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</si>
  <si>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</si>
  <si>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</si>
  <si>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</si>
  <si>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</si>
  <si>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</si>
  <si>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</si>
  <si>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</si>
  <si>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</si>
  <si>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</si>
  <si>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</si>
  <si>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</si>
  <si>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</si>
  <si>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</si>
  <si>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</si>
  <si>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</si>
  <si>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</si>
  <si>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</si>
  <si>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</si>
  <si>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</si>
  <si>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</si>
  <si>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</si>
  <si>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</si>
  <si>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</si>
  <si>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</si>
  <si>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</si>
  <si>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</si>
  <si>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</si>
  <si>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</si>
  <si>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</si>
  <si>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</si>
  <si>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</si>
  <si>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</si>
  <si>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</si>
  <si>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</si>
  <si>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</si>
  <si>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</si>
  <si>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</si>
  <si>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</si>
  <si>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</si>
  <si>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</si>
  <si>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</si>
  <si>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</si>
  <si>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</si>
  <si>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</si>
  <si>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</si>
  <si>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</si>
  <si>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</si>
  <si>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</si>
  <si>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</si>
  <si>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</si>
  <si>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</si>
  <si>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</si>
  <si>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</si>
  <si>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</si>
  <si>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</si>
  <si>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</si>
  <si>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</si>
  <si>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</si>
  <si>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</si>
  <si>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</si>
  <si>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</si>
  <si>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</si>
  <si>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</si>
  <si>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</si>
  <si>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</si>
  <si>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</si>
  <si>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</si>
  <si>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</si>
  <si>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</si>
  <si>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</si>
  <si>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</si>
  <si>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</si>
  <si>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</si>
  <si>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</si>
  <si>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</si>
  <si>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</si>
  <si>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</si>
  <si>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</si>
  <si>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</si>
  <si>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</si>
  <si>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</si>
  <si>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</si>
  <si>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</si>
  <si>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</si>
  <si>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</si>
  <si>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</si>
  <si>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</si>
  <si>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</si>
  <si>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</si>
  <si>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</si>
  <si>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</si>
  <si>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</si>
  <si>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</si>
  <si>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</si>
  <si>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</si>
  <si>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</si>
  <si>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</si>
  <si>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</si>
  <si>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</si>
  <si>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</si>
  <si>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</si>
  <si>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</si>
  <si>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</si>
  <si>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</si>
  <si>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</si>
  <si>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</si>
  <si>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</si>
  <si>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</si>
  <si>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</si>
  <si>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</si>
  <si>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</si>
  <si>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</si>
  <si>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</si>
  <si>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</si>
  <si>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</si>
  <si>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</si>
  <si>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</si>
  <si>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</si>
  <si>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</si>
  <si>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</si>
  <si>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</si>
  <si>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</si>
  <si>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</si>
  <si>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</si>
  <si>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</si>
  <si>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</si>
  <si>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</si>
  <si>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</si>
  <si>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</si>
  <si>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</si>
  <si>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</si>
  <si>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</si>
  <si>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</si>
  <si>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</si>
  <si>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</si>
  <si>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</si>
  <si>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</si>
  <si>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</si>
  <si>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</si>
  <si>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</si>
  <si>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</si>
  <si>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</si>
  <si>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</si>
  <si>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</si>
  <si>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</si>
  <si>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</si>
  <si>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</si>
  <si>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</si>
  <si>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</si>
  <si>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</si>
  <si>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</si>
  <si>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Rediseñar e Implementar la estructura orgánica del Instituto</t>
  </si>
  <si>
    <t>Meta/Actividad con territorialización</t>
  </si>
  <si>
    <t>Dependencia responsable</t>
  </si>
  <si>
    <t>Gerencia del proyecto</t>
  </si>
  <si>
    <t>Indicador PMR</t>
  </si>
  <si>
    <t>Nombre Proyecto</t>
  </si>
  <si>
    <t>Fortalecimiento institucional de la estructura organizacional del IDPYBA Bogotá</t>
  </si>
  <si>
    <t>Código del Proyecto</t>
  </si>
  <si>
    <t>Código del proceso</t>
  </si>
  <si>
    <t>PE03</t>
  </si>
  <si>
    <t>Objetivo estratégico</t>
  </si>
  <si>
    <t>Rediseñar e implementar la estructura orgánica del Instituto</t>
  </si>
  <si>
    <t>Meta Sectorial</t>
  </si>
  <si>
    <t>Realizar el fortalecimiento institucional de la estructura orgánica y funcional de la estructura orgánica y funcional de la SDA, IDGER, JBB, E  IDPYBA</t>
  </si>
  <si>
    <t>Nombre del indicador</t>
  </si>
  <si>
    <t>0900G108 Diagnósticos Desarrollados</t>
  </si>
  <si>
    <t>Tipología</t>
  </si>
  <si>
    <t>Fecha de programación</t>
  </si>
  <si>
    <t>noviembre de 2023</t>
  </si>
  <si>
    <t>Tipo anualización</t>
  </si>
  <si>
    <t>Objetivo y descripción del Indicador</t>
  </si>
  <si>
    <t>Realizar el fortalecimiento institucional de la estructura orgánica y funcional de la estructura orgánica y funcional de la SDA, IDGER, JBB, E  IDPYBA mediante el desarrollo e implementación de un estudio técnico de rediseño institucional</t>
  </si>
  <si>
    <t>Fuente u origen de Datos</t>
  </si>
  <si>
    <t>Plan de Acción</t>
  </si>
  <si>
    <t>Fórmula de Cálculo</t>
  </si>
  <si>
    <t>Actividades ejecutadas del plan de acción / Actividades programadas en el plan de acción</t>
  </si>
  <si>
    <t>Unidad de medida del indicador</t>
  </si>
  <si>
    <t xml:space="preserve">Nombre de las Variables </t>
  </si>
  <si>
    <t>Magnitud Ejecutada</t>
  </si>
  <si>
    <t xml:space="preserve">Magnitud programada </t>
  </si>
  <si>
    <t>Actividades ejecutadas del plan de acción</t>
  </si>
  <si>
    <t>Actividades programadas en el plan de acción</t>
  </si>
  <si>
    <t>Unidad de medida (de la variable)</t>
  </si>
  <si>
    <t>Descripción de la variable</t>
  </si>
  <si>
    <t xml:space="preserve">Dentro del Plan de Acción se establecen actividades y productos que deben ejecutarse para dar implementación al estudio técnico. Estos son, acuerdos de consejo directivo, resoluciones entre otras. En este item, se relacionan la cantidad de actividadas ejecutadas y su peso ponderado en el Plan de Acción </t>
  </si>
  <si>
    <t xml:space="preserve">Dentro del Plan de Acción se establecen actividades y productos que deben ejecutarse para dar implementación al estudio técnico. Estos son, acuerdos de consejo directivo, resoluciones entre otras. En este item, se relacionan la cantidad de actividadas programadas y su peso ponderado en el Plan de Acción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</si>
  <si>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</si>
  <si>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</si>
  <si>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</si>
  <si>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</si>
  <si>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</si>
  <si>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</si>
  <si>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</si>
  <si>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</si>
  <si>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</si>
  <si>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</si>
  <si>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</si>
  <si>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</si>
  <si>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</si>
  <si>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</si>
  <si>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</si>
  <si>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</si>
  <si>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</si>
  <si>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</si>
  <si>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</si>
  <si>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</si>
  <si>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Para la presente vigencia se dio continuidad del rediseño institucional, donde el dia 25 de enero de 2023, el DASCD realizó observaciones a los proyectos de acuerdo, los cuales fueron analizados y ajustados por el IDPYBA, efectuando así, un nuevo alcance al estudio técnico mediante radicado 2023EE0000971 del 01 de febrero de 2023. Para el el mes de marzo de 2023, mediante radicado IDPYBA 2023ER0003553 y radicado DASCD 2-2023-3767, el citado Departamento Administrativo emitió concepto técnico favorable para la modificación de la estructura organizacional, planta de personal y Manual de Funciones y Competencias Laborales del IDPYBA. En el mes de abril el Consejo Directivo aprobó la modificación de la estructura organizacional, la planta de empleos y el Manual Especifico de Funciones y Competencias Laborales, conforme al concepto de viabilidad expedido por el DASCD, asi mismo se expidió el Acuerdo 002 de 2023 “Por medio del cual se modifica la estructura organizacional del Instituto Distrital de Protección y Bienestar Animal – IDPYBA y se dictan otras disposiciones” y el Acuerdo 003 de 2023 “Por medio de la cual se modifica la Planta de Empleos del Instituto Distrital de Protección y Bienestar Animal – IDPYBA y se dictan otras disposiciones”, asimismo, se expide la Resolución del 25 de mayo de 2025, “Por medio de la cual se modifica la Resolución 108 de 2019, Manual Especifico de Funciones y Competencias Laborales de la planta de empleos del Instituto Distrital de Protección y Bienestar Animal (IDPYBA)”. Por ultimo, se radico solicitud y estudio técnico para la modificación del Manual De Funciones Y Competencias Laborales, el 09 de noviembre de 2023, el DASCD emitió concepto técnico favorable bajo el radicado 2-2023-14543 del DASCD y 2023ER0015109 IDPYBA, es así, como se expide la Resolución 980 del 21 de noviembre de 2023, “Por medio de la cual se modifica el artículo 1° de la Resolución 108 de 2019, que establece el Manual Específico de Funciones y Competencias Laborales de la planta de empleos del Instituto Distrital de Protección y Bienestar Animal con relación a la ficha técnica del empleo denominado como Profesional Especializado, Código 222, Grado 03 adscrito a la Subdirección de Atención a la Fauna”</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</si>
  <si>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</si>
  <si>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</si>
  <si>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</si>
  <si>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</si>
  <si>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</si>
  <si>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</si>
  <si>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</si>
  <si>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</si>
  <si>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XIMENA DEL PILAR RODRIGUEZ CIFUENTES</t>
  </si>
  <si>
    <t>Responsable del reporte</t>
  </si>
  <si>
    <t>Jefe de Oficina y/o Subdirector(a)</t>
  </si>
  <si>
    <t>JESUS ALBERTO MARTINEZ CESPEDES</t>
  </si>
  <si>
    <t>Firma Jefe Oficina y/o Subdirector(a)</t>
  </si>
  <si>
    <t>Fortalecer los canales de comunicación</t>
  </si>
  <si>
    <t>Grupo Comunicaciones</t>
  </si>
  <si>
    <t>Garantizar accesibilidad a la información institucional a los grupos de valor, a través de los mecanismos y canales que disponga el Instituto</t>
  </si>
  <si>
    <t>Planes Estratégicos Formulados</t>
  </si>
  <si>
    <t>Enero de 2024</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</si>
  <si>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</si>
  <si>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</si>
  <si>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Actividades ejecutadas para el fortalecimiento de los canales de comunicación</t>
  </si>
  <si>
    <t>Actividades programadas para el fortalecimiento de los canales de comunicación</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</si>
  <si>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</si>
  <si>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</si>
  <si>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Gracias a la gestión realizada en el fortalecimiento de los canales decomunicacion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gestionando: Piezas Gráficas 65,Videos 27,Notas y Comunicados 12,Publicaciones Facebook 237,Publicaciones Twitter 292,Publicaciones Instagram 424,Impresiones en redes 5.034.799</t>
  </si>
  <si>
    <t>Se mantuvo la ampliación de la base de seguidores, el fortalecimiento de la red de periodistas aliados y medios de comunicación masivos y comunitarios, asi mismo, se llevo a cabo la amplificación masiva de los productos audiovisuales y la continua divulgación de jornadas de esterilización y apertura de las jornadas de adopción, destacando el desarrollo y publicacion de todas las actividades concernientes a comunicaciones.</t>
  </si>
  <si>
    <t>Acumulado Año</t>
  </si>
  <si>
    <t>Piezas Gráficas</t>
  </si>
  <si>
    <t>Videos</t>
  </si>
  <si>
    <t>Notas y Comunicados</t>
  </si>
  <si>
    <t>Publicaciones Facebook</t>
  </si>
  <si>
    <t>Publicaciones Twitter</t>
  </si>
  <si>
    <t>Publicaciones Instagram</t>
  </si>
  <si>
    <t>Impresiones en redes</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</si>
  <si>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</si>
  <si>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MARTHA CATALINA GÓMEZ GONZÁLEZ</t>
  </si>
  <si>
    <t>MARTHA CATALINA GÓMEZ GONZÁLEZ - JESUS ALBERTO MARTINEZ CESPEDES</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</si>
  <si>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</si>
  <si>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</si>
  <si>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</si>
  <si>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</si>
  <si>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</si>
  <si>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</si>
  <si>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</si>
  <si>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</si>
  <si>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</si>
  <si>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</si>
  <si>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</si>
  <si>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</si>
  <si>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</si>
  <si>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</si>
  <si>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avance a corte de enero de 2024 del 0,04 el cual corresponde a los reportes realizados en el mes de enero de 2024 de los Proyectos de Inversión de la entidad: Indicadores PMR.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Revisión y publicación de las Hojas de vida de los indicadores y SEGPLAN.
Conforme a las mesas de trabajo realizadas en la vigencia 2023, se recibió con radicado la programacion 2024 de los diferentes proyectos de inversión.
Se realizaron los siguientes reportes de seguimiento de los productos en responsabilidad del IDPYBA en las políticas públicas distritales: PP LGBTI, PP mujeres y equidad de género. PP protección y bienestar animal.</t>
  </si>
  <si>
    <t>La meta presenta un nivel de avance acumulado del 0,04 el cual corresponde a los reportes realizados en el mes de enero de 2024 de los Proyectos de Inversión de la entidad: Indicadores PMR.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Revisión y publicación de las Hojas de vida de los indicadores y SEGPLAN.
Conforme a las mesas de trabajo realizadas en la vigencia 2023, se recibió con radicado la programacion 2024 de los diferentes proyectos de inversión.
Se realizaron los siguientes reportes de seguimiento de los productos en responsabilidad del IDPYBA en las políticas públicas distritales: PP LGBTI, PP mujeres y equidad de género. PP protección y bienestar animal.</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</si>
  <si>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</si>
  <si>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</si>
  <si>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WILLIAM GUERRERO - MARCELA PLAZAS - FERNANDO GALVIS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</si>
  <si>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</si>
  <si>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</si>
  <si>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</si>
  <si>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</si>
  <si>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</si>
  <si>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</si>
  <si>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</si>
  <si>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</si>
  <si>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</si>
  <si>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</si>
  <si>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</si>
  <si>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</si>
  <si>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Para la consolidación del Plan Anticorrupción y de Atención al Ciudadano de la vigencia 2024, durante el mes de enero se realizó consulta ciudadana y al interior de la entidad para la construcción participativa del plan.]  Se formularon un total de 67 acciones para la vigencia 2024 para la promoción de la anticorrupción y de atención al ciudadano y se identificaron (6) riesgos de corrupción. Se presentó ante el comité institucional de gestión y desempeño el proyecto Plan Anticorrupción y de Atención al Ciudadano, el mapa de riesgos de corrupción, el cual fue aprobado por todos los miembros del comité. Gestión de Riesgos: Se consolidaron y presentaron los riesgos de gestión de procesos en el comité institucional, Se incluyeron los riesgos asociados al proceso de gestión administrativa de los recursos físicos. Se eliminaron los riesgos asociados a la regulación asociada a la PYBA para iniciar el proceso de adopción de los documentos, incluidos la caracterización. SUIT:Se presentó la estrategia de racionalización de la vigencia 2024  de trámites para aprobación del comité institucional de gestión y desempeño y se registró en el Sistema Único de Información de Trámites. En enero se reportaron los datos de operación de diciembre 2023 del trámite y de los procedimientos administrativos vigentes. Furag: Se formuló y presentó la estrategia de rendición de cuentas para la vigencia 2024 ante el comité institucional de gestión y desempeño para el fortalecimiento de la política de Participación Ciudadana en la Gestión Pública del modelo. Para la plataforma Colibrí se reporta la evidencia y el avance  de los compromisos adquiridos.Actualización de documentos del sistema de gestión : Acta 001 de 2024:  Actualización formato PA02-PR02-F08 - Estudio Previo Contratos de Prestación de Servicios Profesionales y de Apoyo a la Gestión - Acta 002 de 2024: Actualización formato PA05-PR10-F03 - Reprogramación presupuestal, así mismo se realizo la revisión tecnica de procedimientos y formatos asociados al proceso de GESTIÓN ADMINISTRATIVA Y DOCUMENTAL. En Comite de Gestión y Desempeño Instutcioanl se convocan y se realizan 2  sesiones  donde se tratan los temas mencionados anteriormente.</t>
  </si>
  <si>
    <t>Documentos revisados, actualizados,adoptados, eliminados</t>
  </si>
  <si>
    <t>Revisados: 8
Actualizados: 2
Adoptados: 0
Eliminados: 0</t>
  </si>
  <si>
    <t>Revisados: 6
Actualizados: 2
Adoptados: 0
Eliminados: 0</t>
  </si>
  <si>
    <t>Reuniones y comunicaciones para la implementación del MIPG</t>
  </si>
  <si>
    <t xml:space="preserve">Reuniones 
Comunicaciones </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</si>
  <si>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</si>
  <si>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</si>
  <si>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</si>
  <si>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</si>
  <si>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</si>
  <si>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</si>
  <si>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</si>
  <si>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</si>
  <si>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</si>
  <si>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</si>
  <si>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</si>
  <si>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</si>
  <si>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</si>
  <si>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</si>
  <si>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</si>
  <si>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</si>
  <si>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</si>
  <si>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</si>
  <si>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</si>
  <si>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Se gestionó: Actos administrativos, conceptos juridicos y respuestas a derechos de petición: 4 Tutelas y demandas respondidas: 2 Diligencias judiciales atendidas: 3 Orientaciones juridicas a la ciudadanía: 0 Contratos elaborados: 173 Novedades contractuales:46 Derechos de petición respondidos, PQR, Requerimientos: 156 Liquidaciones efectuadas 0 Autos interlocutorios:1</t>
  </si>
  <si>
    <r>
      <rPr>
        <b/>
        <sz val="10"/>
        <color rgb="FF000000"/>
        <rFont val="Arial"/>
      </rPr>
      <t xml:space="preserve">JURIDICA: </t>
    </r>
    <r>
      <rPr>
        <sz val="9"/>
        <color rgb="FF000000"/>
        <rFont val="Arial"/>
      </rPr>
      <t xml:space="preserve"> Se elaboró un (1) informe de procesos judiciales, tutelas y demás actuaciones judiciales actualizado al mes de enero de 2024.Se contestaron dos (2) acciones de tutela a saber: tutela No 2024-00021 y No 2024-00037. Se profirieron tres (3) fallos de tutela en los casos: Ttutela No. 2023-01302, No 2023-02137, No 2023-00349. Se efectuó seguimiento semanal a los procesos judiciales vigentes en la página de la rama y se realizó la correspondiente actualización de las actuaciones judiciales en el SIPROJ. Se emitieron (2) conceptos jurídicos a saber: Concepto de intervención ante la Corte Constitucional expediente D-1554 . Solicitud de concepto al DASC y DAFP. Se realizó la revisión y control de legalidad de (2) actos administrativos relativos a nombramiento y delegación. Se realizó análisis técnico jurídico a (3) proyectos de acuerdo: PA 051 de 2024, PA 023 de 2024, PA 058 de 2024. Se elaboró la primera versión del proyecto de decreto que reconoce como calamidad doméstica la muerte o enfermedad grave de los animales de compañía de los servidores públicos del D.C. Se asistió a (3) diligencias judiciales y se elaboraron cincuenta y seis (56) oficios de excusa dirigidos a los Juzgados y/o autoridades competentes.  Lo anterior debido a la contingencia en el proceso de contratación y falta de personal. Se alimentó y actualizó el cuadro de reporte mensual y reparto de las diligencias judiciales. Se recibieron 56 solicitudes de orientación al Centro de Atención Jurídica (43 virtuales y 13 presenciales), de las cuales 18 fueron atendidas exitosamente y los 38 restantes, los usuarios no asistieron al espacio agendado. De las 56 solicitudes un 16.4% fueron de la localidad de Suba, 11% de Bosa, 9.1% Ciudad Bolívar, 7.3% cada una de las localidades de Usaquén, Usme y Kennedy, 5.5% cada una de las localidades de Engativá, Chapinero, Antonio Nariño y San Cristóbal, 1.8% cada una de las localidades de Rafael Uribe Uribe, Fontibón, Teusaquillo y Puente Aranda y un 12.7% de otras ciudades del país. Durante el mes de enero por parte de la SAF no se remitió ningun caso para la elaboración y presentación de denuncias,  debido a la contingencia en la contratación y falta de personal. Se asistió a una audiencia de continuación de juicio oral, una audiencia preparatoria y una audiencia de incidente de reparación integral. 
</t>
    </r>
  </si>
  <si>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</si>
  <si>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</si>
  <si>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</si>
  <si>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</si>
  <si>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</si>
  <si>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r>
      <rPr>
        <b/>
        <sz val="11"/>
        <color rgb="FF000000"/>
        <rFont val="Arial"/>
      </rPr>
      <t xml:space="preserve">CONTRACTUAL:   </t>
    </r>
    <r>
      <rPr>
        <sz val="11"/>
        <color rgb="FF000000"/>
        <rFont val="Arial"/>
      </rPr>
      <t xml:space="preserve">En total se suscriben  173 contratos a corte del 31 de enero nde 2024, realizando todos los trámites de revisión, aprobación y cargue en la platraforma SECOPII.                                                                                                                         Se da trámite  a 46 modificaciones y/o novedades contractuales.                                                     Se da trámite y respuestas a 156 solicitudes de información, requerimientos de la ciudadania y entes de control así:                                                                                                 * Derechos de petición: 5                                                                                          *Certificaciones: 29                                                                                                                                *     Paz y Salvo: 120                                                                                                                                                                       *Reportes Periodicos: 2 ( Sivicof y  Sideap                 </t>
    </r>
  </si>
  <si>
    <t>Contratos elaborados:</t>
  </si>
  <si>
    <t>Novedades contractuales:</t>
  </si>
  <si>
    <t>Derechos de petición respondidos, PQR, Requerimientos:</t>
  </si>
  <si>
    <t>Liquidaciones efectuadas</t>
  </si>
  <si>
    <r>
      <rPr>
        <b/>
        <sz val="10"/>
        <color rgb="FF000000"/>
        <rFont val="Arial"/>
      </rPr>
      <t xml:space="preserve">OFICINA DE CONTROL INTERNO DISCIPLINARIO:
</t>
    </r>
    <r>
      <rPr>
        <sz val="10"/>
        <color rgb="FF000000"/>
        <rFont val="Arial"/>
      </rPr>
      <t xml:space="preserve">
Actualmente la Oficina de Control Disciplinario Interno  del IDPYBA, tiene veinticuatro (24)  expedientes activos  de los cuales cuatro (4) son Investigaciones formales y el restante corresponden a  Indagaciones Previas.
Para el mes de ENERO del 2024, la OCDI, gestionó y generó :
1. TRECE(13) providencias, asi: 
- UN (1) Auto de Apertura de Investigaciòn 
- DOS (2) Autos de Remisiòn a la PGN 
- UN (1) Auto que incorpora escrito de defensa 
- UN (1) Auto que Fija fecha y hora para practica de pruebas
- CINCO (5) Autos que Decretan Pruebas de Oficio
- UN (1) Auto que ordena el Desglose de Queja 
- UN (1) Auto de Archivo 
- Un (1) Auto de Apertura de Indagacion Previa 
2. Las Notificaciones (personal y por edicto)
3. practica de pruebas documentaless 
4. Las comunicaciones y notificaciones  necesarias para la continuidad de las actuaciones.</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</si>
  <si>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</si>
  <si>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</si>
  <si>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</si>
  <si>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</si>
  <si>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</si>
  <si>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</si>
  <si>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JESUS ALBERTO MARTINEZ CESPEDES - María Isabel Villegas</t>
  </si>
  <si>
    <t>Jefe de la Oficina Juridica - Subdirectora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</si>
  <si>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</si>
  <si>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</si>
  <si>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</si>
  <si>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</si>
  <si>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</si>
  <si>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</si>
  <si>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</si>
  <si>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</si>
  <si>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</si>
  <si>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t>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Se gestionó PQRS recibidas:  951 Asesorías dadas: 1241 Capacitaciones: 4 Actividades de bienestar: 2 Actividades del PASST: 0 Vehículos asignados: 15 Mantenimientos realizados 5Gestión de residuos peligrosos 0 Revisiones de expedientes o intervenciones</t>
  </si>
  <si>
    <r>
      <rPr>
        <b/>
        <sz val="10"/>
        <color rgb="FF000000"/>
        <rFont val="Arial"/>
      </rPr>
      <t xml:space="preserve">EQUIPO DE ATENCIÓN AL CIUDADANO:  </t>
    </r>
    <r>
      <rPr>
        <sz val="10"/>
        <color rgb="FF000000"/>
        <rFont val="Arial"/>
      </rPr>
      <t xml:space="preserve">Durante el mes de enero el porcentaje de cumplimiento en oportunidad de las respuestas fue del 99%. De las 864 peticiones que tenian fecha de cierre entre el 1 y el 31 del mes de enero, se gestionaron 11 peticiones fuera de término. 3 Corresponden a la Subdirección de Gestión del Conocimiento y Cultura Ciudadana; 1 a Dirección General y 7 a la Subdirección de Atención a la Fauna
Durante enero se radicaron 951 peticiones, así: canal virtual: 764; canal presencial 159 y 28 canal teléfonico.
Durante el mes de enero se recibieron 55 respuestas de la encuesta de satisfacción, el porcentaje de satisfacción fue del 64%.
Los ciudadanos que manifiestan insatisfacción mencionan la dificultad para acceder a línea de maltrato animal, la falta de respuesta a los casos de maltrato puesto que contínuan evidenciando la situación.
A través de la estrategia de primer nivel se gestionaron 1.241 solicitudes de ciudadanos a quienes se les orientó para acceder a los diferentes programas y servicios del IDPYBA, siendo el más recuerrente los turnos de esterilización. La atención a través de los canales habilitados se dio de la siguiente manera: Presencial: 85 ; Teléfono: 1.013; Virtual: 143 </t>
    </r>
  </si>
  <si>
    <t xml:space="preserve">PQRS recibidas: </t>
  </si>
  <si>
    <t>Satisfacción ciudadana:</t>
  </si>
  <si>
    <t>Asesorías dadas:</t>
  </si>
  <si>
    <r>
      <t>GESTION DE TALENTO HUMANO:</t>
    </r>
    <r>
      <rPr>
        <sz val="10"/>
        <color rgb="FF000000"/>
        <rFont val="Arial"/>
      </rPr>
      <t xml:space="preserve"> Para el mes de enero de 2024 se tenían programadas 4 capacitaciones de las cuales se realizaron 4, así:
1.	Curso “Experiencias Internacionales de Innovación en el Sector Público”. 
2.	Curso “Agility - metodologías ágiles” 
3.	Design Thinking - Pensamiento de Diseño" 
4.	Capacitación Ética e integridad interespecie para el fomento de una cultura de ética e integridad interespecie. 
Respecto al Plan de Bienestar, se realizaron 2 actividades las cuales se ejecutaron 2. Por otra parte, en el Plan de SST se tenían programadas 3 actividades las cuales no pudieron ser ejecutadas por ausencia de profesional contratistas en SST. Las mismas serán ejecutadas en el próximo bimestre, para dar cumplimiento a las actividades del Plan.</t>
    </r>
  </si>
  <si>
    <t>Capacitaciones:</t>
  </si>
  <si>
    <t>Actividades de bienestar:</t>
  </si>
  <si>
    <t>Actividades del PASST:</t>
  </si>
  <si>
    <r>
      <rPr>
        <b/>
        <sz val="10"/>
        <color rgb="FF000000"/>
        <rFont val="Arial"/>
      </rPr>
      <t xml:space="preserve">
EQUIPO DE RECURSOS FÍSICOS:
</t>
    </r>
    <r>
      <rPr>
        <sz val="10"/>
        <color rgb="FF000000"/>
        <rFont val="Arial"/>
      </rPr>
      <t xml:space="preserve">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cumplio con los mantenimientos programados, a los vehiculos de propiedad del Instituto y a los inmueble que se encuentra en calidad de arrendamiento.
Se realizo la entrega de bienes de consumo o activos a los contratistas o funcionarios que fueron autorizados por su jefe directo para la recepcion de los insumos.
Para el mes de enero no se realizaron reintegros, bajas ni compra de activos fijos."			
</t>
    </r>
    <r>
      <rPr>
        <b/>
        <sz val="10"/>
        <color rgb="FF000000"/>
        <rFont val="Arial"/>
      </rPr>
      <t xml:space="preserve">			
</t>
    </r>
  </si>
  <si>
    <t>Ingresos, salidas y traslados:</t>
  </si>
  <si>
    <t xml:space="preserve">
3 ingresos,  33 salidas,   0 reintegros 56 traslados,   0 compras, 0 bajas</t>
  </si>
  <si>
    <t>Vehículos asignados:</t>
  </si>
  <si>
    <t>Proveedores gestionados:</t>
  </si>
  <si>
    <t>Mantenimientos realizados</t>
  </si>
  <si>
    <r>
      <rPr>
        <b/>
        <sz val="10"/>
        <color rgb="FF000000"/>
        <rFont val="Arial"/>
      </rPr>
      <t xml:space="preserve">EQUIPO DE GESTIÓN AMBIENTAL:  </t>
    </r>
    <r>
      <rPr>
        <sz val="10"/>
        <color rgb="FF000000"/>
        <rFont val="Arial"/>
      </rPr>
      <t>Durante el mes de enero de 2024 se desarrollaron 5 actividades del plan de Acción PIGA 2024:
-Limpieza preventiva y/o correctiva al sistema de aguas lluvias a las canaletas por parte de la Empresa de Aseo.
-Ocho (8) entregas de residuos peligrosos (Cortopunzantes, biosanitarios, animales muertos, anatomopatológicos,  residuos químicos,  envases insumos viales y medicamentos, residuos químicos)  a la empresa ECOENTORNO.
-Actualización de las bitácoras de residuos ordinarios, peligrosos y material reciclado.
-Entrega de material aprovechable a la Asociación de Reciclaje.
- Reporte día de movilidad sostenible, solicitud de divulgación de pieza gráfica movilidad, registro de biciusuarios y número de viajes.</t>
    </r>
  </si>
  <si>
    <t>Actividades de saneamiento (Poda y fumigación):</t>
  </si>
  <si>
    <t>Gestión de residuos peligrosos</t>
  </si>
  <si>
    <t>Gestión de residuos reciclables</t>
  </si>
  <si>
    <t>Actividades de movilidad sostenible:</t>
  </si>
  <si>
    <r>
      <rPr>
        <b/>
        <sz val="10"/>
        <color rgb="FF000000"/>
        <rFont val="Arial"/>
      </rPr>
      <t xml:space="preserve">EQUIPO DE GESTIÓN FINANCIERA:   </t>
    </r>
    <r>
      <rPr>
        <sz val="10"/>
        <color rgb="FF000000"/>
        <rFont val="Arial"/>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</si>
  <si>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</si>
  <si>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333                                                     CDP: 486</t>
  </si>
  <si>
    <t>CRP: 333
CDP: 486</t>
  </si>
  <si>
    <t>Giros por pospre realizados:</t>
  </si>
  <si>
    <t>Operaciones contables:</t>
  </si>
  <si>
    <r>
      <rPr>
        <b/>
        <sz val="10"/>
        <color rgb="FF000000"/>
        <rFont val="Arial"/>
      </rPr>
      <t xml:space="preserve">EQUIPO DE GESTIÓN DOCUMENTAL: 
</t>
    </r>
    <r>
      <rPr>
        <sz val="10"/>
        <color rgb="FF000000"/>
        <rFont val="Arial"/>
      </rPr>
      <t>Se llevaron a cabo las 2 actividades planeadas para el presente mes:1. Digitalizar la documentación del archivo central de la entidad y 2. Cargar la documentación del archivo central al repositorio digital de la entidad</t>
    </r>
  </si>
  <si>
    <t>Transferencias documentales realizadas</t>
  </si>
  <si>
    <t>Capacitaciones realizadas:</t>
  </si>
  <si>
    <t>Revisiones de expedientes o intervenciones</t>
  </si>
  <si>
    <t>6 cajas: 3438 folios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</si>
  <si>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</si>
  <si>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 xml:space="preserve">Natalia Roncancio - Diana Gomez - Fredy Ariza </t>
  </si>
  <si>
    <t>Natalia Roncancio - Diana Gomez - Fredy Ariza</t>
  </si>
  <si>
    <t>SUBDIRECTORA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</si>
  <si>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</si>
  <si>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</si>
  <si>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</si>
  <si>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</si>
  <si>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</si>
  <si>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</si>
  <si>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</si>
  <si>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</si>
  <si>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meido de la sede electronica y los micrositios dispuestos para la gestión misional. Dentro de las acciones mas relevantes se encuentran las actualizaciones a los sistemas de información SIPYBA, Esterilizar Salva; la reestructuración de la sede electronica en concordancia con los lineamientos ITA, entre otros.  Así mismo, se logró un fortalecimiento de las acciones relacionadas con la seguridad y privacidad de la información.  Solicitudes gestionadas por la mesa de servicios:100 Actividades de Seguridad de la información:0 Publicaciones realizadas en sitios web:100</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</si>
  <si>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</si>
  <si>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 xml:space="preserve">Dentro de los avances del área Tecnológica se encuentran para el mes de enero se encuentran                                                                                                    Actualización de los planes Institucionales y Estratégicos al Plan de Acción de conformidad con el decreto 612 de 2018, publicados en la sede electrónica junto con los cronogramas de actividades para la vigencia 2024.                                                                                                                                         - Plan de Tratamientos de Riesgos de Seguridad y Privacidad de la Información                                                                                                                          - Plan Estratégico de Tecnologías y las Comunicaciones PETI                          - Plan de Seguridad y Privacidad de la Información                                                                   Activación de Turnos para el mes de Febrero a través del Sistema de Información Esterilizar Salva. </t>
  </si>
  <si>
    <t>AVANCE MES</t>
  </si>
  <si>
    <t>ACUMULADO AÑO</t>
  </si>
  <si>
    <t>Solicitudes gestionadas por la mesa de servicios:</t>
  </si>
  <si>
    <t>Actividades de Seguridad de la información:</t>
  </si>
  <si>
    <t>Publicaciones realizadas en sitios web:</t>
  </si>
  <si>
    <t>Se viene realizando seguimiento con respecto a la ejecución de un script  para hacer cierre masivo de peticiones en la plataforma de A-Z Digital que no se pudieron finalizar, adicionalmente mesas de trabajo con el fin de dar solución al incidente presentado.</t>
  </si>
  <si>
    <t>Mediante el fortalecimiento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</si>
  <si>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 xml:space="preserve">Monica Lizeth Garzón </t>
  </si>
  <si>
    <t>SUBDIRECTORA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</si>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</sst>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43" formatCode="_-* #,##0.00_-;\-* #,##0.00_-;_-* &quot;-&quot;??_-;_-@_-"/>
    <numFmt numFmtId="164" formatCode="_-&quot;$&quot;\ * #,##0_-;\-&quot;$&quot;\ * #,##0_-;_-&quot;$&quot;\ * &quot;-&quot;_-;_-@_-"/>
    <numFmt numFmtId="165" formatCode="_(* #,##0_);_(* \(#,##0\);_(* &quot;-&quot;_);_(@_)"/>
    <numFmt numFmtId="166" formatCode="_(* #,##0.00_);_(* \(#,##0.00\);_(* &quot;-&quot;??_);_(@_)"/>
    <numFmt numFmtId="167" formatCode="_-* #,##0.00\ &quot;€&quot;_-;\-* #,##0.00\ &quot;€&quot;_-;_-* &quot;-&quot;??\ &quot;€&quot;_-;_-@_-"/>
    <numFmt numFmtId="168" formatCode="&quot;$&quot;\ #,##0_);[Red]\(&quot;$&quot;\ #,##0\)"/>
    <numFmt numFmtId="169" formatCode="_(&quot;$&quot;\ * #,##0.00_);_(&quot;$&quot;\ * \(#,##0.00\);_(&quot;$&quot;\ * &quot;-&quot;??_);_(@_)"/>
    <numFmt numFmtId="170" formatCode="_ * #,##0.00_ ;_ * \-#,##0.00_ ;_ * &quot;-&quot;??_ ;_ @_ "/>
    <numFmt numFmtId="171" formatCode="0.0%"/>
    <numFmt numFmtId="172" formatCode="_(* #,##0_);_(* \(#,##0\);_(* &quot;-&quot;??_);_(@_)"/>
    <numFmt numFmtId="173" formatCode="_(* #,##0.00_);_(* \(#,##0.00\);_(* &quot;-&quot;_);_(@_)"/>
    <numFmt numFmtId="174" formatCode="_-* #,##0.00\ &quot;$&quot;_-;\-* #,##0.00\ &quot;$&quot;_-;_-* &quot;-&quot;??\ &quot;$&quot;_-;_-@_-"/>
    <numFmt numFmtId="175" formatCode="_-* #,##0.00\ _$_-;\-* #,##0.00\ _$_-;_-* &quot;-&quot;??\ _$_-;_-@_-"/>
    <numFmt numFmtId="176" formatCode="_(* #,##0.0_);_(* \(#,##0.0\);_(* &quot;-&quot;??_);_(@_)"/>
    <numFmt numFmtId="177" formatCode="0.0"/>
    <numFmt numFmtId="178" formatCode="0.000"/>
    <numFmt numFmtId="179" formatCode="_(* #,##0.000_);_(* \(#,##0.000\);_(* &quot;-&quot;_);_(@_)"/>
    <numFmt numFmtId="180" formatCode="_(* #,##0.000_);_(* \(#,##0.000\);_(* &quot;-&quot;??_);_(@_)"/>
    <numFmt numFmtId="181" formatCode="0.0000%"/>
  </numFmts>
  <fonts count="9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sz val="10"/>
      <color theme="0"/>
      <name val="Arial"/>
      <family val="2"/>
    </font>
    <font>
      <b/>
      <sz val="10"/>
      <color rgb="FF000000"/>
      <name val="Arial"/>
    </font>
    <font>
      <sz val="10"/>
      <color rgb="FF000000"/>
      <name val="Arial"/>
    </font>
    <font>
      <sz val="9"/>
      <color rgb="FF000000"/>
      <name val="Arial"/>
    </font>
    <font>
      <b/>
      <sz val="11"/>
      <color rgb="FF000000"/>
      <name val="Arial"/>
    </font>
    <font>
      <sz val="11"/>
      <color rgb="FF000000"/>
      <name val="Arial"/>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theme="0"/>
        <bgColor rgb="FF000000"/>
      </patternFill>
    </fill>
  </fills>
  <borders count="1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auto="1"/>
      </top>
      <bottom/>
      <diagonal/>
    </border>
    <border>
      <left/>
      <right style="thin">
        <color indexed="64"/>
      </right>
      <top style="thin">
        <color auto="1"/>
      </top>
      <bottom/>
      <diagonal/>
    </border>
    <border>
      <left/>
      <right style="thin">
        <color indexed="64"/>
      </right>
      <top/>
      <bottom style="thin">
        <color rgb="FF000000"/>
      </bottom>
      <diagonal/>
    </border>
  </borders>
  <cellStyleXfs count="3212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70" fontId="7" fillId="0" borderId="0" applyFont="0" applyFill="0" applyBorder="0" applyAlignment="0" applyProtection="0"/>
    <xf numFmtId="170"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6"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899">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1"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5" fontId="33" fillId="0" borderId="0" xfId="1251" applyFont="1"/>
    <xf numFmtId="165"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1"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8"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59"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8" fontId="5" fillId="0" borderId="126" xfId="1496" applyNumberFormat="1" applyFont="1" applyFill="1" applyBorder="1" applyAlignment="1" applyProtection="1">
      <alignment horizontal="center" vertical="center" wrapText="1"/>
      <protection hidden="1"/>
    </xf>
    <xf numFmtId="178" fontId="9" fillId="0" borderId="126" xfId="1495" applyNumberFormat="1" applyFont="1" applyFill="1" applyBorder="1" applyAlignment="1">
      <alignment horizontal="center" vertical="center"/>
    </xf>
    <xf numFmtId="177" fontId="5" fillId="24" borderId="126" xfId="1496" applyNumberFormat="1" applyFont="1" applyFill="1" applyBorder="1" applyAlignment="1" applyProtection="1">
      <alignment horizontal="center" vertical="center" wrapText="1"/>
      <protection hidden="1"/>
    </xf>
    <xf numFmtId="177" fontId="5" fillId="24" borderId="160"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2" fontId="63" fillId="26" borderId="152" xfId="1250" applyNumberFormat="1" applyFont="1" applyFill="1" applyBorder="1" applyAlignment="1">
      <alignment horizontal="center" vertical="center"/>
    </xf>
    <xf numFmtId="166" fontId="9" fillId="26" borderId="152" xfId="1250" applyFont="1" applyFill="1" applyBorder="1" applyAlignment="1">
      <alignment horizontal="center" vertical="center"/>
    </xf>
    <xf numFmtId="172" fontId="63" fillId="60" borderId="152" xfId="1250" applyNumberFormat="1" applyFont="1" applyFill="1" applyBorder="1" applyAlignment="1">
      <alignment horizontal="center" vertical="center"/>
    </xf>
    <xf numFmtId="166"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59"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6" fontId="9" fillId="0" borderId="126" xfId="1250" applyFont="1" applyFill="1" applyBorder="1" applyAlignment="1" applyProtection="1">
      <alignment vertical="center" wrapText="1"/>
      <protection hidden="1"/>
    </xf>
    <xf numFmtId="177" fontId="5" fillId="0" borderId="126" xfId="1496" applyNumberFormat="1" applyFont="1" applyFill="1" applyBorder="1" applyAlignment="1" applyProtection="1">
      <alignment horizontal="center" vertical="center" wrapText="1"/>
      <protection hidden="1"/>
    </xf>
    <xf numFmtId="177" fontId="5" fillId="0" borderId="160" xfId="1496" applyNumberFormat="1" applyFont="1" applyFill="1" applyBorder="1" applyAlignment="1" applyProtection="1">
      <alignment vertical="center" wrapText="1"/>
      <protection hidden="1"/>
    </xf>
    <xf numFmtId="177" fontId="5" fillId="0" borderId="160"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8" fontId="5" fillId="0" borderId="126" xfId="1495" applyNumberFormat="1" applyFont="1" applyFill="1" applyBorder="1" applyAlignment="1">
      <alignment horizontal="center" vertical="center"/>
    </xf>
    <xf numFmtId="9" fontId="70" fillId="0" borderId="152" xfId="0" applyNumberFormat="1" applyFont="1" applyBorder="1"/>
    <xf numFmtId="173" fontId="5" fillId="0" borderId="126" xfId="1251" applyNumberFormat="1" applyFont="1" applyFill="1" applyBorder="1" applyAlignment="1">
      <alignment horizontal="center" vertical="center"/>
    </xf>
    <xf numFmtId="9" fontId="70" fillId="0" borderId="152" xfId="1495" applyFont="1" applyBorder="1"/>
    <xf numFmtId="179"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2" xfId="1371" applyFont="1" applyFill="1" applyBorder="1" applyAlignment="1" applyProtection="1">
      <alignment horizontal="left" vertical="center" wrapText="1"/>
      <protection locked="0"/>
    </xf>
    <xf numFmtId="0" fontId="83" fillId="65" borderId="163" xfId="0" applyFont="1" applyFill="1" applyBorder="1" applyAlignment="1">
      <alignment horizontal="center" vertical="center" wrapText="1"/>
    </xf>
    <xf numFmtId="0" fontId="83" fillId="65" borderId="164" xfId="0" applyFont="1" applyFill="1" applyBorder="1" applyAlignment="1">
      <alignment horizontal="center" vertical="center" wrapText="1"/>
    </xf>
    <xf numFmtId="0" fontId="59" fillId="50" borderId="159" xfId="1371" applyFont="1" applyFill="1" applyBorder="1" applyAlignment="1" applyProtection="1">
      <alignment horizontal="left" vertical="center" wrapText="1"/>
      <protection locked="0"/>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0" fontId="54" fillId="0" borderId="0" xfId="0" applyFont="1" applyAlignment="1" applyProtection="1">
      <alignment horizontal="center" vertical="center" wrapText="1"/>
      <protection hidden="1"/>
    </xf>
    <xf numFmtId="173" fontId="5" fillId="50" borderId="126" xfId="1251" applyNumberFormat="1" applyFont="1" applyFill="1" applyBorder="1" applyAlignment="1">
      <alignment horizontal="center" vertical="center"/>
    </xf>
    <xf numFmtId="178" fontId="12" fillId="0" borderId="126" xfId="1495" applyNumberFormat="1" applyFont="1" applyFill="1" applyBorder="1" applyAlignment="1">
      <alignment horizontal="center" vertical="center"/>
    </xf>
    <xf numFmtId="9" fontId="59" fillId="0" borderId="152" xfId="0" applyNumberFormat="1" applyFont="1" applyBorder="1"/>
    <xf numFmtId="0" fontId="54" fillId="50" borderId="0" xfId="0" applyFont="1" applyFill="1" applyAlignment="1" applyProtection="1">
      <alignment horizontal="center" vertical="center" wrapText="1"/>
      <protection hidden="1"/>
    </xf>
    <xf numFmtId="0" fontId="54" fillId="50" borderId="0" xfId="0" applyFont="1" applyFill="1" applyAlignment="1" applyProtection="1">
      <alignment horizontal="center" vertical="center"/>
      <protection hidden="1"/>
    </xf>
    <xf numFmtId="0" fontId="54" fillId="0" borderId="159" xfId="1371" applyFont="1" applyBorder="1" applyAlignment="1" applyProtection="1">
      <alignment vertical="center" wrapText="1"/>
      <protection locked="0" hidden="1"/>
    </xf>
    <xf numFmtId="0" fontId="82" fillId="50" borderId="152" xfId="0" applyFont="1" applyFill="1" applyBorder="1" applyAlignment="1">
      <alignment horizontal="center" vertical="center" wrapText="1"/>
    </xf>
    <xf numFmtId="0" fontId="82" fillId="65" borderId="159"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59" xfId="0" applyFont="1" applyBorder="1" applyAlignment="1">
      <alignment horizontal="center" vertical="center" wrapText="1"/>
    </xf>
    <xf numFmtId="181" fontId="59" fillId="0" borderId="0" xfId="1495" applyNumberFormat="1" applyFont="1" applyFill="1" applyBorder="1" applyAlignment="1" applyProtection="1">
      <alignment horizontal="center" vertical="center" wrapText="1"/>
      <protection hidden="1"/>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54" fillId="50" borderId="159" xfId="1371" applyFont="1" applyFill="1" applyBorder="1" applyAlignment="1" applyProtection="1">
      <alignment vertical="center" wrapText="1"/>
      <protection locked="0" hidden="1"/>
    </xf>
    <xf numFmtId="0" fontId="12" fillId="50" borderId="152" xfId="0" applyFont="1" applyFill="1" applyBorder="1" applyAlignment="1">
      <alignment horizontal="center" vertical="center" wrapText="1"/>
    </xf>
    <xf numFmtId="0" fontId="12" fillId="50" borderId="153" xfId="0" applyFont="1" applyFill="1" applyBorder="1" applyAlignment="1">
      <alignment horizontal="center" vertical="center"/>
    </xf>
    <xf numFmtId="0" fontId="82" fillId="50" borderId="19" xfId="0" applyFont="1" applyFill="1" applyBorder="1" applyAlignment="1">
      <alignment horizontal="center" vertical="center" wrapText="1"/>
    </xf>
    <xf numFmtId="0" fontId="82" fillId="0" borderId="172" xfId="0" applyFont="1" applyBorder="1" applyAlignment="1">
      <alignment horizontal="justify" vertical="center" wrapText="1"/>
    </xf>
    <xf numFmtId="0" fontId="59" fillId="50" borderId="173" xfId="1371" applyFont="1" applyFill="1" applyBorder="1" applyAlignment="1" applyProtection="1">
      <alignment horizontal="left" vertical="center" wrapText="1"/>
      <protection locked="0"/>
    </xf>
    <xf numFmtId="0" fontId="86" fillId="0" borderId="172" xfId="0" applyFont="1" applyBorder="1" applyAlignment="1">
      <alignment vertical="top" wrapText="1"/>
    </xf>
    <xf numFmtId="0" fontId="82" fillId="50" borderId="159" xfId="0" applyFont="1" applyFill="1" applyBorder="1" applyAlignment="1">
      <alignment horizontal="center" vertical="center" wrapText="1"/>
    </xf>
    <xf numFmtId="0" fontId="79" fillId="0" borderId="0" xfId="1371" applyFont="1" applyAlignment="1" applyProtection="1">
      <alignment horizontal="center" vertical="center"/>
      <protection hidden="1"/>
    </xf>
    <xf numFmtId="0" fontId="88" fillId="0" borderId="0" xfId="0" applyFont="1" applyAlignment="1" applyProtection="1">
      <alignment horizontal="center" vertical="center"/>
      <protection hidden="1"/>
    </xf>
    <xf numFmtId="0" fontId="82" fillId="67" borderId="152" xfId="0" applyFont="1" applyFill="1" applyBorder="1" applyAlignment="1">
      <alignment horizontal="center" vertical="center" wrapText="1"/>
    </xf>
    <xf numFmtId="0" fontId="82" fillId="67" borderId="159" xfId="0" applyFont="1" applyFill="1" applyBorder="1" applyAlignment="1">
      <alignment horizontal="center" vertical="center" wrapText="1"/>
    </xf>
    <xf numFmtId="9" fontId="9" fillId="0" borderId="160" xfId="1495" applyFont="1" applyFill="1" applyBorder="1" applyAlignment="1" applyProtection="1">
      <alignment vertical="center" wrapText="1"/>
      <protection hidden="1"/>
    </xf>
    <xf numFmtId="0" fontId="82" fillId="0" borderId="152" xfId="0" applyFont="1" applyBorder="1" applyAlignment="1">
      <alignment horizontal="center" vertical="center"/>
    </xf>
    <xf numFmtId="0" fontId="82" fillId="0" borderId="159" xfId="0" applyFont="1" applyBorder="1" applyAlignment="1">
      <alignment horizontal="center" vertical="center"/>
    </xf>
    <xf numFmtId="0" fontId="82" fillId="0" borderId="15" xfId="0" applyFont="1" applyBorder="1" applyAlignment="1">
      <alignment horizontal="center" vertical="center"/>
    </xf>
    <xf numFmtId="0" fontId="82" fillId="0" borderId="19" xfId="0" applyFont="1" applyBorder="1" applyAlignment="1">
      <alignment horizontal="center" vertical="center"/>
    </xf>
    <xf numFmtId="0" fontId="71" fillId="0" borderId="152" xfId="0" applyFont="1" applyBorder="1" applyAlignment="1" applyProtection="1">
      <alignment horizontal="center" vertical="center" wrapText="1"/>
      <protection locked="0"/>
    </xf>
    <xf numFmtId="0" fontId="5" fillId="0" borderId="152" xfId="0" applyFont="1" applyBorder="1" applyAlignment="1" applyProtection="1">
      <alignment horizontal="center" vertical="center" wrapText="1"/>
      <protection hidden="1"/>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66" fontId="15" fillId="51" borderId="156" xfId="1250" applyFont="1" applyFill="1" applyBorder="1" applyAlignment="1" applyProtection="1">
      <alignment vertical="center" wrapText="1"/>
      <protection hidden="1"/>
    </xf>
    <xf numFmtId="166" fontId="15" fillId="51" borderId="15" xfId="1250" applyFont="1" applyFill="1" applyBorder="1" applyAlignment="1" applyProtection="1">
      <alignment vertical="center" wrapText="1"/>
      <protection hidden="1"/>
    </xf>
    <xf numFmtId="166" fontId="15" fillId="0" borderId="156" xfId="1250" applyFont="1" applyFill="1" applyBorder="1" applyAlignment="1" applyProtection="1">
      <alignment vertical="center" wrapText="1"/>
      <protection hidden="1"/>
    </xf>
    <xf numFmtId="166" fontId="15" fillId="0"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172" fontId="15" fillId="0" borderId="152" xfId="1250" applyNumberFormat="1" applyFont="1" applyFill="1" applyBorder="1" applyAlignment="1" applyProtection="1">
      <alignment vertical="center" wrapText="1"/>
      <protection hidden="1"/>
    </xf>
    <xf numFmtId="166" fontId="5" fillId="0" borderId="156" xfId="1250" applyFont="1" applyFill="1" applyBorder="1" applyAlignment="1" applyProtection="1">
      <alignment horizontal="center" vertical="center" wrapText="1"/>
      <protection hidden="1"/>
    </xf>
    <xf numFmtId="166" fontId="5" fillId="0" borderId="15" xfId="1250" applyFont="1" applyFill="1" applyBorder="1" applyAlignment="1" applyProtection="1">
      <alignment horizontal="center" vertical="center" wrapText="1"/>
      <protection hidden="1"/>
    </xf>
    <xf numFmtId="171" fontId="5" fillId="0" borderId="152" xfId="0" applyNumberFormat="1" applyFont="1" applyBorder="1" applyAlignment="1" applyProtection="1">
      <alignment horizontal="center"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3" fontId="15" fillId="55" borderId="156" xfId="1251" applyNumberFormat="1" applyFont="1" applyFill="1" applyBorder="1" applyAlignment="1" applyProtection="1">
      <alignment horizontal="center" vertical="center" wrapText="1"/>
      <protection hidden="1"/>
    </xf>
    <xf numFmtId="173" fontId="15" fillId="55" borderId="15" xfId="1251" applyNumberFormat="1"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59" xfId="0" applyFont="1" applyFill="1" applyBorder="1" applyAlignment="1" applyProtection="1">
      <alignment horizontal="center" vertical="center" wrapText="1"/>
      <protection locked="0"/>
    </xf>
    <xf numFmtId="172" fontId="15" fillId="50" borderId="156" xfId="1250" applyNumberFormat="1" applyFont="1" applyFill="1" applyBorder="1" applyAlignment="1" applyProtection="1">
      <alignment vertical="center" wrapText="1"/>
      <protection hidden="1"/>
    </xf>
    <xf numFmtId="172" fontId="15" fillId="50" borderId="15" xfId="1250" applyNumberFormat="1" applyFont="1" applyFill="1" applyBorder="1" applyAlignment="1" applyProtection="1">
      <alignment vertical="center" wrapText="1"/>
      <protection hidden="1"/>
    </xf>
    <xf numFmtId="172" fontId="15" fillId="51" borderId="156" xfId="1250" applyNumberFormat="1" applyFont="1" applyFill="1" applyBorder="1" applyAlignment="1" applyProtection="1">
      <alignment vertical="center" wrapText="1"/>
      <protection hidden="1"/>
    </xf>
    <xf numFmtId="172" fontId="15" fillId="51" borderId="15" xfId="1250" applyNumberFormat="1" applyFont="1" applyFill="1" applyBorder="1" applyAlignment="1" applyProtection="1">
      <alignment vertical="center" wrapText="1"/>
      <protection hidden="1"/>
    </xf>
    <xf numFmtId="172" fontId="15" fillId="0" borderId="156" xfId="1250" applyNumberFormat="1" applyFont="1" applyFill="1" applyBorder="1" applyAlignment="1" applyProtection="1">
      <alignment vertical="center" wrapText="1"/>
      <protection hidden="1"/>
    </xf>
    <xf numFmtId="172" fontId="15" fillId="0"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73"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0" fontId="15" fillId="0" borderId="152" xfId="0" applyFont="1" applyBorder="1" applyAlignment="1" applyProtection="1">
      <alignment horizontal="center" vertical="center" wrapText="1"/>
      <protection hidden="1"/>
    </xf>
    <xf numFmtId="0" fontId="3" fillId="62" borderId="155" xfId="0" applyFont="1" applyFill="1" applyBorder="1" applyAlignment="1" applyProtection="1">
      <alignment horizontal="center" vertical="center" wrapText="1"/>
      <protection locked="0"/>
    </xf>
    <xf numFmtId="0" fontId="3" fillId="62" borderId="172" xfId="0" applyFont="1" applyFill="1" applyBorder="1" applyAlignment="1" applyProtection="1">
      <alignment horizontal="center" vertical="center" wrapText="1"/>
      <protection locked="0"/>
    </xf>
    <xf numFmtId="0" fontId="3" fillId="62" borderId="173" xfId="0" applyFont="1" applyFill="1" applyBorder="1" applyAlignment="1" applyProtection="1">
      <alignment horizontal="center" vertical="center" wrapText="1"/>
      <protection locked="0"/>
    </xf>
    <xf numFmtId="166" fontId="15" fillId="50" borderId="156" xfId="1250" applyFont="1" applyFill="1" applyBorder="1" applyAlignment="1" applyProtection="1">
      <alignment vertical="center" wrapText="1"/>
      <protection hidden="1"/>
    </xf>
    <xf numFmtId="166" fontId="15" fillId="50" borderId="15" xfId="1250" applyFont="1" applyFill="1" applyBorder="1" applyAlignment="1" applyProtection="1">
      <alignment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1" fontId="70" fillId="50" borderId="155" xfId="0" applyNumberFormat="1" applyFont="1" applyFill="1" applyBorder="1" applyAlignment="1" applyProtection="1">
      <alignment horizontal="center" vertical="center" wrapText="1"/>
      <protection hidden="1"/>
    </xf>
    <xf numFmtId="171" fontId="70" fillId="50" borderId="172" xfId="0" applyNumberFormat="1" applyFont="1" applyFill="1" applyBorder="1" applyAlignment="1" applyProtection="1">
      <alignment horizontal="center" vertical="center" wrapText="1"/>
      <protection hidden="1"/>
    </xf>
    <xf numFmtId="171" fontId="70" fillId="50" borderId="17" xfId="0" applyNumberFormat="1" applyFont="1" applyFill="1" applyBorder="1" applyAlignment="1" applyProtection="1">
      <alignment horizontal="center" vertical="center" wrapText="1"/>
      <protection hidden="1"/>
    </xf>
    <xf numFmtId="171" fontId="70" fillId="50" borderId="18" xfId="0" applyNumberFormat="1" applyFont="1" applyFill="1" applyBorder="1" applyAlignment="1" applyProtection="1">
      <alignment horizontal="center" vertical="center" wrapText="1"/>
      <protection hidden="1"/>
    </xf>
    <xf numFmtId="171" fontId="71" fillId="55" borderId="156" xfId="0" applyNumberFormat="1" applyFont="1" applyFill="1" applyBorder="1" applyAlignment="1" applyProtection="1">
      <alignment horizontal="center" vertical="center" wrapText="1"/>
      <protection hidden="1"/>
    </xf>
    <xf numFmtId="171" fontId="71" fillId="55" borderId="15" xfId="0" applyNumberFormat="1" applyFont="1" applyFill="1" applyBorder="1" applyAlignment="1" applyProtection="1">
      <alignment horizontal="center" vertical="center" wrapText="1"/>
      <protection hidden="1"/>
    </xf>
    <xf numFmtId="171" fontId="15" fillId="55" borderId="156" xfId="0" applyNumberFormat="1" applyFont="1" applyFill="1" applyBorder="1" applyAlignment="1" applyProtection="1">
      <alignment horizontal="center" vertical="center" wrapText="1"/>
      <protection hidden="1"/>
    </xf>
    <xf numFmtId="171" fontId="15" fillId="55" borderId="15" xfId="0" applyNumberFormat="1" applyFont="1" applyFill="1" applyBorder="1" applyAlignment="1" applyProtection="1">
      <alignment horizontal="center" vertical="center" wrapText="1"/>
      <protection hidden="1"/>
    </xf>
    <xf numFmtId="171" fontId="5" fillId="50" borderId="155" xfId="0" applyNumberFormat="1" applyFont="1" applyFill="1" applyBorder="1" applyAlignment="1" applyProtection="1">
      <alignment horizontal="center" vertical="center" wrapText="1"/>
      <protection hidden="1"/>
    </xf>
    <xf numFmtId="171" fontId="5" fillId="50" borderId="172" xfId="0" applyNumberFormat="1" applyFont="1" applyFill="1" applyBorder="1" applyAlignment="1" applyProtection="1">
      <alignment horizontal="center" vertical="center" wrapText="1"/>
      <protection hidden="1"/>
    </xf>
    <xf numFmtId="171" fontId="5" fillId="50" borderId="17" xfId="0" applyNumberFormat="1" applyFont="1" applyFill="1" applyBorder="1" applyAlignment="1" applyProtection="1">
      <alignment horizontal="center" vertical="center" wrapText="1"/>
      <protection hidden="1"/>
    </xf>
    <xf numFmtId="171" fontId="5" fillId="50" borderId="18" xfId="0" applyNumberFormat="1" applyFont="1" applyFill="1" applyBorder="1" applyAlignment="1" applyProtection="1">
      <alignment horizontal="center" vertical="center" wrapText="1"/>
      <protection hidden="1"/>
    </xf>
    <xf numFmtId="171" fontId="5" fillId="50" borderId="156" xfId="0" applyNumberFormat="1" applyFont="1" applyFill="1" applyBorder="1" applyAlignment="1" applyProtection="1">
      <alignment vertical="center" wrapText="1"/>
      <protection hidden="1"/>
    </xf>
    <xf numFmtId="171" fontId="5" fillId="50" borderId="15" xfId="0" applyNumberFormat="1" applyFont="1" applyFill="1" applyBorder="1" applyAlignment="1" applyProtection="1">
      <alignment vertical="center" wrapText="1"/>
      <protection hidden="1"/>
    </xf>
    <xf numFmtId="0" fontId="5" fillId="50" borderId="152" xfId="0" applyFont="1" applyFill="1" applyBorder="1" applyAlignment="1" applyProtection="1">
      <alignment horizontal="center" vertical="center" wrapText="1"/>
      <protection hidden="1"/>
    </xf>
    <xf numFmtId="171" fontId="5" fillId="51" borderId="156" xfId="0" applyNumberFormat="1" applyFont="1" applyFill="1" applyBorder="1" applyAlignment="1" applyProtection="1">
      <alignment vertical="center" wrapText="1"/>
      <protection hidden="1"/>
    </xf>
    <xf numFmtId="171" fontId="5" fillId="51" borderId="15" xfId="0" applyNumberFormat="1" applyFont="1" applyFill="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72"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72"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1" fontId="15" fillId="50" borderId="156" xfId="0" applyNumberFormat="1" applyFont="1" applyFill="1" applyBorder="1" applyAlignment="1" applyProtection="1">
      <alignment vertical="center" wrapText="1"/>
      <protection hidden="1"/>
    </xf>
    <xf numFmtId="171" fontId="15" fillId="50" borderId="15" xfId="0" applyNumberFormat="1" applyFont="1" applyFill="1" applyBorder="1" applyAlignment="1" applyProtection="1">
      <alignment vertical="center" wrapText="1"/>
      <protection hidden="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72" xfId="1371" applyFont="1" applyBorder="1" applyAlignment="1">
      <alignment horizontal="center" vertical="center"/>
    </xf>
    <xf numFmtId="0" fontId="57" fillId="0" borderId="161"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0"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59" xfId="1371" applyFont="1" applyFill="1" applyBorder="1" applyAlignment="1">
      <alignment horizontal="center" vertical="center" wrapText="1"/>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9" fillId="50" borderId="160" xfId="1371"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3" xfId="1371" applyFont="1" applyFill="1" applyBorder="1" applyAlignment="1">
      <alignment horizontal="center"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50" fillId="0" borderId="158" xfId="1371" applyFont="1" applyBorder="1" applyAlignment="1">
      <alignment horizontal="center" vertical="center"/>
    </xf>
    <xf numFmtId="0" fontId="50" fillId="0" borderId="172" xfId="1371" applyFont="1" applyBorder="1" applyAlignment="1">
      <alignment horizontal="center" vertical="center"/>
    </xf>
    <xf numFmtId="0" fontId="50" fillId="0" borderId="161"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59" xfId="1371" applyFont="1" applyFill="1" applyBorder="1" applyAlignment="1">
      <alignment horizontal="justify"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59" xfId="1371" applyNumberFormat="1" applyFont="1" applyFill="1" applyBorder="1" applyAlignment="1">
      <alignment horizontal="center" vertical="center" wrapText="1"/>
    </xf>
    <xf numFmtId="171" fontId="9" fillId="0" borderId="126" xfId="1496" applyNumberFormat="1" applyFont="1" applyFill="1" applyBorder="1" applyAlignment="1">
      <alignment horizontal="center" vertical="center" wrapText="1"/>
    </xf>
    <xf numFmtId="171" fontId="9" fillId="0" borderId="127" xfId="1496" applyNumberFormat="1" applyFont="1" applyFill="1" applyBorder="1" applyAlignment="1">
      <alignment horizontal="center" vertical="center" wrapText="1"/>
    </xf>
    <xf numFmtId="171" fontId="9" fillId="0" borderId="160" xfId="1496" applyNumberFormat="1" applyFont="1" applyFill="1" applyBorder="1" applyAlignment="1">
      <alignment horizontal="center" vertical="center" wrapText="1"/>
    </xf>
    <xf numFmtId="0" fontId="9" fillId="24" borderId="159"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0"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72" xfId="1371" applyFont="1" applyFill="1" applyBorder="1" applyAlignment="1">
      <alignment horizontal="center" vertical="center"/>
    </xf>
    <xf numFmtId="0" fontId="9" fillId="50" borderId="173" xfId="1371" applyFont="1" applyFill="1" applyBorder="1" applyAlignment="1">
      <alignment horizontal="center" vertical="center"/>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2" xfId="1371" applyFont="1" applyFill="1" applyBorder="1" applyAlignment="1" applyProtection="1">
      <alignment horizontal="center"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0" xfId="0" applyFont="1" applyFill="1" applyBorder="1" applyAlignment="1">
      <alignment horizontal="center" vertical="center" wrapText="1"/>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73"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72" xfId="1371" applyFont="1" applyFill="1" applyBorder="1" applyAlignment="1" applyProtection="1">
      <alignment horizontal="center" vertical="center" wrapText="1"/>
      <protection locked="0"/>
    </xf>
    <xf numFmtId="0" fontId="9" fillId="24" borderId="161"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49" fillId="53" borderId="126" xfId="0" applyFont="1" applyFill="1" applyBorder="1" applyAlignment="1">
      <alignment horizontal="center" vertical="center" wrapText="1"/>
    </xf>
    <xf numFmtId="0" fontId="49" fillId="53" borderId="159"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59"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59" xfId="0" applyFont="1" applyFill="1" applyBorder="1" applyAlignment="1">
      <alignment horizontal="center" vertical="center"/>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1" fillId="65" borderId="155" xfId="0" applyFont="1" applyFill="1" applyBorder="1" applyAlignment="1">
      <alignment horizontal="center" vertical="center" wrapText="1"/>
    </xf>
    <xf numFmtId="0" fontId="81" fillId="65" borderId="172"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7" xfId="0" applyFont="1" applyFill="1" applyBorder="1" applyAlignment="1">
      <alignment horizontal="center" vertical="center" wrapText="1"/>
    </xf>
    <xf numFmtId="0" fontId="81" fillId="65" borderId="18" xfId="0" applyFont="1" applyFill="1" applyBorder="1" applyAlignment="1">
      <alignment horizontal="center" vertical="center" wrapText="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0"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72" xfId="1371" applyFont="1" applyBorder="1" applyAlignment="1" applyProtection="1">
      <alignment horizontal="center" vertical="center"/>
      <protection hidden="1"/>
    </xf>
    <xf numFmtId="0" fontId="50" fillId="0" borderId="161"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5" fillId="50" borderId="155" xfId="1371" applyFont="1" applyFill="1" applyBorder="1" applyAlignment="1" applyProtection="1">
      <alignment horizontal="center" vertical="center"/>
      <protection hidden="1"/>
    </xf>
    <xf numFmtId="0" fontId="5" fillId="50" borderId="172" xfId="1371" applyFont="1" applyFill="1" applyBorder="1" applyAlignment="1" applyProtection="1">
      <alignment horizontal="center" vertical="center"/>
      <protection hidden="1"/>
    </xf>
    <xf numFmtId="0" fontId="5" fillId="50" borderId="173"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0" xfId="1371" applyFont="1" applyBorder="1" applyAlignment="1" applyProtection="1">
      <alignment horizontal="center" vertical="center" wrapText="1"/>
      <protection hidden="1"/>
    </xf>
    <xf numFmtId="180" fontId="87" fillId="50" borderId="156" xfId="1250" applyNumberFormat="1" applyFont="1" applyFill="1" applyBorder="1" applyAlignment="1" applyProtection="1">
      <alignment horizontal="center" vertical="center" wrapText="1"/>
      <protection hidden="1"/>
    </xf>
    <xf numFmtId="180" fontId="87" fillId="50" borderId="23" xfId="1250" applyNumberFormat="1" applyFont="1" applyFill="1" applyBorder="1" applyAlignment="1" applyProtection="1">
      <alignment horizontal="center" vertical="center" wrapText="1"/>
      <protection hidden="1"/>
    </xf>
    <xf numFmtId="180"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0" xfId="1496" applyNumberFormat="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59"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59" xfId="1371"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166" fontId="87" fillId="50" borderId="156" xfId="1250" applyFont="1" applyFill="1" applyBorder="1" applyAlignment="1" applyProtection="1">
      <alignment horizontal="center" vertical="center" wrapText="1"/>
      <protection hidden="1"/>
    </xf>
    <xf numFmtId="166" fontId="87" fillId="50" borderId="23" xfId="1250" applyFont="1" applyFill="1" applyBorder="1" applyAlignment="1" applyProtection="1">
      <alignment horizontal="center" vertical="center" wrapText="1"/>
      <protection hidden="1"/>
    </xf>
    <xf numFmtId="166" fontId="87" fillId="50" borderId="15" xfId="1250" applyFont="1" applyFill="1" applyBorder="1" applyAlignment="1" applyProtection="1">
      <alignment horizontal="center" vertical="center" wrapText="1"/>
      <protection hidden="1"/>
    </xf>
    <xf numFmtId="0" fontId="81" fillId="65" borderId="171" xfId="0" applyFont="1" applyFill="1" applyBorder="1" applyAlignment="1">
      <alignment horizontal="center" vertical="center" wrapText="1"/>
    </xf>
    <xf numFmtId="0" fontId="81" fillId="65" borderId="165" xfId="0" applyFont="1" applyFill="1" applyBorder="1" applyAlignment="1">
      <alignment horizontal="center" vertical="center" wrapText="1"/>
    </xf>
    <xf numFmtId="0" fontId="81" fillId="65" borderId="167" xfId="0" applyFont="1" applyFill="1" applyBorder="1" applyAlignment="1">
      <alignment horizontal="center" vertical="center" wrapText="1"/>
    </xf>
    <xf numFmtId="0" fontId="81" fillId="65" borderId="168" xfId="0" applyFont="1" applyFill="1" applyBorder="1" applyAlignment="1">
      <alignment horizontal="center" vertical="center" wrapText="1"/>
    </xf>
    <xf numFmtId="0" fontId="81" fillId="65" borderId="169" xfId="0" applyFont="1" applyFill="1" applyBorder="1" applyAlignment="1">
      <alignment horizontal="center" vertical="center" wrapText="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9" fontId="5" fillId="0" borderId="152" xfId="1496" applyFont="1" applyFill="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59" xfId="1371" applyFont="1" applyFill="1" applyBorder="1" applyAlignment="1" applyProtection="1">
      <alignment horizontal="justify" vertical="center" wrapText="1"/>
      <protection locked="0"/>
    </xf>
    <xf numFmtId="14" fontId="5" fillId="50" borderId="155" xfId="1371" applyNumberFormat="1" applyFont="1" applyFill="1" applyBorder="1" applyAlignment="1" applyProtection="1">
      <alignment horizontal="center" vertical="center" wrapText="1"/>
      <protection hidden="1"/>
    </xf>
    <xf numFmtId="14" fontId="5" fillId="50" borderId="172" xfId="1371" applyNumberFormat="1" applyFont="1" applyFill="1" applyBorder="1" applyAlignment="1" applyProtection="1">
      <alignment horizontal="center" vertical="center" wrapText="1"/>
      <protection hidden="1"/>
    </xf>
    <xf numFmtId="14" fontId="5" fillId="50" borderId="173" xfId="1371" applyNumberFormat="1" applyFont="1" applyFill="1" applyBorder="1" applyAlignment="1" applyProtection="1">
      <alignment horizontal="center" vertical="center" wrapText="1"/>
      <protection hidden="1"/>
    </xf>
    <xf numFmtId="176" fontId="5" fillId="24" borderId="126" xfId="1250" applyNumberFormat="1" applyFont="1" applyFill="1" applyBorder="1" applyAlignment="1" applyProtection="1">
      <alignment horizontal="center" vertical="center" wrapText="1"/>
      <protection hidden="1"/>
    </xf>
    <xf numFmtId="176" fontId="5" fillId="24" borderId="127" xfId="1250" applyNumberFormat="1" applyFont="1" applyFill="1" applyBorder="1" applyAlignment="1" applyProtection="1">
      <alignment horizontal="center" vertical="center" wrapText="1"/>
      <protection hidden="1"/>
    </xf>
    <xf numFmtId="176" fontId="5" fillId="24" borderId="160"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59"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59" xfId="1371" applyFont="1" applyBorder="1" applyAlignment="1" applyProtection="1">
      <alignment horizontal="justify" vertical="center" wrapText="1"/>
      <protection hidden="1"/>
    </xf>
    <xf numFmtId="0" fontId="5" fillId="50" borderId="155" xfId="1371" applyFont="1" applyFill="1" applyBorder="1" applyAlignment="1" applyProtection="1">
      <alignment horizontal="center" vertical="center" wrapText="1"/>
      <protection hidden="1"/>
    </xf>
    <xf numFmtId="0" fontId="5" fillId="50" borderId="172" xfId="1371" applyFont="1" applyFill="1" applyBorder="1" applyAlignment="1" applyProtection="1">
      <alignment horizontal="center" vertical="center" wrapText="1"/>
      <protection hidden="1"/>
    </xf>
    <xf numFmtId="0" fontId="5" fillId="50" borderId="173" xfId="1371" applyFont="1" applyFill="1" applyBorder="1" applyAlignment="1" applyProtection="1">
      <alignment horizontal="center" vertical="center" wrapText="1"/>
      <protection hidden="1"/>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180" fontId="5" fillId="50" borderId="156" xfId="1250" applyNumberFormat="1" applyFont="1" applyFill="1" applyBorder="1" applyAlignment="1" applyProtection="1">
      <alignment horizontal="center" vertical="center" wrapText="1"/>
      <protection locked="0" hidden="1"/>
    </xf>
    <xf numFmtId="180" fontId="5" fillId="50" borderId="23" xfId="1250" applyNumberFormat="1" applyFont="1" applyFill="1" applyBorder="1" applyAlignment="1" applyProtection="1">
      <alignment horizontal="center" vertical="center" wrapText="1"/>
      <protection locked="0" hidden="1"/>
    </xf>
    <xf numFmtId="180"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12" fillId="65" borderId="126" xfId="0" applyFont="1" applyFill="1" applyBorder="1" applyAlignment="1">
      <alignment vertical="center" wrapText="1"/>
    </xf>
    <xf numFmtId="0" fontId="12" fillId="65" borderId="127" xfId="0" applyFont="1" applyFill="1" applyBorder="1" applyAlignment="1">
      <alignment vertical="center" wrapText="1"/>
    </xf>
    <xf numFmtId="0" fontId="12" fillId="65" borderId="170" xfId="0" applyFont="1" applyFill="1" applyBorder="1" applyAlignment="1">
      <alignment vertical="center"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59"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0"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14" fontId="9" fillId="0" borderId="126" xfId="1371" applyNumberFormat="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59"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0" xfId="1495" applyFont="1" applyFill="1" applyBorder="1" applyAlignment="1" applyProtection="1">
      <alignment horizontal="center" vertical="center" wrapText="1"/>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59" xfId="1371" applyFont="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59" xfId="1371" applyFont="1" applyBorder="1" applyAlignment="1" applyProtection="1">
      <alignment horizontal="justify" vertical="center" wrapText="1"/>
      <protection hidden="1"/>
    </xf>
    <xf numFmtId="0" fontId="9" fillId="0" borderId="126" xfId="1371" applyFont="1" applyBorder="1" applyAlignment="1" applyProtection="1">
      <alignment horizontal="center" vertical="center" wrapText="1"/>
      <protection hidden="1"/>
    </xf>
    <xf numFmtId="0" fontId="9" fillId="0" borderId="160" xfId="1371" applyFont="1" applyBorder="1" applyAlignment="1" applyProtection="1">
      <alignment horizontal="center"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59" xfId="1371" applyNumberFormat="1" applyFont="1" applyBorder="1" applyAlignment="1" applyProtection="1">
      <alignment horizontal="center" vertical="center" wrapText="1"/>
      <protection hidden="1"/>
    </xf>
    <xf numFmtId="0" fontId="9" fillId="0" borderId="126" xfId="1371" applyFont="1" applyBorder="1" applyAlignment="1" applyProtection="1">
      <alignment horizontal="left" vertical="center" wrapText="1"/>
      <protection locked="0" hidden="1"/>
    </xf>
    <xf numFmtId="0" fontId="9" fillId="0" borderId="127" xfId="1371" applyFont="1" applyBorder="1" applyAlignment="1" applyProtection="1">
      <alignment horizontal="left" vertical="center" wrapText="1"/>
      <protection locked="0" hidden="1"/>
    </xf>
    <xf numFmtId="0" fontId="9" fillId="0" borderId="160" xfId="1371" applyFont="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72" xfId="1371" applyFont="1" applyFill="1" applyBorder="1" applyAlignment="1" applyProtection="1">
      <alignment horizontal="center" vertical="center"/>
      <protection hidden="1"/>
    </xf>
    <xf numFmtId="0" fontId="9" fillId="50" borderId="173" xfId="1371" applyFont="1" applyFill="1" applyBorder="1" applyAlignment="1" applyProtection="1">
      <alignment horizontal="center" vertical="center"/>
      <protection hidden="1"/>
    </xf>
    <xf numFmtId="171" fontId="4" fillId="50" borderId="156" xfId="1495" applyNumberFormat="1" applyFont="1" applyFill="1" applyBorder="1" applyAlignment="1" applyProtection="1">
      <alignment horizontal="center" vertical="center" wrapText="1"/>
      <protection locked="0" hidden="1"/>
    </xf>
    <xf numFmtId="171" fontId="4" fillId="50" borderId="23" xfId="1495" applyNumberFormat="1" applyFont="1" applyFill="1" applyBorder="1" applyAlignment="1" applyProtection="1">
      <alignment horizontal="center" vertical="center" wrapText="1"/>
      <protection locked="0" hidden="1"/>
    </xf>
    <xf numFmtId="171" fontId="4" fillId="50" borderId="15" xfId="1495" applyNumberFormat="1" applyFont="1" applyFill="1" applyBorder="1" applyAlignment="1" applyProtection="1">
      <alignment horizontal="center" vertical="center" wrapText="1"/>
      <protection locked="0" hidden="1"/>
    </xf>
    <xf numFmtId="166" fontId="4" fillId="50" borderId="154" xfId="1250" applyFont="1" applyFill="1" applyBorder="1" applyAlignment="1" applyProtection="1">
      <alignment horizontal="center" vertical="center" wrapText="1"/>
      <protection locked="0" hidden="1"/>
    </xf>
    <xf numFmtId="166" fontId="4" fillId="50" borderId="47" xfId="1250" applyFont="1" applyFill="1" applyBorder="1" applyAlignment="1" applyProtection="1">
      <alignment horizontal="center" vertical="center" wrapText="1"/>
      <protection locked="0" hidden="1"/>
    </xf>
    <xf numFmtId="166" fontId="4" fillId="50" borderId="48" xfId="1250" applyFont="1" applyFill="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80" fillId="0" borderId="172" xfId="0" applyFont="1" applyBorder="1" applyAlignment="1">
      <alignment horizontal="left" vertical="center" wrapText="1"/>
    </xf>
    <xf numFmtId="0" fontId="80" fillId="0" borderId="171" xfId="0" applyFont="1" applyBorder="1" applyAlignment="1">
      <alignment horizontal="left" vertical="center" wrapText="1"/>
    </xf>
    <xf numFmtId="0" fontId="80" fillId="0" borderId="0" xfId="0" applyFont="1" applyAlignment="1">
      <alignment horizontal="left" vertical="center" wrapText="1"/>
    </xf>
    <xf numFmtId="0" fontId="80" fillId="0" borderId="165" xfId="0" applyFont="1" applyBorder="1" applyAlignment="1">
      <alignment horizontal="left" vertical="center" wrapText="1"/>
    </xf>
    <xf numFmtId="0" fontId="80" fillId="0" borderId="168" xfId="0" applyFont="1" applyBorder="1" applyAlignment="1">
      <alignment horizontal="left" vertical="center" wrapText="1"/>
    </xf>
    <xf numFmtId="0" fontId="80" fillId="0" borderId="169" xfId="0" applyFont="1" applyBorder="1" applyAlignment="1">
      <alignment horizontal="left" vertical="center" wrapText="1"/>
    </xf>
    <xf numFmtId="0" fontId="9" fillId="50" borderId="152" xfId="1371" applyFont="1" applyFill="1" applyBorder="1" applyAlignment="1" applyProtection="1">
      <alignment horizontal="center" vertical="center" wrapText="1"/>
      <protection locked="0" hidden="1"/>
    </xf>
    <xf numFmtId="0" fontId="9" fillId="50" borderId="153" xfId="137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0"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0" xfId="1371" applyFont="1" applyBorder="1" applyAlignment="1" applyProtection="1">
      <alignment horizontal="center" vertical="center" wrapText="1"/>
      <protection locked="0"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14" fontId="5" fillId="0" borderId="126" xfId="1371" applyNumberFormat="1" applyFont="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59"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0" xfId="1371" applyBorder="1" applyAlignment="1" applyProtection="1">
      <alignment horizontal="left"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59" xfId="1371" applyNumberFormat="1" applyFont="1" applyBorder="1" applyAlignment="1" applyProtection="1">
      <alignment horizontal="center" vertical="center" wrapText="1"/>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0" xfId="1371" applyFont="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0"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5" fillId="0" borderId="155" xfId="1371" applyFont="1" applyBorder="1" applyAlignment="1" applyProtection="1">
      <alignment horizontal="center" vertical="center"/>
      <protection hidden="1"/>
    </xf>
    <xf numFmtId="0" fontId="5" fillId="0" borderId="172" xfId="1371" applyFont="1" applyBorder="1" applyAlignment="1" applyProtection="1">
      <alignment horizontal="center" vertical="center"/>
      <protection hidden="1"/>
    </xf>
    <xf numFmtId="0" fontId="5" fillId="0" borderId="173" xfId="1371" applyFont="1" applyBorder="1" applyAlignment="1" applyProtection="1">
      <alignment horizontal="center" vertical="center"/>
      <protection hidden="1"/>
    </xf>
    <xf numFmtId="0" fontId="89" fillId="65" borderId="155" xfId="0" applyFont="1" applyFill="1" applyBorder="1" applyAlignment="1">
      <alignment vertical="top" wrapText="1"/>
    </xf>
    <xf numFmtId="0" fontId="86" fillId="65" borderId="172" xfId="0" applyFont="1" applyFill="1" applyBorder="1" applyAlignment="1">
      <alignment vertical="top" wrapText="1"/>
    </xf>
    <xf numFmtId="0" fontId="86" fillId="65" borderId="171" xfId="0" applyFont="1" applyFill="1" applyBorder="1" applyAlignment="1">
      <alignment vertical="top" wrapText="1"/>
    </xf>
    <xf numFmtId="0" fontId="86" fillId="65" borderId="113" xfId="0" applyFont="1" applyFill="1" applyBorder="1" applyAlignment="1">
      <alignment vertical="top" wrapText="1"/>
    </xf>
    <xf numFmtId="0" fontId="86" fillId="65" borderId="0" xfId="0" applyFont="1" applyFill="1" applyAlignment="1">
      <alignment vertical="top" wrapText="1"/>
    </xf>
    <xf numFmtId="0" fontId="86" fillId="65" borderId="165" xfId="0" applyFont="1" applyFill="1" applyBorder="1" applyAlignment="1">
      <alignment vertical="top" wrapText="1"/>
    </xf>
    <xf numFmtId="0" fontId="86" fillId="65" borderId="167" xfId="0" applyFont="1" applyFill="1" applyBorder="1" applyAlignment="1">
      <alignment vertical="top" wrapText="1"/>
    </xf>
    <xf numFmtId="0" fontId="86" fillId="65" borderId="168" xfId="0" applyFont="1" applyFill="1" applyBorder="1" applyAlignment="1">
      <alignment vertical="top" wrapText="1"/>
    </xf>
    <xf numFmtId="0" fontId="86" fillId="65" borderId="169" xfId="0" applyFont="1" applyFill="1" applyBorder="1" applyAlignment="1">
      <alignment vertical="top" wrapText="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92" fillId="50" borderId="155" xfId="1371" applyFont="1" applyFill="1" applyBorder="1" applyAlignment="1" applyProtection="1">
      <alignment horizontal="left" vertical="top" wrapText="1"/>
      <protection locked="0" hidden="1"/>
    </xf>
    <xf numFmtId="0" fontId="59" fillId="50" borderId="172" xfId="1371" applyFont="1" applyFill="1" applyBorder="1" applyAlignment="1" applyProtection="1">
      <alignment horizontal="left" vertical="top" wrapText="1"/>
      <protection locked="0" hidden="1"/>
    </xf>
    <xf numFmtId="0" fontId="59" fillId="50" borderId="173" xfId="1371" applyFont="1" applyFill="1" applyBorder="1" applyAlignment="1" applyProtection="1">
      <alignment horizontal="left" vertical="top" wrapText="1"/>
      <protection locked="0" hidden="1"/>
    </xf>
    <xf numFmtId="0" fontId="59" fillId="50" borderId="113" xfId="1371" applyFont="1" applyFill="1" applyBorder="1" applyAlignment="1" applyProtection="1">
      <alignment horizontal="left" vertical="top" wrapText="1"/>
      <protection locked="0" hidden="1"/>
    </xf>
    <xf numFmtId="0" fontId="59" fillId="50" borderId="0" xfId="1371" applyFont="1" applyFill="1" applyAlignment="1" applyProtection="1">
      <alignment horizontal="left" vertical="top" wrapText="1"/>
      <protection locked="0" hidden="1"/>
    </xf>
    <xf numFmtId="0" fontId="59" fillId="50" borderId="16" xfId="1371" applyFont="1" applyFill="1" applyBorder="1" applyAlignment="1" applyProtection="1">
      <alignment horizontal="left" vertical="top" wrapText="1"/>
      <protection locked="0" hidden="1"/>
    </xf>
    <xf numFmtId="0" fontId="59" fillId="50" borderId="17" xfId="1371" applyFont="1" applyFill="1" applyBorder="1" applyAlignment="1" applyProtection="1">
      <alignment horizontal="left" vertical="top" wrapText="1"/>
      <protection locked="0" hidden="1"/>
    </xf>
    <xf numFmtId="0" fontId="59" fillId="50" borderId="18" xfId="1371" applyFont="1" applyFill="1" applyBorder="1" applyAlignment="1" applyProtection="1">
      <alignment horizontal="left" vertical="top" wrapText="1"/>
      <protection locked="0" hidden="1"/>
    </xf>
    <xf numFmtId="0" fontId="59" fillId="50" borderId="19" xfId="1371" applyFont="1" applyFill="1" applyBorder="1" applyAlignment="1" applyProtection="1">
      <alignment horizontal="left" vertical="top" wrapText="1"/>
      <protection locked="0" hidden="1"/>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0"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89" fillId="50" borderId="155" xfId="0" applyFont="1" applyFill="1" applyBorder="1" applyAlignment="1">
      <alignment vertical="center" wrapText="1"/>
    </xf>
    <xf numFmtId="0" fontId="86" fillId="50" borderId="172" xfId="0" applyFont="1" applyFill="1" applyBorder="1" applyAlignment="1">
      <alignment vertical="center" wrapText="1"/>
    </xf>
    <xf numFmtId="0" fontId="86" fillId="50" borderId="113" xfId="0" applyFont="1" applyFill="1" applyBorder="1" applyAlignment="1">
      <alignment vertical="center" wrapText="1"/>
    </xf>
    <xf numFmtId="0" fontId="86" fillId="50" borderId="0" xfId="0" applyFont="1" applyFill="1" applyAlignment="1">
      <alignment vertical="center" wrapText="1"/>
    </xf>
    <xf numFmtId="0" fontId="89" fillId="0" borderId="155" xfId="0" applyFont="1" applyBorder="1" applyAlignment="1">
      <alignment horizontal="left" vertical="top" wrapText="1"/>
    </xf>
    <xf numFmtId="0" fontId="86" fillId="0" borderId="172" xfId="0" applyFont="1" applyBorder="1" applyAlignment="1">
      <alignment horizontal="left" vertical="top" wrapText="1"/>
    </xf>
    <xf numFmtId="0" fontId="86" fillId="0" borderId="171" xfId="0" applyFont="1" applyBorder="1" applyAlignment="1">
      <alignment horizontal="left" vertical="top" wrapText="1"/>
    </xf>
    <xf numFmtId="0" fontId="86" fillId="0" borderId="113" xfId="0" applyFont="1" applyBorder="1" applyAlignment="1">
      <alignment horizontal="left" vertical="top" wrapText="1"/>
    </xf>
    <xf numFmtId="0" fontId="86" fillId="0" borderId="0" xfId="0" applyFont="1" applyAlignment="1">
      <alignment horizontal="left" vertical="top" wrapText="1"/>
    </xf>
    <xf numFmtId="0" fontId="86" fillId="0" borderId="165" xfId="0" applyFont="1" applyBorder="1" applyAlignment="1">
      <alignment horizontal="left" vertical="top" wrapText="1"/>
    </xf>
    <xf numFmtId="0" fontId="89" fillId="50" borderId="155" xfId="0" applyFont="1" applyFill="1" applyBorder="1" applyAlignment="1">
      <alignment vertical="top" wrapText="1"/>
    </xf>
    <xf numFmtId="0" fontId="86" fillId="50" borderId="172" xfId="0" applyFont="1" applyFill="1" applyBorder="1" applyAlignment="1">
      <alignment vertical="top" wrapText="1"/>
    </xf>
    <xf numFmtId="0" fontId="86" fillId="50" borderId="173" xfId="0" applyFont="1" applyFill="1" applyBorder="1" applyAlignment="1">
      <alignment vertical="top" wrapText="1"/>
    </xf>
    <xf numFmtId="0" fontId="86" fillId="50" borderId="113" xfId="0" applyFont="1" applyFill="1" applyBorder="1" applyAlignment="1">
      <alignment vertical="top" wrapText="1"/>
    </xf>
    <xf numFmtId="0" fontId="86" fillId="50" borderId="0" xfId="0" applyFont="1" applyFill="1" applyAlignment="1">
      <alignment vertical="top" wrapText="1"/>
    </xf>
    <xf numFmtId="0" fontId="86" fillId="50" borderId="16" xfId="0" applyFont="1" applyFill="1" applyBorder="1" applyAlignment="1">
      <alignment vertical="top" wrapText="1"/>
    </xf>
    <xf numFmtId="0" fontId="86" fillId="50" borderId="167" xfId="0" applyFont="1" applyFill="1" applyBorder="1" applyAlignment="1">
      <alignment vertical="top" wrapText="1"/>
    </xf>
    <xf numFmtId="0" fontId="86" fillId="50" borderId="168" xfId="0" applyFont="1" applyFill="1" applyBorder="1" applyAlignment="1">
      <alignment vertical="top" wrapText="1"/>
    </xf>
    <xf numFmtId="0" fontId="86" fillId="50" borderId="174" xfId="0" applyFont="1" applyFill="1" applyBorder="1" applyAlignment="1">
      <alignment vertical="top" wrapText="1"/>
    </xf>
    <xf numFmtId="0" fontId="89" fillId="50" borderId="166" xfId="0" applyFont="1" applyFill="1" applyBorder="1" applyAlignment="1">
      <alignment horizontal="left" vertical="center" wrapText="1"/>
    </xf>
    <xf numFmtId="0" fontId="86" fillId="50" borderId="166" xfId="0" applyFont="1" applyFill="1" applyBorder="1" applyAlignment="1">
      <alignment horizontal="left" vertical="center" wrapText="1"/>
    </xf>
    <xf numFmtId="0" fontId="89" fillId="50" borderId="155" xfId="0" applyFont="1" applyFill="1" applyBorder="1" applyAlignment="1">
      <alignment horizontal="left" vertical="top" wrapText="1"/>
    </xf>
    <xf numFmtId="0" fontId="86" fillId="50" borderId="172" xfId="0" applyFont="1" applyFill="1" applyBorder="1" applyAlignment="1">
      <alignment horizontal="left" vertical="top" wrapText="1"/>
    </xf>
    <xf numFmtId="0" fontId="86" fillId="50" borderId="173" xfId="0" applyFont="1" applyFill="1" applyBorder="1" applyAlignment="1">
      <alignment horizontal="left" vertical="top" wrapText="1"/>
    </xf>
    <xf numFmtId="0" fontId="86" fillId="50" borderId="113" xfId="0" applyFont="1" applyFill="1" applyBorder="1" applyAlignment="1">
      <alignment horizontal="left" vertical="top" wrapText="1"/>
    </xf>
    <xf numFmtId="0" fontId="86" fillId="50" borderId="0" xfId="0" applyFont="1" applyFill="1" applyAlignment="1">
      <alignment horizontal="left" vertical="top" wrapText="1"/>
    </xf>
    <xf numFmtId="0" fontId="86" fillId="50" borderId="16" xfId="0" applyFont="1" applyFill="1" applyBorder="1" applyAlignment="1">
      <alignment horizontal="left" vertical="top" wrapText="1"/>
    </xf>
    <xf numFmtId="0" fontId="86" fillId="50" borderId="17" xfId="0" applyFont="1" applyFill="1" applyBorder="1" applyAlignment="1">
      <alignment horizontal="left" vertical="top" wrapText="1"/>
    </xf>
    <xf numFmtId="0" fontId="86" fillId="50" borderId="18" xfId="0" applyFont="1" applyFill="1" applyBorder="1" applyAlignment="1">
      <alignment horizontal="left" vertical="top" wrapText="1"/>
    </xf>
    <xf numFmtId="0" fontId="86" fillId="50" borderId="19" xfId="0" applyFont="1" applyFill="1" applyBorder="1" applyAlignment="1">
      <alignment horizontal="left" vertical="top" wrapText="1"/>
    </xf>
    <xf numFmtId="0" fontId="89" fillId="0" borderId="1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13"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72" xfId="0" applyFont="1" applyFill="1" applyBorder="1" applyAlignment="1">
      <alignment horizontal="justify" vertical="center" wrapText="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0" xfId="1496" applyNumberFormat="1" applyFont="1" applyFill="1" applyBorder="1" applyAlignment="1" applyProtection="1">
      <alignment horizontal="center" vertical="center" wrapText="1"/>
      <protection hidden="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80" fontId="12" fillId="50" borderId="156" xfId="1250" applyNumberFormat="1" applyFont="1" applyFill="1" applyBorder="1" applyAlignment="1" applyProtection="1">
      <alignment horizontal="center" vertical="center" wrapText="1"/>
      <protection locked="0" hidden="1"/>
    </xf>
    <xf numFmtId="180" fontId="12" fillId="50" borderId="23" xfId="1250" applyNumberFormat="1" applyFont="1" applyFill="1" applyBorder="1" applyAlignment="1" applyProtection="1">
      <alignment horizontal="center" vertical="center" wrapText="1"/>
      <protection locked="0" hidden="1"/>
    </xf>
    <xf numFmtId="180" fontId="12" fillId="50" borderId="15" xfId="1250" applyNumberFormat="1" applyFont="1" applyFill="1" applyBorder="1" applyAlignment="1" applyProtection="1">
      <alignment horizontal="center" vertical="center" wrapText="1"/>
      <protection locked="0" hidden="1"/>
    </xf>
    <xf numFmtId="166" fontId="12" fillId="50" borderId="154" xfId="1250" applyFont="1" applyFill="1" applyBorder="1" applyAlignment="1" applyProtection="1">
      <alignment horizontal="center" vertical="center" wrapText="1"/>
      <protection locked="0" hidden="1"/>
    </xf>
    <xf numFmtId="166" fontId="12" fillId="50" borderId="47" xfId="1250" applyFont="1" applyFill="1" applyBorder="1" applyAlignment="1" applyProtection="1">
      <alignment horizontal="center" vertical="center" wrapText="1"/>
      <protection locked="0" hidden="1"/>
    </xf>
    <xf numFmtId="166" fontId="12" fillId="50" borderId="48" xfId="1250"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0"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65" borderId="166" xfId="0" applyFont="1" applyFill="1" applyBorder="1" applyAlignment="1">
      <alignment horizontal="left" vertical="center" wrapText="1"/>
    </xf>
    <xf numFmtId="0" fontId="82" fillId="0" borderId="166" xfId="0" applyFont="1" applyBorder="1" applyAlignment="1">
      <alignment vertical="center" wrapText="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0"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9" fillId="50" borderId="126" xfId="1371" applyFont="1" applyFill="1" applyBorder="1" applyAlignment="1" applyProtection="1">
      <alignment horizontal="center" vertical="center" wrapText="1"/>
      <protection locked="0"/>
    </xf>
    <xf numFmtId="0" fontId="9" fillId="50" borderId="159" xfId="1371" applyFont="1" applyFill="1" applyBorder="1" applyAlignment="1" applyProtection="1">
      <alignment horizontal="center" vertical="center" wrapText="1"/>
      <protection locked="0"/>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59"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0" xfId="0" applyFont="1" applyFill="1" applyBorder="1" applyAlignment="1">
      <alignment horizontal="justify" vertical="center" wrapText="1"/>
    </xf>
    <xf numFmtId="0" fontId="9" fillId="50" borderId="159" xfId="1371" applyFont="1" applyFill="1" applyBorder="1" applyAlignment="1">
      <alignment horizontal="center"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0" xfId="1495" applyNumberFormat="1" applyFont="1" applyFill="1" applyBorder="1" applyAlignment="1">
      <alignment horizontal="center" vertical="center" wrapText="1"/>
    </xf>
    <xf numFmtId="0" fontId="9" fillId="50" borderId="159"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59" xfId="1371" applyFont="1" applyBorder="1" applyAlignment="1">
      <alignment horizontal="justify"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0" xfId="1371" applyFont="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0" xfId="1371" applyFont="1" applyFill="1" applyBorder="1" applyAlignment="1">
      <alignment horizontal="left"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0" xfId="1371" applyFont="1" applyFill="1" applyBorder="1" applyAlignment="1">
      <alignment horizontal="center" vertical="center"/>
    </xf>
    <xf numFmtId="0" fontId="9" fillId="0" borderId="159" xfId="1371" applyFont="1" applyBorder="1" applyAlignment="1">
      <alignment horizontal="center" vertical="center" wrapText="1"/>
    </xf>
    <xf numFmtId="0" fontId="8" fillId="50" borderId="126" xfId="1496" applyNumberFormat="1" applyFont="1" applyFill="1" applyBorder="1" applyAlignment="1">
      <alignment horizontal="center" vertical="center" wrapText="1"/>
    </xf>
    <xf numFmtId="0" fontId="8" fillId="50" borderId="160" xfId="1496" applyNumberFormat="1" applyFont="1" applyFill="1" applyBorder="1" applyAlignment="1">
      <alignment horizontal="center" vertical="center" wrapText="1"/>
    </xf>
    <xf numFmtId="0" fontId="49" fillId="56" borderId="126" xfId="0" applyFont="1" applyFill="1" applyBorder="1" applyAlignment="1">
      <alignment horizontal="center" vertical="center" wrapText="1"/>
    </xf>
    <xf numFmtId="0" fontId="49" fillId="56" borderId="159"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59"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5">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0 2" xfId="1824"/>
    <cellStyle name="Cálculo 10 2 10" xfId="8325"/>
    <cellStyle name="Cálculo 10 2 10 2" xfId="23433"/>
    <cellStyle name="Cálculo 10 2 11" xfId="15930"/>
    <cellStyle name="Cálculo 10 2 11 2" xfId="31038"/>
    <cellStyle name="Cálculo 10 2 12" xfId="13717"/>
    <cellStyle name="Cálculo 10 2 12 2" xfId="28825"/>
    <cellStyle name="Cálculo 10 2 13" xfId="17049"/>
    <cellStyle name="Cálculo 10 2 2" xfId="2384"/>
    <cellStyle name="Cálculo 10 2 2 2" xfId="5021"/>
    <cellStyle name="Cálculo 10 2 2 2 2" xfId="11385"/>
    <cellStyle name="Cálculo 10 2 2 2 2 2" xfId="26493"/>
    <cellStyle name="Cálculo 10 2 2 2 3" xfId="13808"/>
    <cellStyle name="Cálculo 10 2 2 2 3 2" xfId="28916"/>
    <cellStyle name="Cálculo 10 2 2 2 4" xfId="20129"/>
    <cellStyle name="Cálculo 10 2 2 3" xfId="8851"/>
    <cellStyle name="Cálculo 10 2 2 3 2" xfId="23959"/>
    <cellStyle name="Cálculo 10 2 3" xfId="2236"/>
    <cellStyle name="Cálculo 10 2 3 2" xfId="4873"/>
    <cellStyle name="Cálculo 10 2 3 2 2" xfId="16257"/>
    <cellStyle name="Cálculo 10 2 3 2 2 2" xfId="31365"/>
    <cellStyle name="Cálculo 10 2 3 2 3" xfId="19981"/>
    <cellStyle name="Cálculo 10 2 3 3" xfId="15750"/>
    <cellStyle name="Cálculo 10 2 3 3 2" xfId="30858"/>
    <cellStyle name="Cálculo 10 2 3 4" xfId="17461"/>
    <cellStyle name="Cálculo 10 2 4" xfId="2347"/>
    <cellStyle name="Cálculo 10 2 4 2" xfId="4984"/>
    <cellStyle name="Cálculo 10 2 4 2 2" xfId="11348"/>
    <cellStyle name="Cálculo 10 2 4 2 2 2" xfId="26456"/>
    <cellStyle name="Cálculo 10 2 4 2 3" xfId="7211"/>
    <cellStyle name="Cálculo 10 2 4 2 3 2" xfId="22319"/>
    <cellStyle name="Cálculo 10 2 4 2 4" xfId="20092"/>
    <cellStyle name="Cálculo 10 2 4 3" xfId="8814"/>
    <cellStyle name="Cálculo 10 2 4 3 2" xfId="23922"/>
    <cellStyle name="Cálculo 10 2 4 4" xfId="8057"/>
    <cellStyle name="Cálculo 10 2 4 4 2" xfId="23165"/>
    <cellStyle name="Cálculo 10 2 4 5" xfId="17572"/>
    <cellStyle name="Cálculo 10 2 5" xfId="3244"/>
    <cellStyle name="Cálculo 10 2 5 2" xfId="5881"/>
    <cellStyle name="Cálculo 10 2 5 2 2" xfId="12192"/>
    <cellStyle name="Cálculo 10 2 5 2 2 2" xfId="27300"/>
    <cellStyle name="Cálculo 10 2 5 2 3" xfId="8132"/>
    <cellStyle name="Cálculo 10 2 5 2 3 2" xfId="23240"/>
    <cellStyle name="Cálculo 10 2 5 2 4" xfId="20989"/>
    <cellStyle name="Cálculo 10 2 5 3" xfId="9626"/>
    <cellStyle name="Cálculo 10 2 5 3 2" xfId="24734"/>
    <cellStyle name="Cálculo 10 2 5 4" xfId="7881"/>
    <cellStyle name="Cálculo 10 2 5 4 2" xfId="22989"/>
    <cellStyle name="Cálculo 10 2 5 5" xfId="18352"/>
    <cellStyle name="Cálculo 10 2 6" xfId="3550"/>
    <cellStyle name="Cálculo 10 2 6 2" xfId="6187"/>
    <cellStyle name="Cálculo 10 2 6 2 2" xfId="12498"/>
    <cellStyle name="Cálculo 10 2 6 2 2 2" xfId="27606"/>
    <cellStyle name="Cálculo 10 2 6 2 3" xfId="15555"/>
    <cellStyle name="Cálculo 10 2 6 2 3 2" xfId="30663"/>
    <cellStyle name="Cálculo 10 2 6 2 4" xfId="21295"/>
    <cellStyle name="Cálculo 10 2 6 3" xfId="9932"/>
    <cellStyle name="Cálculo 10 2 6 3 2" xfId="25040"/>
    <cellStyle name="Cálculo 10 2 6 4" xfId="7064"/>
    <cellStyle name="Cálculo 10 2 6 4 2" xfId="22172"/>
    <cellStyle name="Cálculo 10 2 6 5" xfId="18658"/>
    <cellStyle name="Cálculo 10 2 7" xfId="3896"/>
    <cellStyle name="Cálculo 10 2 7 2" xfId="6533"/>
    <cellStyle name="Cálculo 10 2 7 2 2" xfId="12844"/>
    <cellStyle name="Cálculo 10 2 7 2 2 2" xfId="27952"/>
    <cellStyle name="Cálculo 10 2 7 2 3" xfId="11687"/>
    <cellStyle name="Cálculo 10 2 7 2 3 2" xfId="26795"/>
    <cellStyle name="Cálculo 10 2 7 2 4" xfId="21641"/>
    <cellStyle name="Cálculo 10 2 7 3" xfId="10278"/>
    <cellStyle name="Cálculo 10 2 7 3 2" xfId="25386"/>
    <cellStyle name="Cálculo 10 2 7 4" xfId="15451"/>
    <cellStyle name="Cálculo 10 2 7 4 2" xfId="30559"/>
    <cellStyle name="Cálculo 10 2 7 5" xfId="19004"/>
    <cellStyle name="Cálculo 10 2 8" xfId="4260"/>
    <cellStyle name="Cálculo 10 2 8 2" xfId="6897"/>
    <cellStyle name="Cálculo 10 2 8 2 2" xfId="13208"/>
    <cellStyle name="Cálculo 10 2 8 2 2 2" xfId="28316"/>
    <cellStyle name="Cálculo 10 2 8 2 3" xfId="16872"/>
    <cellStyle name="Cálculo 10 2 8 2 3 2" xfId="31980"/>
    <cellStyle name="Cálculo 10 2 8 2 4" xfId="22005"/>
    <cellStyle name="Cálculo 10 2 8 3" xfId="10642"/>
    <cellStyle name="Cálculo 10 2 8 3 2" xfId="25750"/>
    <cellStyle name="Cálculo 10 2 8 4" xfId="15195"/>
    <cellStyle name="Cálculo 10 2 8 4 2" xfId="30303"/>
    <cellStyle name="Cálculo 10 2 8 5" xfId="19368"/>
    <cellStyle name="Cálculo 10 2 9" xfId="4461"/>
    <cellStyle name="Cálculo 10 2 9 2" xfId="10843"/>
    <cellStyle name="Cálculo 10 2 9 2 2" xfId="25951"/>
    <cellStyle name="Cálculo 10 2 9 3" xfId="14242"/>
    <cellStyle name="Cálculo 10 2 9 3 2" xfId="29350"/>
    <cellStyle name="Cálculo 10 2 9 4" xfId="19569"/>
    <cellStyle name="Cálculo 10 3" xfId="1807"/>
    <cellStyle name="Cálculo 10 3 10" xfId="15644"/>
    <cellStyle name="Cálculo 10 3 10 2" xfId="30752"/>
    <cellStyle name="Cálculo 10 3 11" xfId="7697"/>
    <cellStyle name="Cálculo 10 3 11 2" xfId="22805"/>
    <cellStyle name="Cálculo 10 3 12" xfId="17032"/>
    <cellStyle name="Cálculo 10 3 2" xfId="2367"/>
    <cellStyle name="Cálculo 10 3 2 2" xfId="5004"/>
    <cellStyle name="Cálculo 10 3 2 2 2" xfId="11368"/>
    <cellStyle name="Cálculo 10 3 2 2 2 2" xfId="26476"/>
    <cellStyle name="Cálculo 10 3 2 2 3" xfId="11819"/>
    <cellStyle name="Cálculo 10 3 2 2 3 2" xfId="26927"/>
    <cellStyle name="Cálculo 10 3 2 2 4" xfId="20112"/>
    <cellStyle name="Cálculo 10 3 2 3" xfId="8834"/>
    <cellStyle name="Cálculo 10 3 2 3 2" xfId="23942"/>
    <cellStyle name="Cálculo 10 3 2 4" xfId="7857"/>
    <cellStyle name="Cálculo 10 3 2 4 2" xfId="22965"/>
    <cellStyle name="Cálculo 10 3 2 5" xfId="7916"/>
    <cellStyle name="Cálculo 10 3 2 5 2" xfId="23024"/>
    <cellStyle name="Cálculo 10 3 2 6" xfId="17575"/>
    <cellStyle name="Cálculo 10 3 3" xfId="2253"/>
    <cellStyle name="Cálculo 10 3 3 2" xfId="4890"/>
    <cellStyle name="Cálculo 10 3 3 2 2" xfId="15708"/>
    <cellStyle name="Cálculo 10 3 3 2 2 2" xfId="30816"/>
    <cellStyle name="Cálculo 10 3 3 2 3" xfId="19998"/>
    <cellStyle name="Cálculo 10 3 3 3" xfId="13774"/>
    <cellStyle name="Cálculo 10 3 3 3 2" xfId="28882"/>
    <cellStyle name="Cálculo 10 3 3 4" xfId="17478"/>
    <cellStyle name="Cálculo 10 3 4" xfId="2645"/>
    <cellStyle name="Cálculo 10 3 4 2" xfId="5282"/>
    <cellStyle name="Cálculo 10 3 4 2 2" xfId="11646"/>
    <cellStyle name="Cálculo 10 3 4 2 2 2" xfId="26754"/>
    <cellStyle name="Cálculo 10 3 4 2 3" xfId="7135"/>
    <cellStyle name="Cálculo 10 3 4 2 3 2" xfId="22243"/>
    <cellStyle name="Cálculo 10 3 4 2 4" xfId="20390"/>
    <cellStyle name="Cálculo 10 3 4 3" xfId="9112"/>
    <cellStyle name="Cálculo 10 3 4 3 2" xfId="24220"/>
    <cellStyle name="Cálculo 10 3 4 4" xfId="7602"/>
    <cellStyle name="Cálculo 10 3 4 4 2" xfId="22710"/>
    <cellStyle name="Cálculo 10 3 4 5" xfId="17753"/>
    <cellStyle name="Cálculo 10 3 5" xfId="3227"/>
    <cellStyle name="Cálculo 10 3 5 2" xfId="5864"/>
    <cellStyle name="Cálculo 10 3 5 2 2" xfId="12175"/>
    <cellStyle name="Cálculo 10 3 5 2 2 2" xfId="27283"/>
    <cellStyle name="Cálculo 10 3 5 2 3" xfId="16516"/>
    <cellStyle name="Cálculo 10 3 5 2 3 2" xfId="31624"/>
    <cellStyle name="Cálculo 10 3 5 2 4" xfId="20972"/>
    <cellStyle name="Cálculo 10 3 5 3" xfId="9609"/>
    <cellStyle name="Cálculo 10 3 5 3 2" xfId="24717"/>
    <cellStyle name="Cálculo 10 3 5 4" xfId="14295"/>
    <cellStyle name="Cálculo 10 3 5 4 2" xfId="29403"/>
    <cellStyle name="Cálculo 10 3 5 5" xfId="18335"/>
    <cellStyle name="Cálculo 10 3 6" xfId="2309"/>
    <cellStyle name="Cálculo 10 3 6 2" xfId="4946"/>
    <cellStyle name="Cálculo 10 3 6 2 2" xfId="11310"/>
    <cellStyle name="Cálculo 10 3 6 2 2 2" xfId="26418"/>
    <cellStyle name="Cálculo 10 3 6 2 3" xfId="16511"/>
    <cellStyle name="Cálculo 10 3 6 2 3 2" xfId="31619"/>
    <cellStyle name="Cálculo 10 3 6 2 4" xfId="20054"/>
    <cellStyle name="Cálculo 10 3 6 3" xfId="8776"/>
    <cellStyle name="Cálculo 10 3 6 3 2" xfId="23884"/>
    <cellStyle name="Cálculo 10 3 6 4" xfId="8108"/>
    <cellStyle name="Cálculo 10 3 6 4 2" xfId="23216"/>
    <cellStyle name="Cálculo 10 3 6 5" xfId="17534"/>
    <cellStyle name="Cálculo 10 3 7" xfId="3879"/>
    <cellStyle name="Cálculo 10 3 7 2" xfId="6516"/>
    <cellStyle name="Cálculo 10 3 7 2 2" xfId="12827"/>
    <cellStyle name="Cálculo 10 3 7 2 2 2" xfId="27935"/>
    <cellStyle name="Cálculo 10 3 7 2 3" xfId="16320"/>
    <cellStyle name="Cálculo 10 3 7 2 3 2" xfId="31428"/>
    <cellStyle name="Cálculo 10 3 7 2 4" xfId="21624"/>
    <cellStyle name="Cálculo 10 3 7 3" xfId="10261"/>
    <cellStyle name="Cálculo 10 3 7 3 2" xfId="25369"/>
    <cellStyle name="Cálculo 10 3 7 4" xfId="14041"/>
    <cellStyle name="Cálculo 10 3 7 4 2" xfId="29149"/>
    <cellStyle name="Cálculo 10 3 7 5" xfId="18987"/>
    <cellStyle name="Cálculo 10 3 8" xfId="4444"/>
    <cellStyle name="Cálculo 10 3 8 2" xfId="10826"/>
    <cellStyle name="Cálculo 10 3 8 2 2" xfId="25934"/>
    <cellStyle name="Cálculo 10 3 8 3" xfId="13463"/>
    <cellStyle name="Cálculo 10 3 8 3 2" xfId="28571"/>
    <cellStyle name="Cálculo 10 3 8 4" xfId="19552"/>
    <cellStyle name="Cálculo 10 3 9" xfId="8308"/>
    <cellStyle name="Cálculo 10 3 9 2" xfId="23416"/>
    <cellStyle name="Cálculo 10 4" xfId="2044"/>
    <cellStyle name="Cálculo 10 4 10" xfId="15835"/>
    <cellStyle name="Cálculo 10 4 10 2" xfId="30943"/>
    <cellStyle name="Cálculo 10 4 11" xfId="15757"/>
    <cellStyle name="Cálculo 10 4 11 2" xfId="30865"/>
    <cellStyle name="Cálculo 10 4 12" xfId="17269"/>
    <cellStyle name="Cálculo 10 4 2" xfId="2551"/>
    <cellStyle name="Cálculo 10 4 2 2" xfId="5188"/>
    <cellStyle name="Cálculo 10 4 2 2 2" xfId="11552"/>
    <cellStyle name="Cálculo 10 4 2 2 2 2" xfId="26660"/>
    <cellStyle name="Cálculo 10 4 2 2 3" xfId="13916"/>
    <cellStyle name="Cálculo 10 4 2 2 3 2" xfId="29024"/>
    <cellStyle name="Cálculo 10 4 2 2 4" xfId="20296"/>
    <cellStyle name="Cálculo 10 4 2 3" xfId="9018"/>
    <cellStyle name="Cálculo 10 4 2 3 2" xfId="24126"/>
    <cellStyle name="Cálculo 10 4 2 4" xfId="8007"/>
    <cellStyle name="Cálculo 10 4 2 4 2" xfId="23115"/>
    <cellStyle name="Cálculo 10 4 2 5" xfId="7106"/>
    <cellStyle name="Cálculo 10 4 2 5 2" xfId="22214"/>
    <cellStyle name="Cálculo 10 4 2 6" xfId="17659"/>
    <cellStyle name="Cálculo 10 4 3" xfId="2804"/>
    <cellStyle name="Cálculo 10 4 3 2" xfId="5441"/>
    <cellStyle name="Cálculo 10 4 3 2 2" xfId="15387"/>
    <cellStyle name="Cálculo 10 4 3 2 2 2" xfId="30495"/>
    <cellStyle name="Cálculo 10 4 3 2 3" xfId="20549"/>
    <cellStyle name="Cálculo 10 4 3 3" xfId="14742"/>
    <cellStyle name="Cálculo 10 4 3 3 2" xfId="29850"/>
    <cellStyle name="Cálculo 10 4 3 4" xfId="17912"/>
    <cellStyle name="Cálculo 10 4 4" xfId="3107"/>
    <cellStyle name="Cálculo 10 4 4 2" xfId="5744"/>
    <cellStyle name="Cálculo 10 4 4 2 2" xfId="12055"/>
    <cellStyle name="Cálculo 10 4 4 2 2 2" xfId="27163"/>
    <cellStyle name="Cálculo 10 4 4 2 3" xfId="13527"/>
    <cellStyle name="Cálculo 10 4 4 2 3 2" xfId="28635"/>
    <cellStyle name="Cálculo 10 4 4 2 4" xfId="20852"/>
    <cellStyle name="Cálculo 10 4 4 3" xfId="9489"/>
    <cellStyle name="Cálculo 10 4 4 3 2" xfId="24597"/>
    <cellStyle name="Cálculo 10 4 4 4" xfId="8053"/>
    <cellStyle name="Cálculo 10 4 4 4 2" xfId="23161"/>
    <cellStyle name="Cálculo 10 4 4 5" xfId="18215"/>
    <cellStyle name="Cálculo 10 4 5" xfId="3433"/>
    <cellStyle name="Cálculo 10 4 5 2" xfId="6070"/>
    <cellStyle name="Cálculo 10 4 5 2 2" xfId="12381"/>
    <cellStyle name="Cálculo 10 4 5 2 2 2" xfId="27489"/>
    <cellStyle name="Cálculo 10 4 5 2 3" xfId="9154"/>
    <cellStyle name="Cálculo 10 4 5 2 3 2" xfId="24262"/>
    <cellStyle name="Cálculo 10 4 5 2 4" xfId="21178"/>
    <cellStyle name="Cálculo 10 4 5 3" xfId="9815"/>
    <cellStyle name="Cálculo 10 4 5 3 2" xfId="24923"/>
    <cellStyle name="Cálculo 10 4 5 4" xfId="15846"/>
    <cellStyle name="Cálculo 10 4 5 4 2" xfId="30954"/>
    <cellStyle name="Cálculo 10 4 5 5" xfId="18541"/>
    <cellStyle name="Cálculo 10 4 6" xfId="3739"/>
    <cellStyle name="Cálculo 10 4 6 2" xfId="6376"/>
    <cellStyle name="Cálculo 10 4 6 2 2" xfId="12687"/>
    <cellStyle name="Cálculo 10 4 6 2 2 2" xfId="27795"/>
    <cellStyle name="Cálculo 10 4 6 2 3" xfId="14574"/>
    <cellStyle name="Cálculo 10 4 6 2 3 2" xfId="29682"/>
    <cellStyle name="Cálculo 10 4 6 2 4" xfId="21484"/>
    <cellStyle name="Cálculo 10 4 6 3" xfId="10121"/>
    <cellStyle name="Cálculo 10 4 6 3 2" xfId="25229"/>
    <cellStyle name="Cálculo 10 4 6 4" xfId="14625"/>
    <cellStyle name="Cálculo 10 4 6 4 2" xfId="29733"/>
    <cellStyle name="Cálculo 10 4 6 5" xfId="18847"/>
    <cellStyle name="Cálculo 10 4 7" xfId="4116"/>
    <cellStyle name="Cálculo 10 4 7 2" xfId="6753"/>
    <cellStyle name="Cálculo 10 4 7 2 2" xfId="13064"/>
    <cellStyle name="Cálculo 10 4 7 2 2 2" xfId="28172"/>
    <cellStyle name="Cálculo 10 4 7 2 3" xfId="16738"/>
    <cellStyle name="Cálculo 10 4 7 2 3 2" xfId="31846"/>
    <cellStyle name="Cálculo 10 4 7 2 4" xfId="21861"/>
    <cellStyle name="Cálculo 10 4 7 3" xfId="10498"/>
    <cellStyle name="Cálculo 10 4 7 3 2" xfId="25606"/>
    <cellStyle name="Cálculo 10 4 7 4" xfId="7357"/>
    <cellStyle name="Cálculo 10 4 7 4 2" xfId="22465"/>
    <cellStyle name="Cálculo 10 4 7 5" xfId="19224"/>
    <cellStyle name="Cálculo 10 4 8" xfId="4681"/>
    <cellStyle name="Cálculo 10 4 8 2" xfId="11063"/>
    <cellStyle name="Cálculo 10 4 8 2 2" xfId="26171"/>
    <cellStyle name="Cálculo 10 4 8 3" xfId="14559"/>
    <cellStyle name="Cálculo 10 4 8 3 2" xfId="29667"/>
    <cellStyle name="Cálculo 10 4 8 4" xfId="19789"/>
    <cellStyle name="Cálculo 10 4 9" xfId="8542"/>
    <cellStyle name="Cálculo 10 4 9 2" xfId="23650"/>
    <cellStyle name="Cálculo 10 5" xfId="2077"/>
    <cellStyle name="Cálculo 10 5 10" xfId="14412"/>
    <cellStyle name="Cálculo 10 5 10 2" xfId="29520"/>
    <cellStyle name="Cálculo 10 5 11" xfId="17302"/>
    <cellStyle name="Cálculo 10 5 2" xfId="2837"/>
    <cellStyle name="Cálculo 10 5 2 2" xfId="5474"/>
    <cellStyle name="Cálculo 10 5 2 2 2" xfId="16362"/>
    <cellStyle name="Cálculo 10 5 2 2 2 2" xfId="31470"/>
    <cellStyle name="Cálculo 10 5 2 2 3" xfId="20582"/>
    <cellStyle name="Cálculo 10 5 2 3" xfId="8697"/>
    <cellStyle name="Cálculo 10 5 2 3 2" xfId="23805"/>
    <cellStyle name="Cálculo 10 5 2 4" xfId="17945"/>
    <cellStyle name="Cálculo 10 5 3" xfId="3140"/>
    <cellStyle name="Cálculo 10 5 3 2" xfId="5777"/>
    <cellStyle name="Cálculo 10 5 3 2 2" xfId="12088"/>
    <cellStyle name="Cálculo 10 5 3 2 2 2" xfId="27196"/>
    <cellStyle name="Cálculo 10 5 3 2 3" xfId="14723"/>
    <cellStyle name="Cálculo 10 5 3 2 3 2" xfId="29831"/>
    <cellStyle name="Cálculo 10 5 3 2 4" xfId="20885"/>
    <cellStyle name="Cálculo 10 5 3 3" xfId="9522"/>
    <cellStyle name="Cálculo 10 5 3 3 2" xfId="24630"/>
    <cellStyle name="Cálculo 10 5 3 4" xfId="14797"/>
    <cellStyle name="Cálculo 10 5 3 4 2" xfId="29905"/>
    <cellStyle name="Cálculo 10 5 3 5" xfId="18248"/>
    <cellStyle name="Cálculo 10 5 4" xfId="3466"/>
    <cellStyle name="Cálculo 10 5 4 2" xfId="6103"/>
    <cellStyle name="Cálculo 10 5 4 2 2" xfId="12414"/>
    <cellStyle name="Cálculo 10 5 4 2 2 2" xfId="27522"/>
    <cellStyle name="Cálculo 10 5 4 2 3" xfId="13837"/>
    <cellStyle name="Cálculo 10 5 4 2 3 2" xfId="28945"/>
    <cellStyle name="Cálculo 10 5 4 2 4" xfId="21211"/>
    <cellStyle name="Cálculo 10 5 4 3" xfId="9848"/>
    <cellStyle name="Cálculo 10 5 4 3 2" xfId="24956"/>
    <cellStyle name="Cálculo 10 5 4 4" xfId="9233"/>
    <cellStyle name="Cálculo 10 5 4 4 2" xfId="24341"/>
    <cellStyle name="Cálculo 10 5 4 5" xfId="18574"/>
    <cellStyle name="Cálculo 10 5 5" xfId="3772"/>
    <cellStyle name="Cálculo 10 5 5 2" xfId="6409"/>
    <cellStyle name="Cálculo 10 5 5 2 2" xfId="12720"/>
    <cellStyle name="Cálculo 10 5 5 2 2 2" xfId="27828"/>
    <cellStyle name="Cálculo 10 5 5 2 3" xfId="15178"/>
    <cellStyle name="Cálculo 10 5 5 2 3 2" xfId="30286"/>
    <cellStyle name="Cálculo 10 5 5 2 4" xfId="21517"/>
    <cellStyle name="Cálculo 10 5 5 3" xfId="10154"/>
    <cellStyle name="Cálculo 10 5 5 3 2" xfId="25262"/>
    <cellStyle name="Cálculo 10 5 5 4" xfId="7358"/>
    <cellStyle name="Cálculo 10 5 5 4 2" xfId="22466"/>
    <cellStyle name="Cálculo 10 5 5 5" xfId="18880"/>
    <cellStyle name="Cálculo 10 5 6" xfId="4149"/>
    <cellStyle name="Cálculo 10 5 6 2" xfId="6786"/>
    <cellStyle name="Cálculo 10 5 6 2 2" xfId="13097"/>
    <cellStyle name="Cálculo 10 5 6 2 2 2" xfId="28205"/>
    <cellStyle name="Cálculo 10 5 6 2 3" xfId="16771"/>
    <cellStyle name="Cálculo 10 5 6 2 3 2" xfId="31879"/>
    <cellStyle name="Cálculo 10 5 6 2 4" xfId="21894"/>
    <cellStyle name="Cálculo 10 5 6 3" xfId="10531"/>
    <cellStyle name="Cálculo 10 5 6 3 2" xfId="25639"/>
    <cellStyle name="Cálculo 10 5 6 4" xfId="14229"/>
    <cellStyle name="Cálculo 10 5 6 4 2" xfId="29337"/>
    <cellStyle name="Cálculo 10 5 6 5" xfId="19257"/>
    <cellStyle name="Cálculo 10 5 7" xfId="4714"/>
    <cellStyle name="Cálculo 10 5 7 2" xfId="11096"/>
    <cellStyle name="Cálculo 10 5 7 2 2" xfId="26204"/>
    <cellStyle name="Cálculo 10 5 7 3" xfId="7947"/>
    <cellStyle name="Cálculo 10 5 7 3 2" xfId="23055"/>
    <cellStyle name="Cálculo 10 5 7 4" xfId="19822"/>
    <cellStyle name="Cálculo 10 5 8" xfId="8575"/>
    <cellStyle name="Cálculo 10 5 8 2" xfId="23683"/>
    <cellStyle name="Cálculo 10 5 9" xfId="7750"/>
    <cellStyle name="Cálculo 10 5 9 2" xfId="22858"/>
    <cellStyle name="Cálculo 11" xfId="751"/>
    <cellStyle name="Cálculo 11 2" xfId="1825"/>
    <cellStyle name="Cálculo 11 2 10" xfId="8326"/>
    <cellStyle name="Cálculo 11 2 10 2" xfId="23434"/>
    <cellStyle name="Cálculo 11 2 11" xfId="14260"/>
    <cellStyle name="Cálculo 11 2 11 2" xfId="29368"/>
    <cellStyle name="Cálculo 11 2 12" xfId="14024"/>
    <cellStyle name="Cálculo 11 2 12 2" xfId="29132"/>
    <cellStyle name="Cálculo 11 2 13" xfId="17050"/>
    <cellStyle name="Cálculo 11 2 2" xfId="2385"/>
    <cellStyle name="Cálculo 11 2 2 2" xfId="5022"/>
    <cellStyle name="Cálculo 11 2 2 2 2" xfId="11386"/>
    <cellStyle name="Cálculo 11 2 2 2 2 2" xfId="26494"/>
    <cellStyle name="Cálculo 11 2 2 2 3" xfId="16015"/>
    <cellStyle name="Cálculo 11 2 2 2 3 2" xfId="31123"/>
    <cellStyle name="Cálculo 11 2 2 2 4" xfId="20130"/>
    <cellStyle name="Cálculo 11 2 2 3" xfId="8852"/>
    <cellStyle name="Cálculo 11 2 2 3 2" xfId="23960"/>
    <cellStyle name="Cálculo 11 2 3" xfId="2235"/>
    <cellStyle name="Cálculo 11 2 3 2" xfId="4872"/>
    <cellStyle name="Cálculo 11 2 3 2 2" xfId="14048"/>
    <cellStyle name="Cálculo 11 2 3 2 2 2" xfId="29156"/>
    <cellStyle name="Cálculo 11 2 3 2 3" xfId="19980"/>
    <cellStyle name="Cálculo 11 2 3 3" xfId="11783"/>
    <cellStyle name="Cálculo 11 2 3 3 2" xfId="26891"/>
    <cellStyle name="Cálculo 11 2 3 4" xfId="17460"/>
    <cellStyle name="Cálculo 11 2 4" xfId="2654"/>
    <cellStyle name="Cálculo 11 2 4 2" xfId="5291"/>
    <cellStyle name="Cálculo 11 2 4 2 2" xfId="11655"/>
    <cellStyle name="Cálculo 11 2 4 2 2 2" xfId="26763"/>
    <cellStyle name="Cálculo 11 2 4 2 3" xfId="14511"/>
    <cellStyle name="Cálculo 11 2 4 2 3 2" xfId="29619"/>
    <cellStyle name="Cálculo 11 2 4 2 4" xfId="20399"/>
    <cellStyle name="Cálculo 11 2 4 3" xfId="9121"/>
    <cellStyle name="Cálculo 11 2 4 3 2" xfId="24229"/>
    <cellStyle name="Cálculo 11 2 4 4" xfId="15521"/>
    <cellStyle name="Cálculo 11 2 4 4 2" xfId="30629"/>
    <cellStyle name="Cálculo 11 2 4 5" xfId="17762"/>
    <cellStyle name="Cálculo 11 2 5" xfId="3245"/>
    <cellStyle name="Cálculo 11 2 5 2" xfId="5882"/>
    <cellStyle name="Cálculo 11 2 5 2 2" xfId="12193"/>
    <cellStyle name="Cálculo 11 2 5 2 2 2" xfId="27301"/>
    <cellStyle name="Cálculo 11 2 5 2 3" xfId="14240"/>
    <cellStyle name="Cálculo 11 2 5 2 3 2" xfId="29348"/>
    <cellStyle name="Cálculo 11 2 5 2 4" xfId="20990"/>
    <cellStyle name="Cálculo 11 2 5 3" xfId="9627"/>
    <cellStyle name="Cálculo 11 2 5 3 2" xfId="24735"/>
    <cellStyle name="Cálculo 11 2 5 4" xfId="16329"/>
    <cellStyle name="Cálculo 11 2 5 4 2" xfId="31437"/>
    <cellStyle name="Cálculo 11 2 5 5" xfId="18353"/>
    <cellStyle name="Cálculo 11 2 6" xfId="3551"/>
    <cellStyle name="Cálculo 11 2 6 2" xfId="6188"/>
    <cellStyle name="Cálculo 11 2 6 2 2" xfId="12499"/>
    <cellStyle name="Cálculo 11 2 6 2 2 2" xfId="27607"/>
    <cellStyle name="Cálculo 11 2 6 2 3" xfId="13968"/>
    <cellStyle name="Cálculo 11 2 6 2 3 2" xfId="29076"/>
    <cellStyle name="Cálculo 11 2 6 2 4" xfId="21296"/>
    <cellStyle name="Cálculo 11 2 6 3" xfId="9933"/>
    <cellStyle name="Cálculo 11 2 6 3 2" xfId="25041"/>
    <cellStyle name="Cálculo 11 2 6 4" xfId="16202"/>
    <cellStyle name="Cálculo 11 2 6 4 2" xfId="31310"/>
    <cellStyle name="Cálculo 11 2 6 5" xfId="18659"/>
    <cellStyle name="Cálculo 11 2 7" xfId="3897"/>
    <cellStyle name="Cálculo 11 2 7 2" xfId="6534"/>
    <cellStyle name="Cálculo 11 2 7 2 2" xfId="12845"/>
    <cellStyle name="Cálculo 11 2 7 2 2 2" xfId="27953"/>
    <cellStyle name="Cálculo 11 2 7 2 3" xfId="13831"/>
    <cellStyle name="Cálculo 11 2 7 2 3 2" xfId="28939"/>
    <cellStyle name="Cálculo 11 2 7 2 4" xfId="21642"/>
    <cellStyle name="Cálculo 11 2 7 3" xfId="10279"/>
    <cellStyle name="Cálculo 11 2 7 3 2" xfId="25387"/>
    <cellStyle name="Cálculo 11 2 7 4" xfId="7182"/>
    <cellStyle name="Cálculo 11 2 7 4 2" xfId="22290"/>
    <cellStyle name="Cálculo 11 2 7 5" xfId="19005"/>
    <cellStyle name="Cálculo 11 2 8" xfId="4261"/>
    <cellStyle name="Cálculo 11 2 8 2" xfId="6898"/>
    <cellStyle name="Cálculo 11 2 8 2 2" xfId="13209"/>
    <cellStyle name="Cálculo 11 2 8 2 2 2" xfId="28317"/>
    <cellStyle name="Cálculo 11 2 8 2 3" xfId="16873"/>
    <cellStyle name="Cálculo 11 2 8 2 3 2" xfId="31981"/>
    <cellStyle name="Cálculo 11 2 8 2 4" xfId="22006"/>
    <cellStyle name="Cálculo 11 2 8 3" xfId="10643"/>
    <cellStyle name="Cálculo 11 2 8 3 2" xfId="25751"/>
    <cellStyle name="Cálculo 11 2 8 4" xfId="15304"/>
    <cellStyle name="Cálculo 11 2 8 4 2" xfId="30412"/>
    <cellStyle name="Cálculo 11 2 8 5" xfId="19369"/>
    <cellStyle name="Cálculo 11 2 9" xfId="4462"/>
    <cellStyle name="Cálculo 11 2 9 2" xfId="10844"/>
    <cellStyle name="Cálculo 11 2 9 2 2" xfId="25952"/>
    <cellStyle name="Cálculo 11 2 9 3" xfId="8193"/>
    <cellStyle name="Cálculo 11 2 9 3 2" xfId="23301"/>
    <cellStyle name="Cálculo 11 2 9 4" xfId="19570"/>
    <cellStyle name="Cálculo 11 3" xfId="1808"/>
    <cellStyle name="Cálculo 11 3 10" xfId="16412"/>
    <cellStyle name="Cálculo 11 3 10 2" xfId="31520"/>
    <cellStyle name="Cálculo 11 3 11" xfId="7564"/>
    <cellStyle name="Cálculo 11 3 11 2" xfId="22672"/>
    <cellStyle name="Cálculo 11 3 12" xfId="17033"/>
    <cellStyle name="Cálculo 11 3 2" xfId="2368"/>
    <cellStyle name="Cálculo 11 3 2 2" xfId="5005"/>
    <cellStyle name="Cálculo 11 3 2 2 2" xfId="11369"/>
    <cellStyle name="Cálculo 11 3 2 2 2 2" xfId="26477"/>
    <cellStyle name="Cálculo 11 3 2 2 3" xfId="14371"/>
    <cellStyle name="Cálculo 11 3 2 2 3 2" xfId="29479"/>
    <cellStyle name="Cálculo 11 3 2 2 4" xfId="20113"/>
    <cellStyle name="Cálculo 11 3 2 3" xfId="8835"/>
    <cellStyle name="Cálculo 11 3 2 3 2" xfId="23943"/>
    <cellStyle name="Cálculo 11 3 2 4" xfId="7652"/>
    <cellStyle name="Cálculo 11 3 2 4 2" xfId="22760"/>
    <cellStyle name="Cálculo 11 3 2 5" xfId="13838"/>
    <cellStyle name="Cálculo 11 3 2 5 2" xfId="28946"/>
    <cellStyle name="Cálculo 11 3 2 6" xfId="17576"/>
    <cellStyle name="Cálculo 11 3 3" xfId="2252"/>
    <cellStyle name="Cálculo 11 3 3 2" xfId="4889"/>
    <cellStyle name="Cálculo 11 3 3 2 2" xfId="14244"/>
    <cellStyle name="Cálculo 11 3 3 2 2 2" xfId="29352"/>
    <cellStyle name="Cálculo 11 3 3 2 3" xfId="19997"/>
    <cellStyle name="Cálculo 11 3 3 3" xfId="13369"/>
    <cellStyle name="Cálculo 11 3 3 3 2" xfId="28477"/>
    <cellStyle name="Cálculo 11 3 3 4" xfId="17477"/>
    <cellStyle name="Cálculo 11 3 4" xfId="2339"/>
    <cellStyle name="Cálculo 11 3 4 2" xfId="4976"/>
    <cellStyle name="Cálculo 11 3 4 2 2" xfId="11340"/>
    <cellStyle name="Cálculo 11 3 4 2 2 2" xfId="26448"/>
    <cellStyle name="Cálculo 11 3 4 2 3" xfId="13718"/>
    <cellStyle name="Cálculo 11 3 4 2 3 2" xfId="28826"/>
    <cellStyle name="Cálculo 11 3 4 2 4" xfId="20084"/>
    <cellStyle name="Cálculo 11 3 4 3" xfId="8806"/>
    <cellStyle name="Cálculo 11 3 4 3 2" xfId="23914"/>
    <cellStyle name="Cálculo 11 3 4 4" xfId="15776"/>
    <cellStyle name="Cálculo 11 3 4 4 2" xfId="30884"/>
    <cellStyle name="Cálculo 11 3 4 5" xfId="17564"/>
    <cellStyle name="Cálculo 11 3 5" xfId="3228"/>
    <cellStyle name="Cálculo 11 3 5 2" xfId="5865"/>
    <cellStyle name="Cálculo 11 3 5 2 2" xfId="12176"/>
    <cellStyle name="Cálculo 11 3 5 2 2 2" xfId="27284"/>
    <cellStyle name="Cálculo 11 3 5 2 3" xfId="11685"/>
    <cellStyle name="Cálculo 11 3 5 2 3 2" xfId="26793"/>
    <cellStyle name="Cálculo 11 3 5 2 4" xfId="20973"/>
    <cellStyle name="Cálculo 11 3 5 3" xfId="9610"/>
    <cellStyle name="Cálculo 11 3 5 3 2" xfId="24718"/>
    <cellStyle name="Cálculo 11 3 5 4" xfId="15535"/>
    <cellStyle name="Cálculo 11 3 5 4 2" xfId="30643"/>
    <cellStyle name="Cálculo 11 3 5 5" xfId="18336"/>
    <cellStyle name="Cálculo 11 3 6" xfId="2310"/>
    <cellStyle name="Cálculo 11 3 6 2" xfId="4947"/>
    <cellStyle name="Cálculo 11 3 6 2 2" xfId="11311"/>
    <cellStyle name="Cálculo 11 3 6 2 2 2" xfId="26419"/>
    <cellStyle name="Cálculo 11 3 6 2 3" xfId="14552"/>
    <cellStyle name="Cálculo 11 3 6 2 3 2" xfId="29660"/>
    <cellStyle name="Cálculo 11 3 6 2 4" xfId="20055"/>
    <cellStyle name="Cálculo 11 3 6 3" xfId="8777"/>
    <cellStyle name="Cálculo 11 3 6 3 2" xfId="23885"/>
    <cellStyle name="Cálculo 11 3 6 4" xfId="13989"/>
    <cellStyle name="Cálculo 11 3 6 4 2" xfId="29097"/>
    <cellStyle name="Cálculo 11 3 6 5" xfId="17535"/>
    <cellStyle name="Cálculo 11 3 7" xfId="3880"/>
    <cellStyle name="Cálculo 11 3 7 2" xfId="6517"/>
    <cellStyle name="Cálculo 11 3 7 2 2" xfId="12828"/>
    <cellStyle name="Cálculo 11 3 7 2 2 2" xfId="27936"/>
    <cellStyle name="Cálculo 11 3 7 2 3" xfId="15144"/>
    <cellStyle name="Cálculo 11 3 7 2 3 2" xfId="30252"/>
    <cellStyle name="Cálculo 11 3 7 2 4" xfId="21625"/>
    <cellStyle name="Cálculo 11 3 7 3" xfId="10262"/>
    <cellStyle name="Cálculo 11 3 7 3 2" xfId="25370"/>
    <cellStyle name="Cálculo 11 3 7 4" xfId="16441"/>
    <cellStyle name="Cálculo 11 3 7 4 2" xfId="31549"/>
    <cellStyle name="Cálculo 11 3 7 5" xfId="18988"/>
    <cellStyle name="Cálculo 11 3 8" xfId="4445"/>
    <cellStyle name="Cálculo 11 3 8 2" xfId="10827"/>
    <cellStyle name="Cálculo 11 3 8 2 2" xfId="25935"/>
    <cellStyle name="Cálculo 11 3 8 3" xfId="14858"/>
    <cellStyle name="Cálculo 11 3 8 3 2" xfId="29966"/>
    <cellStyle name="Cálculo 11 3 8 4" xfId="19553"/>
    <cellStyle name="Cálculo 11 3 9" xfId="8309"/>
    <cellStyle name="Cálculo 11 3 9 2" xfId="23417"/>
    <cellStyle name="Cálculo 11 4" xfId="2045"/>
    <cellStyle name="Cálculo 11 4 10" xfId="15019"/>
    <cellStyle name="Cálculo 11 4 10 2" xfId="30127"/>
    <cellStyle name="Cálculo 11 4 11" xfId="15525"/>
    <cellStyle name="Cálculo 11 4 11 2" xfId="30633"/>
    <cellStyle name="Cálculo 11 4 12" xfId="17270"/>
    <cellStyle name="Cálculo 11 4 2" xfId="2552"/>
    <cellStyle name="Cálculo 11 4 2 2" xfId="5189"/>
    <cellStyle name="Cálculo 11 4 2 2 2" xfId="11553"/>
    <cellStyle name="Cálculo 11 4 2 2 2 2" xfId="26661"/>
    <cellStyle name="Cálculo 11 4 2 2 3" xfId="11785"/>
    <cellStyle name="Cálculo 11 4 2 2 3 2" xfId="26893"/>
    <cellStyle name="Cálculo 11 4 2 2 4" xfId="20297"/>
    <cellStyle name="Cálculo 11 4 2 3" xfId="9019"/>
    <cellStyle name="Cálculo 11 4 2 3 2" xfId="24127"/>
    <cellStyle name="Cálculo 11 4 2 4" xfId="11775"/>
    <cellStyle name="Cálculo 11 4 2 4 2" xfId="26883"/>
    <cellStyle name="Cálculo 11 4 2 5" xfId="7687"/>
    <cellStyle name="Cálculo 11 4 2 5 2" xfId="22795"/>
    <cellStyle name="Cálculo 11 4 2 6" xfId="17660"/>
    <cellStyle name="Cálculo 11 4 3" xfId="2805"/>
    <cellStyle name="Cálculo 11 4 3 2" xfId="5442"/>
    <cellStyle name="Cálculo 11 4 3 2 2" xfId="7258"/>
    <cellStyle name="Cálculo 11 4 3 2 2 2" xfId="22366"/>
    <cellStyle name="Cálculo 11 4 3 2 3" xfId="20550"/>
    <cellStyle name="Cálculo 11 4 3 3" xfId="13475"/>
    <cellStyle name="Cálculo 11 4 3 3 2" xfId="28583"/>
    <cellStyle name="Cálculo 11 4 3 4" xfId="17913"/>
    <cellStyle name="Cálculo 11 4 4" xfId="3108"/>
    <cellStyle name="Cálculo 11 4 4 2" xfId="5745"/>
    <cellStyle name="Cálculo 11 4 4 2 2" xfId="12056"/>
    <cellStyle name="Cálculo 11 4 4 2 2 2" xfId="27164"/>
    <cellStyle name="Cálculo 11 4 4 2 3" xfId="16538"/>
    <cellStyle name="Cálculo 11 4 4 2 3 2" xfId="31646"/>
    <cellStyle name="Cálculo 11 4 4 2 4" xfId="20853"/>
    <cellStyle name="Cálculo 11 4 4 3" xfId="9490"/>
    <cellStyle name="Cálculo 11 4 4 3 2" xfId="24598"/>
    <cellStyle name="Cálculo 11 4 4 4" xfId="7158"/>
    <cellStyle name="Cálculo 11 4 4 4 2" xfId="22266"/>
    <cellStyle name="Cálculo 11 4 4 5" xfId="18216"/>
    <cellStyle name="Cálculo 11 4 5" xfId="3434"/>
    <cellStyle name="Cálculo 11 4 5 2" xfId="6071"/>
    <cellStyle name="Cálculo 11 4 5 2 2" xfId="12382"/>
    <cellStyle name="Cálculo 11 4 5 2 2 2" xfId="27490"/>
    <cellStyle name="Cálculo 11 4 5 2 3" xfId="8097"/>
    <cellStyle name="Cálculo 11 4 5 2 3 2" xfId="23205"/>
    <cellStyle name="Cálculo 11 4 5 2 4" xfId="21179"/>
    <cellStyle name="Cálculo 11 4 5 3" xfId="9816"/>
    <cellStyle name="Cálculo 11 4 5 3 2" xfId="24924"/>
    <cellStyle name="Cálculo 11 4 5 4" xfId="7351"/>
    <cellStyle name="Cálculo 11 4 5 4 2" xfId="22459"/>
    <cellStyle name="Cálculo 11 4 5 5" xfId="18542"/>
    <cellStyle name="Cálculo 11 4 6" xfId="3740"/>
    <cellStyle name="Cálculo 11 4 6 2" xfId="6377"/>
    <cellStyle name="Cálculo 11 4 6 2 2" xfId="12688"/>
    <cellStyle name="Cálculo 11 4 6 2 2 2" xfId="27796"/>
    <cellStyle name="Cálculo 11 4 6 2 3" xfId="7665"/>
    <cellStyle name="Cálculo 11 4 6 2 3 2" xfId="22773"/>
    <cellStyle name="Cálculo 11 4 6 2 4" xfId="21485"/>
    <cellStyle name="Cálculo 11 4 6 3" xfId="10122"/>
    <cellStyle name="Cálculo 11 4 6 3 2" xfId="25230"/>
    <cellStyle name="Cálculo 11 4 6 4" xfId="14710"/>
    <cellStyle name="Cálculo 11 4 6 4 2" xfId="29818"/>
    <cellStyle name="Cálculo 11 4 6 5" xfId="18848"/>
    <cellStyle name="Cálculo 11 4 7" xfId="4117"/>
    <cellStyle name="Cálculo 11 4 7 2" xfId="6754"/>
    <cellStyle name="Cálculo 11 4 7 2 2" xfId="13065"/>
    <cellStyle name="Cálculo 11 4 7 2 2 2" xfId="28173"/>
    <cellStyle name="Cálculo 11 4 7 2 3" xfId="16739"/>
    <cellStyle name="Cálculo 11 4 7 2 3 2" xfId="31847"/>
    <cellStyle name="Cálculo 11 4 7 2 4" xfId="21862"/>
    <cellStyle name="Cálculo 11 4 7 3" xfId="10499"/>
    <cellStyle name="Cálculo 11 4 7 3 2" xfId="25607"/>
    <cellStyle name="Cálculo 11 4 7 4" xfId="15706"/>
    <cellStyle name="Cálculo 11 4 7 4 2" xfId="30814"/>
    <cellStyle name="Cálculo 11 4 7 5" xfId="19225"/>
    <cellStyle name="Cálculo 11 4 8" xfId="4682"/>
    <cellStyle name="Cálculo 11 4 8 2" xfId="11064"/>
    <cellStyle name="Cálculo 11 4 8 2 2" xfId="26172"/>
    <cellStyle name="Cálculo 11 4 8 3" xfId="11668"/>
    <cellStyle name="Cálculo 11 4 8 3 2" xfId="26776"/>
    <cellStyle name="Cálculo 11 4 8 4" xfId="19790"/>
    <cellStyle name="Cálculo 11 4 9" xfId="8543"/>
    <cellStyle name="Cálculo 11 4 9 2" xfId="23651"/>
    <cellStyle name="Cálculo 11 5" xfId="2076"/>
    <cellStyle name="Cálculo 11 5 10" xfId="7205"/>
    <cellStyle name="Cálculo 11 5 10 2" xfId="22313"/>
    <cellStyle name="Cálculo 11 5 11" xfId="17301"/>
    <cellStyle name="Cálculo 11 5 2" xfId="2836"/>
    <cellStyle name="Cálculo 11 5 2 2" xfId="5473"/>
    <cellStyle name="Cálculo 11 5 2 2 2" xfId="15203"/>
    <cellStyle name="Cálculo 11 5 2 2 2 2" xfId="30311"/>
    <cellStyle name="Cálculo 11 5 2 2 3" xfId="20581"/>
    <cellStyle name="Cálculo 11 5 2 3" xfId="15106"/>
    <cellStyle name="Cálculo 11 5 2 3 2" xfId="30214"/>
    <cellStyle name="Cálculo 11 5 2 4" xfId="17944"/>
    <cellStyle name="Cálculo 11 5 3" xfId="3139"/>
    <cellStyle name="Cálculo 11 5 3 2" xfId="5776"/>
    <cellStyle name="Cálculo 11 5 3 2 2" xfId="12087"/>
    <cellStyle name="Cálculo 11 5 3 2 2 2" xfId="27195"/>
    <cellStyle name="Cálculo 11 5 3 2 3" xfId="16466"/>
    <cellStyle name="Cálculo 11 5 3 2 3 2" xfId="31574"/>
    <cellStyle name="Cálculo 11 5 3 2 4" xfId="20884"/>
    <cellStyle name="Cálculo 11 5 3 3" xfId="9521"/>
    <cellStyle name="Cálculo 11 5 3 3 2" xfId="24629"/>
    <cellStyle name="Cálculo 11 5 3 4" xfId="14743"/>
    <cellStyle name="Cálculo 11 5 3 4 2" xfId="29851"/>
    <cellStyle name="Cálculo 11 5 3 5" xfId="18247"/>
    <cellStyle name="Cálculo 11 5 4" xfId="3465"/>
    <cellStyle name="Cálculo 11 5 4 2" xfId="6102"/>
    <cellStyle name="Cálculo 11 5 4 2 2" xfId="12413"/>
    <cellStyle name="Cálculo 11 5 4 2 2 2" xfId="27521"/>
    <cellStyle name="Cálculo 11 5 4 2 3" xfId="14492"/>
    <cellStyle name="Cálculo 11 5 4 2 3 2" xfId="29600"/>
    <cellStyle name="Cálculo 11 5 4 2 4" xfId="21210"/>
    <cellStyle name="Cálculo 11 5 4 3" xfId="9847"/>
    <cellStyle name="Cálculo 11 5 4 3 2" xfId="24955"/>
    <cellStyle name="Cálculo 11 5 4 4" xfId="7107"/>
    <cellStyle name="Cálculo 11 5 4 4 2" xfId="22215"/>
    <cellStyle name="Cálculo 11 5 4 5" xfId="18573"/>
    <cellStyle name="Cálculo 11 5 5" xfId="3771"/>
    <cellStyle name="Cálculo 11 5 5 2" xfId="6408"/>
    <cellStyle name="Cálculo 11 5 5 2 2" xfId="12719"/>
    <cellStyle name="Cálculo 11 5 5 2 2 2" xfId="27827"/>
    <cellStyle name="Cálculo 11 5 5 2 3" xfId="13589"/>
    <cellStyle name="Cálculo 11 5 5 2 3 2" xfId="28697"/>
    <cellStyle name="Cálculo 11 5 5 2 4" xfId="21516"/>
    <cellStyle name="Cálculo 11 5 5 3" xfId="10153"/>
    <cellStyle name="Cálculo 11 5 5 3 2" xfId="25261"/>
    <cellStyle name="Cálculo 11 5 5 4" xfId="13707"/>
    <cellStyle name="Cálculo 11 5 5 4 2" xfId="28815"/>
    <cellStyle name="Cálculo 11 5 5 5" xfId="18879"/>
    <cellStyle name="Cálculo 11 5 6" xfId="4148"/>
    <cellStyle name="Cálculo 11 5 6 2" xfId="6785"/>
    <cellStyle name="Cálculo 11 5 6 2 2" xfId="13096"/>
    <cellStyle name="Cálculo 11 5 6 2 2 2" xfId="28204"/>
    <cellStyle name="Cálculo 11 5 6 2 3" xfId="16770"/>
    <cellStyle name="Cálculo 11 5 6 2 3 2" xfId="31878"/>
    <cellStyle name="Cálculo 11 5 6 2 4" xfId="21893"/>
    <cellStyle name="Cálculo 11 5 6 3" xfId="10530"/>
    <cellStyle name="Cálculo 11 5 6 3 2" xfId="25638"/>
    <cellStyle name="Cálculo 11 5 6 4" xfId="8231"/>
    <cellStyle name="Cálculo 11 5 6 4 2" xfId="23339"/>
    <cellStyle name="Cálculo 11 5 6 5" xfId="19256"/>
    <cellStyle name="Cálculo 11 5 7" xfId="4713"/>
    <cellStyle name="Cálculo 11 5 7 2" xfId="11095"/>
    <cellStyle name="Cálculo 11 5 7 2 2" xfId="26203"/>
    <cellStyle name="Cálculo 11 5 7 3" xfId="15211"/>
    <cellStyle name="Cálculo 11 5 7 3 2" xfId="30319"/>
    <cellStyle name="Cálculo 11 5 7 4" xfId="19821"/>
    <cellStyle name="Cálculo 11 5 8" xfId="8574"/>
    <cellStyle name="Cálculo 11 5 8 2" xfId="23682"/>
    <cellStyle name="Cálculo 11 5 9" xfId="15642"/>
    <cellStyle name="Cálculo 11 5 9 2" xfId="30750"/>
    <cellStyle name="Cálculo 12" xfId="752"/>
    <cellStyle name="Cálculo 12 2" xfId="1826"/>
    <cellStyle name="Cálculo 12 2 10" xfId="8327"/>
    <cellStyle name="Cálculo 12 2 10 2" xfId="23435"/>
    <cellStyle name="Cálculo 12 2 11" xfId="8050"/>
    <cellStyle name="Cálculo 12 2 11 2" xfId="23158"/>
    <cellStyle name="Cálculo 12 2 12" xfId="13480"/>
    <cellStyle name="Cálculo 12 2 12 2" xfId="28588"/>
    <cellStyle name="Cálculo 12 2 13" xfId="17051"/>
    <cellStyle name="Cálculo 12 2 2" xfId="2386"/>
    <cellStyle name="Cálculo 12 2 2 2" xfId="5023"/>
    <cellStyle name="Cálculo 12 2 2 2 2" xfId="11387"/>
    <cellStyle name="Cálculo 12 2 2 2 2 2" xfId="26495"/>
    <cellStyle name="Cálculo 12 2 2 2 3" xfId="15137"/>
    <cellStyle name="Cálculo 12 2 2 2 3 2" xfId="30245"/>
    <cellStyle name="Cálculo 12 2 2 2 4" xfId="20131"/>
    <cellStyle name="Cálculo 12 2 2 3" xfId="8853"/>
    <cellStyle name="Cálculo 12 2 2 3 2" xfId="23961"/>
    <cellStyle name="Cálculo 12 2 3" xfId="2234"/>
    <cellStyle name="Cálculo 12 2 3 2" xfId="4871"/>
    <cellStyle name="Cálculo 12 2 3 2 2" xfId="14202"/>
    <cellStyle name="Cálculo 12 2 3 2 2 2" xfId="29310"/>
    <cellStyle name="Cálculo 12 2 3 2 3" xfId="19979"/>
    <cellStyle name="Cálculo 12 2 3 3" xfId="15152"/>
    <cellStyle name="Cálculo 12 2 3 3 2" xfId="30260"/>
    <cellStyle name="Cálculo 12 2 3 4" xfId="17459"/>
    <cellStyle name="Cálculo 12 2 4" xfId="2348"/>
    <cellStyle name="Cálculo 12 2 4 2" xfId="4985"/>
    <cellStyle name="Cálculo 12 2 4 2 2" xfId="11349"/>
    <cellStyle name="Cálculo 12 2 4 2 2 2" xfId="26457"/>
    <cellStyle name="Cálculo 12 2 4 2 3" xfId="15068"/>
    <cellStyle name="Cálculo 12 2 4 2 3 2" xfId="30176"/>
    <cellStyle name="Cálculo 12 2 4 2 4" xfId="20093"/>
    <cellStyle name="Cálculo 12 2 4 3" xfId="8815"/>
    <cellStyle name="Cálculo 12 2 4 3 2" xfId="23923"/>
    <cellStyle name="Cálculo 12 2 4 4" xfId="14932"/>
    <cellStyle name="Cálculo 12 2 4 4 2" xfId="30040"/>
    <cellStyle name="Cálculo 12 2 4 5" xfId="17573"/>
    <cellStyle name="Cálculo 12 2 5" xfId="3246"/>
    <cellStyle name="Cálculo 12 2 5 2" xfId="5883"/>
    <cellStyle name="Cálculo 12 2 5 2 2" xfId="12194"/>
    <cellStyle name="Cálculo 12 2 5 2 2 2" xfId="27302"/>
    <cellStyle name="Cálculo 12 2 5 2 3" xfId="7172"/>
    <cellStyle name="Cálculo 12 2 5 2 3 2" xfId="22280"/>
    <cellStyle name="Cálculo 12 2 5 2 4" xfId="20991"/>
    <cellStyle name="Cálculo 12 2 5 3" xfId="9628"/>
    <cellStyle name="Cálculo 12 2 5 3 2" xfId="24736"/>
    <cellStyle name="Cálculo 12 2 5 4" xfId="7983"/>
    <cellStyle name="Cálculo 12 2 5 4 2" xfId="23091"/>
    <cellStyle name="Cálculo 12 2 5 5" xfId="18354"/>
    <cellStyle name="Cálculo 12 2 6" xfId="3552"/>
    <cellStyle name="Cálculo 12 2 6 2" xfId="6189"/>
    <cellStyle name="Cálculo 12 2 6 2 2" xfId="12500"/>
    <cellStyle name="Cálculo 12 2 6 2 2 2" xfId="27608"/>
    <cellStyle name="Cálculo 12 2 6 2 3" xfId="7993"/>
    <cellStyle name="Cálculo 12 2 6 2 3 2" xfId="23101"/>
    <cellStyle name="Cálculo 12 2 6 2 4" xfId="21297"/>
    <cellStyle name="Cálculo 12 2 6 3" xfId="9934"/>
    <cellStyle name="Cálculo 12 2 6 3 2" xfId="25042"/>
    <cellStyle name="Cálculo 12 2 6 4" xfId="7174"/>
    <cellStyle name="Cálculo 12 2 6 4 2" xfId="22282"/>
    <cellStyle name="Cálculo 12 2 6 5" xfId="18660"/>
    <cellStyle name="Cálculo 12 2 7" xfId="3898"/>
    <cellStyle name="Cálculo 12 2 7 2" xfId="6535"/>
    <cellStyle name="Cálculo 12 2 7 2 2" xfId="12846"/>
    <cellStyle name="Cálculo 12 2 7 2 2 2" xfId="27954"/>
    <cellStyle name="Cálculo 12 2 7 2 3" xfId="8232"/>
    <cellStyle name="Cálculo 12 2 7 2 3 2" xfId="23340"/>
    <cellStyle name="Cálculo 12 2 7 2 4" xfId="21643"/>
    <cellStyle name="Cálculo 12 2 7 3" xfId="10280"/>
    <cellStyle name="Cálculo 12 2 7 3 2" xfId="25388"/>
    <cellStyle name="Cálculo 12 2 7 4" xfId="8469"/>
    <cellStyle name="Cálculo 12 2 7 4 2" xfId="23577"/>
    <cellStyle name="Cálculo 12 2 7 5" xfId="19006"/>
    <cellStyle name="Cálculo 12 2 8" xfId="4262"/>
    <cellStyle name="Cálculo 12 2 8 2" xfId="6899"/>
    <cellStyle name="Cálculo 12 2 8 2 2" xfId="13210"/>
    <cellStyle name="Cálculo 12 2 8 2 2 2" xfId="28318"/>
    <cellStyle name="Cálculo 12 2 8 2 3" xfId="16874"/>
    <cellStyle name="Cálculo 12 2 8 2 3 2" xfId="31982"/>
    <cellStyle name="Cálculo 12 2 8 2 4" xfId="22007"/>
    <cellStyle name="Cálculo 12 2 8 3" xfId="10644"/>
    <cellStyle name="Cálculo 12 2 8 3 2" xfId="25752"/>
    <cellStyle name="Cálculo 12 2 8 4" xfId="15659"/>
    <cellStyle name="Cálculo 12 2 8 4 2" xfId="30767"/>
    <cellStyle name="Cálculo 12 2 8 5" xfId="19370"/>
    <cellStyle name="Cálculo 12 2 9" xfId="4463"/>
    <cellStyle name="Cálculo 12 2 9 2" xfId="10845"/>
    <cellStyle name="Cálculo 12 2 9 2 2" xfId="25953"/>
    <cellStyle name="Cálculo 12 2 9 3" xfId="14522"/>
    <cellStyle name="Cálculo 12 2 9 3 2" xfId="29630"/>
    <cellStyle name="Cálculo 12 2 9 4" xfId="19571"/>
    <cellStyle name="Cálculo 12 3" xfId="1809"/>
    <cellStyle name="Cálculo 12 3 10" xfId="14381"/>
    <cellStyle name="Cálculo 12 3 10 2" xfId="29489"/>
    <cellStyle name="Cálculo 12 3 11" xfId="13478"/>
    <cellStyle name="Cálculo 12 3 11 2" xfId="28586"/>
    <cellStyle name="Cálculo 12 3 12" xfId="17034"/>
    <cellStyle name="Cálculo 12 3 2" xfId="2369"/>
    <cellStyle name="Cálculo 12 3 2 2" xfId="5006"/>
    <cellStyle name="Cálculo 12 3 2 2 2" xfId="11370"/>
    <cellStyle name="Cálculo 12 3 2 2 2 2" xfId="26478"/>
    <cellStyle name="Cálculo 12 3 2 2 3" xfId="15605"/>
    <cellStyle name="Cálculo 12 3 2 2 3 2" xfId="30713"/>
    <cellStyle name="Cálculo 12 3 2 2 4" xfId="20114"/>
    <cellStyle name="Cálculo 12 3 2 3" xfId="8836"/>
    <cellStyle name="Cálculo 12 3 2 3 2" xfId="23944"/>
    <cellStyle name="Cálculo 12 3 2 4" xfId="15117"/>
    <cellStyle name="Cálculo 12 3 2 4 2" xfId="30225"/>
    <cellStyle name="Cálculo 12 3 2 5" xfId="13783"/>
    <cellStyle name="Cálculo 12 3 2 5 2" xfId="28891"/>
    <cellStyle name="Cálculo 12 3 2 6" xfId="17577"/>
    <cellStyle name="Cálculo 12 3 3" xfId="2251"/>
    <cellStyle name="Cálculo 12 3 3 2" xfId="4888"/>
    <cellStyle name="Cálculo 12 3 3 2 2" xfId="9276"/>
    <cellStyle name="Cálculo 12 3 3 2 2 2" xfId="24384"/>
    <cellStyle name="Cálculo 12 3 3 2 3" xfId="19996"/>
    <cellStyle name="Cálculo 12 3 3 3" xfId="14532"/>
    <cellStyle name="Cálculo 12 3 3 3 2" xfId="29640"/>
    <cellStyle name="Cálculo 12 3 3 4" xfId="17476"/>
    <cellStyle name="Cálculo 12 3 4" xfId="2646"/>
    <cellStyle name="Cálculo 12 3 4 2" xfId="5283"/>
    <cellStyle name="Cálculo 12 3 4 2 2" xfId="11647"/>
    <cellStyle name="Cálculo 12 3 4 2 2 2" xfId="26755"/>
    <cellStyle name="Cálculo 12 3 4 2 3" xfId="7321"/>
    <cellStyle name="Cálculo 12 3 4 2 3 2" xfId="22429"/>
    <cellStyle name="Cálculo 12 3 4 2 4" xfId="20391"/>
    <cellStyle name="Cálculo 12 3 4 3" xfId="9113"/>
    <cellStyle name="Cálculo 12 3 4 3 2" xfId="24221"/>
    <cellStyle name="Cálculo 12 3 4 4" xfId="13377"/>
    <cellStyle name="Cálculo 12 3 4 4 2" xfId="28485"/>
    <cellStyle name="Cálculo 12 3 4 5" xfId="17754"/>
    <cellStyle name="Cálculo 12 3 5" xfId="3229"/>
    <cellStyle name="Cálculo 12 3 5 2" xfId="5866"/>
    <cellStyle name="Cálculo 12 3 5 2 2" xfId="12177"/>
    <cellStyle name="Cálculo 12 3 5 2 2 2" xfId="27285"/>
    <cellStyle name="Cálculo 12 3 5 2 3" xfId="8199"/>
    <cellStyle name="Cálculo 12 3 5 2 3 2" xfId="23307"/>
    <cellStyle name="Cálculo 12 3 5 2 4" xfId="20974"/>
    <cellStyle name="Cálculo 12 3 5 3" xfId="9611"/>
    <cellStyle name="Cálculo 12 3 5 3 2" xfId="24719"/>
    <cellStyle name="Cálculo 12 3 5 4" xfId="7435"/>
    <cellStyle name="Cálculo 12 3 5 4 2" xfId="22543"/>
    <cellStyle name="Cálculo 12 3 5 5" xfId="18337"/>
    <cellStyle name="Cálculo 12 3 6" xfId="2311"/>
    <cellStyle name="Cálculo 12 3 6 2" xfId="4948"/>
    <cellStyle name="Cálculo 12 3 6 2 2" xfId="11312"/>
    <cellStyle name="Cálculo 12 3 6 2 2 2" xfId="26420"/>
    <cellStyle name="Cálculo 12 3 6 2 3" xfId="9285"/>
    <cellStyle name="Cálculo 12 3 6 2 3 2" xfId="24393"/>
    <cellStyle name="Cálculo 12 3 6 2 4" xfId="20056"/>
    <cellStyle name="Cálculo 12 3 6 3" xfId="8778"/>
    <cellStyle name="Cálculo 12 3 6 3 2" xfId="23886"/>
    <cellStyle name="Cálculo 12 3 6 4" xfId="7551"/>
    <cellStyle name="Cálculo 12 3 6 4 2" xfId="22659"/>
    <cellStyle name="Cálculo 12 3 6 5" xfId="17536"/>
    <cellStyle name="Cálculo 12 3 7" xfId="3881"/>
    <cellStyle name="Cálculo 12 3 7 2" xfId="6518"/>
    <cellStyle name="Cálculo 12 3 7 2 2" xfId="12829"/>
    <cellStyle name="Cálculo 12 3 7 2 2 2" xfId="27937"/>
    <cellStyle name="Cálculo 12 3 7 2 3" xfId="13737"/>
    <cellStyle name="Cálculo 12 3 7 2 3 2" xfId="28845"/>
    <cellStyle name="Cálculo 12 3 7 2 4" xfId="21626"/>
    <cellStyle name="Cálculo 12 3 7 3" xfId="10263"/>
    <cellStyle name="Cálculo 12 3 7 3 2" xfId="25371"/>
    <cellStyle name="Cálculo 12 3 7 4" xfId="15538"/>
    <cellStyle name="Cálculo 12 3 7 4 2" xfId="30646"/>
    <cellStyle name="Cálculo 12 3 7 5" xfId="18989"/>
    <cellStyle name="Cálculo 12 3 8" xfId="4446"/>
    <cellStyle name="Cálculo 12 3 8 2" xfId="10828"/>
    <cellStyle name="Cálculo 12 3 8 2 2" xfId="25936"/>
    <cellStyle name="Cálculo 12 3 8 3" xfId="8186"/>
    <cellStyle name="Cálculo 12 3 8 3 2" xfId="23294"/>
    <cellStyle name="Cálculo 12 3 8 4" xfId="19554"/>
    <cellStyle name="Cálculo 12 3 9" xfId="8310"/>
    <cellStyle name="Cálculo 12 3 9 2" xfId="23418"/>
    <cellStyle name="Cálculo 12 4" xfId="2046"/>
    <cellStyle name="Cálculo 12 4 10" xfId="14291"/>
    <cellStyle name="Cálculo 12 4 10 2" xfId="29399"/>
    <cellStyle name="Cálculo 12 4 11" xfId="16309"/>
    <cellStyle name="Cálculo 12 4 11 2" xfId="31417"/>
    <cellStyle name="Cálculo 12 4 12" xfId="17271"/>
    <cellStyle name="Cálculo 12 4 2" xfId="2553"/>
    <cellStyle name="Cálculo 12 4 2 2" xfId="5190"/>
    <cellStyle name="Cálculo 12 4 2 2 2" xfId="11554"/>
    <cellStyle name="Cálculo 12 4 2 2 2 2" xfId="26662"/>
    <cellStyle name="Cálculo 12 4 2 2 3" xfId="15854"/>
    <cellStyle name="Cálculo 12 4 2 2 3 2" xfId="30962"/>
    <cellStyle name="Cálculo 12 4 2 2 4" xfId="20298"/>
    <cellStyle name="Cálculo 12 4 2 3" xfId="9020"/>
    <cellStyle name="Cálculo 12 4 2 3 2" xfId="24128"/>
    <cellStyle name="Cálculo 12 4 2 4" xfId="14193"/>
    <cellStyle name="Cálculo 12 4 2 4 2" xfId="29301"/>
    <cellStyle name="Cálculo 12 4 2 5" xfId="7756"/>
    <cellStyle name="Cálculo 12 4 2 5 2" xfId="22864"/>
    <cellStyle name="Cálculo 12 4 2 6" xfId="17661"/>
    <cellStyle name="Cálculo 12 4 3" xfId="2806"/>
    <cellStyle name="Cálculo 12 4 3 2" xfId="5443"/>
    <cellStyle name="Cálculo 12 4 3 2 2" xfId="14801"/>
    <cellStyle name="Cálculo 12 4 3 2 2 2" xfId="29909"/>
    <cellStyle name="Cálculo 12 4 3 2 3" xfId="20551"/>
    <cellStyle name="Cálculo 12 4 3 3" xfId="7560"/>
    <cellStyle name="Cálculo 12 4 3 3 2" xfId="22668"/>
    <cellStyle name="Cálculo 12 4 3 4" xfId="17914"/>
    <cellStyle name="Cálculo 12 4 4" xfId="3109"/>
    <cellStyle name="Cálculo 12 4 4 2" xfId="5746"/>
    <cellStyle name="Cálculo 12 4 4 2 2" xfId="12057"/>
    <cellStyle name="Cálculo 12 4 4 2 2 2" xfId="27165"/>
    <cellStyle name="Cálculo 12 4 4 2 3" xfId="7360"/>
    <cellStyle name="Cálculo 12 4 4 2 3 2" xfId="22468"/>
    <cellStyle name="Cálculo 12 4 4 2 4" xfId="20854"/>
    <cellStyle name="Cálculo 12 4 4 3" xfId="9491"/>
    <cellStyle name="Cálculo 12 4 4 3 2" xfId="24599"/>
    <cellStyle name="Cálculo 12 4 4 4" xfId="9196"/>
    <cellStyle name="Cálculo 12 4 4 4 2" xfId="24304"/>
    <cellStyle name="Cálculo 12 4 4 5" xfId="18217"/>
    <cellStyle name="Cálculo 12 4 5" xfId="3435"/>
    <cellStyle name="Cálculo 12 4 5 2" xfId="6072"/>
    <cellStyle name="Cálculo 12 4 5 2 2" xfId="12383"/>
    <cellStyle name="Cálculo 12 4 5 2 2 2" xfId="27491"/>
    <cellStyle name="Cálculo 12 4 5 2 3" xfId="14764"/>
    <cellStyle name="Cálculo 12 4 5 2 3 2" xfId="29872"/>
    <cellStyle name="Cálculo 12 4 5 2 4" xfId="21180"/>
    <cellStyle name="Cálculo 12 4 5 3" xfId="9817"/>
    <cellStyle name="Cálculo 12 4 5 3 2" xfId="24925"/>
    <cellStyle name="Cálculo 12 4 5 4" xfId="7797"/>
    <cellStyle name="Cálculo 12 4 5 4 2" xfId="22905"/>
    <cellStyle name="Cálculo 12 4 5 5" xfId="18543"/>
    <cellStyle name="Cálculo 12 4 6" xfId="3741"/>
    <cellStyle name="Cálculo 12 4 6 2" xfId="6378"/>
    <cellStyle name="Cálculo 12 4 6 2 2" xfId="12689"/>
    <cellStyle name="Cálculo 12 4 6 2 2 2" xfId="27797"/>
    <cellStyle name="Cálculo 12 4 6 2 3" xfId="16212"/>
    <cellStyle name="Cálculo 12 4 6 2 3 2" xfId="31320"/>
    <cellStyle name="Cálculo 12 4 6 2 4" xfId="21486"/>
    <cellStyle name="Cálculo 12 4 6 3" xfId="10123"/>
    <cellStyle name="Cálculo 12 4 6 3 2" xfId="25231"/>
    <cellStyle name="Cálculo 12 4 6 4" xfId="15383"/>
    <cellStyle name="Cálculo 12 4 6 4 2" xfId="30491"/>
    <cellStyle name="Cálculo 12 4 6 5" xfId="18849"/>
    <cellStyle name="Cálculo 12 4 7" xfId="4118"/>
    <cellStyle name="Cálculo 12 4 7 2" xfId="6755"/>
    <cellStyle name="Cálculo 12 4 7 2 2" xfId="13066"/>
    <cellStyle name="Cálculo 12 4 7 2 2 2" xfId="28174"/>
    <cellStyle name="Cálculo 12 4 7 2 3" xfId="16740"/>
    <cellStyle name="Cálculo 12 4 7 2 3 2" xfId="31848"/>
    <cellStyle name="Cálculo 12 4 7 2 4" xfId="21863"/>
    <cellStyle name="Cálculo 12 4 7 3" xfId="10500"/>
    <cellStyle name="Cálculo 12 4 7 3 2" xfId="25608"/>
    <cellStyle name="Cálculo 12 4 7 4" xfId="7850"/>
    <cellStyle name="Cálculo 12 4 7 4 2" xfId="22958"/>
    <cellStyle name="Cálculo 12 4 7 5" xfId="19226"/>
    <cellStyle name="Cálculo 12 4 8" xfId="4683"/>
    <cellStyle name="Cálculo 12 4 8 2" xfId="11065"/>
    <cellStyle name="Cálculo 12 4 8 2 2" xfId="26173"/>
    <cellStyle name="Cálculo 12 4 8 3" xfId="13526"/>
    <cellStyle name="Cálculo 12 4 8 3 2" xfId="28634"/>
    <cellStyle name="Cálculo 12 4 8 4" xfId="19791"/>
    <cellStyle name="Cálculo 12 4 9" xfId="8544"/>
    <cellStyle name="Cálculo 12 4 9 2" xfId="23652"/>
    <cellStyle name="Cálculo 12 5" xfId="2075"/>
    <cellStyle name="Cálculo 12 5 10" xfId="7176"/>
    <cellStyle name="Cálculo 12 5 10 2" xfId="22284"/>
    <cellStyle name="Cálculo 12 5 11" xfId="17300"/>
    <cellStyle name="Cálculo 12 5 2" xfId="2835"/>
    <cellStyle name="Cálculo 12 5 2 2" xfId="5472"/>
    <cellStyle name="Cálculo 12 5 2 2 2" xfId="7934"/>
    <cellStyle name="Cálculo 12 5 2 2 2 2" xfId="23042"/>
    <cellStyle name="Cálculo 12 5 2 2 3" xfId="20580"/>
    <cellStyle name="Cálculo 12 5 2 3" xfId="16233"/>
    <cellStyle name="Cálculo 12 5 2 3 2" xfId="31341"/>
    <cellStyle name="Cálculo 12 5 2 4" xfId="17943"/>
    <cellStyle name="Cálculo 12 5 3" xfId="3138"/>
    <cellStyle name="Cálculo 12 5 3 2" xfId="5775"/>
    <cellStyle name="Cálculo 12 5 3 2 2" xfId="12086"/>
    <cellStyle name="Cálculo 12 5 3 2 2 2" xfId="27194"/>
    <cellStyle name="Cálculo 12 5 3 2 3" xfId="13567"/>
    <cellStyle name="Cálculo 12 5 3 2 3 2" xfId="28675"/>
    <cellStyle name="Cálculo 12 5 3 2 4" xfId="20883"/>
    <cellStyle name="Cálculo 12 5 3 3" xfId="9520"/>
    <cellStyle name="Cálculo 12 5 3 3 2" xfId="24628"/>
    <cellStyle name="Cálculo 12 5 3 4" xfId="7393"/>
    <cellStyle name="Cálculo 12 5 3 4 2" xfId="22501"/>
    <cellStyle name="Cálculo 12 5 3 5" xfId="18246"/>
    <cellStyle name="Cálculo 12 5 4" xfId="3464"/>
    <cellStyle name="Cálculo 12 5 4 2" xfId="6101"/>
    <cellStyle name="Cálculo 12 5 4 2 2" xfId="12412"/>
    <cellStyle name="Cálculo 12 5 4 2 2 2" xfId="27520"/>
    <cellStyle name="Cálculo 12 5 4 2 3" xfId="16132"/>
    <cellStyle name="Cálculo 12 5 4 2 3 2" xfId="31240"/>
    <cellStyle name="Cálculo 12 5 4 2 4" xfId="21209"/>
    <cellStyle name="Cálculo 12 5 4 3" xfId="9846"/>
    <cellStyle name="Cálculo 12 5 4 3 2" xfId="24954"/>
    <cellStyle name="Cálculo 12 5 4 4" xfId="16440"/>
    <cellStyle name="Cálculo 12 5 4 4 2" xfId="31548"/>
    <cellStyle name="Cálculo 12 5 4 5" xfId="18572"/>
    <cellStyle name="Cálculo 12 5 5" xfId="3770"/>
    <cellStyle name="Cálculo 12 5 5 2" xfId="6407"/>
    <cellStyle name="Cálculo 12 5 5 2 2" xfId="12718"/>
    <cellStyle name="Cálculo 12 5 5 2 2 2" xfId="27826"/>
    <cellStyle name="Cálculo 12 5 5 2 3" xfId="16384"/>
    <cellStyle name="Cálculo 12 5 5 2 3 2" xfId="31492"/>
    <cellStyle name="Cálculo 12 5 5 2 4" xfId="21515"/>
    <cellStyle name="Cálculo 12 5 5 3" xfId="10152"/>
    <cellStyle name="Cálculo 12 5 5 3 2" xfId="25260"/>
    <cellStyle name="Cálculo 12 5 5 4" xfId="14426"/>
    <cellStyle name="Cálculo 12 5 5 4 2" xfId="29534"/>
    <cellStyle name="Cálculo 12 5 5 5" xfId="18878"/>
    <cellStyle name="Cálculo 12 5 6" xfId="4147"/>
    <cellStyle name="Cálculo 12 5 6 2" xfId="6784"/>
    <cellStyle name="Cálculo 12 5 6 2 2" xfId="13095"/>
    <cellStyle name="Cálculo 12 5 6 2 2 2" xfId="28203"/>
    <cellStyle name="Cálculo 12 5 6 2 3" xfId="16769"/>
    <cellStyle name="Cálculo 12 5 6 2 3 2" xfId="31877"/>
    <cellStyle name="Cálculo 12 5 6 2 4" xfId="21892"/>
    <cellStyle name="Cálculo 12 5 6 3" xfId="10529"/>
    <cellStyle name="Cálculo 12 5 6 3 2" xfId="25637"/>
    <cellStyle name="Cálculo 12 5 6 4" xfId="16531"/>
    <cellStyle name="Cálculo 12 5 6 4 2" xfId="31639"/>
    <cellStyle name="Cálculo 12 5 6 5" xfId="19255"/>
    <cellStyle name="Cálculo 12 5 7" xfId="4712"/>
    <cellStyle name="Cálculo 12 5 7 2" xfId="11094"/>
    <cellStyle name="Cálculo 12 5 7 2 2" xfId="26202"/>
    <cellStyle name="Cálculo 12 5 7 3" xfId="8070"/>
    <cellStyle name="Cálculo 12 5 7 3 2" xfId="23178"/>
    <cellStyle name="Cálculo 12 5 7 4" xfId="19820"/>
    <cellStyle name="Cálculo 12 5 8" xfId="8573"/>
    <cellStyle name="Cálculo 12 5 8 2" xfId="23681"/>
    <cellStyle name="Cálculo 12 5 9" xfId="13719"/>
    <cellStyle name="Cálculo 12 5 9 2" xfId="28827"/>
    <cellStyle name="Cálculo 13" xfId="753"/>
    <cellStyle name="Cálculo 13 2" xfId="1827"/>
    <cellStyle name="Cálculo 13 2 10" xfId="8328"/>
    <cellStyle name="Cálculo 13 2 10 2" xfId="23436"/>
    <cellStyle name="Cálculo 13 2 11" xfId="7811"/>
    <cellStyle name="Cálculo 13 2 11 2" xfId="22919"/>
    <cellStyle name="Cálculo 13 2 12" xfId="14848"/>
    <cellStyle name="Cálculo 13 2 12 2" xfId="29956"/>
    <cellStyle name="Cálculo 13 2 13" xfId="17052"/>
    <cellStyle name="Cálculo 13 2 2" xfId="2387"/>
    <cellStyle name="Cálculo 13 2 2 2" xfId="5024"/>
    <cellStyle name="Cálculo 13 2 2 2 2" xfId="11388"/>
    <cellStyle name="Cálculo 13 2 2 2 2 2" xfId="26496"/>
    <cellStyle name="Cálculo 13 2 2 2 3" xfId="15065"/>
    <cellStyle name="Cálculo 13 2 2 2 3 2" xfId="30173"/>
    <cellStyle name="Cálculo 13 2 2 2 4" xfId="20132"/>
    <cellStyle name="Cálculo 13 2 2 3" xfId="8854"/>
    <cellStyle name="Cálculo 13 2 2 3 2" xfId="23962"/>
    <cellStyle name="Cálculo 13 2 3" xfId="2233"/>
    <cellStyle name="Cálculo 13 2 3 2" xfId="4870"/>
    <cellStyle name="Cálculo 13 2 3 2 2" xfId="14700"/>
    <cellStyle name="Cálculo 13 2 3 2 2 2" xfId="29808"/>
    <cellStyle name="Cálculo 13 2 3 2 3" xfId="19978"/>
    <cellStyle name="Cálculo 13 2 3 3" xfId="14391"/>
    <cellStyle name="Cálculo 13 2 3 3 2" xfId="29499"/>
    <cellStyle name="Cálculo 13 2 3 4" xfId="17458"/>
    <cellStyle name="Cálculo 13 2 4" xfId="2921"/>
    <cellStyle name="Cálculo 13 2 4 2" xfId="5558"/>
    <cellStyle name="Cálculo 13 2 4 2 2" xfId="11869"/>
    <cellStyle name="Cálculo 13 2 4 2 2 2" xfId="26977"/>
    <cellStyle name="Cálculo 13 2 4 2 3" xfId="15486"/>
    <cellStyle name="Cálculo 13 2 4 2 3 2" xfId="30594"/>
    <cellStyle name="Cálculo 13 2 4 2 4" xfId="20666"/>
    <cellStyle name="Cálculo 13 2 4 3" xfId="9303"/>
    <cellStyle name="Cálculo 13 2 4 3 2" xfId="24411"/>
    <cellStyle name="Cálculo 13 2 4 4" xfId="13910"/>
    <cellStyle name="Cálculo 13 2 4 4 2" xfId="29018"/>
    <cellStyle name="Cálculo 13 2 4 5" xfId="18029"/>
    <cellStyle name="Cálculo 13 2 5" xfId="3247"/>
    <cellStyle name="Cálculo 13 2 5 2" xfId="5884"/>
    <cellStyle name="Cálculo 13 2 5 2 2" xfId="12195"/>
    <cellStyle name="Cálculo 13 2 5 2 2 2" xfId="27303"/>
    <cellStyle name="Cálculo 13 2 5 2 3" xfId="7149"/>
    <cellStyle name="Cálculo 13 2 5 2 3 2" xfId="22257"/>
    <cellStyle name="Cálculo 13 2 5 2 4" xfId="20992"/>
    <cellStyle name="Cálculo 13 2 5 3" xfId="9629"/>
    <cellStyle name="Cálculo 13 2 5 3 2" xfId="24737"/>
    <cellStyle name="Cálculo 13 2 5 4" xfId="16118"/>
    <cellStyle name="Cálculo 13 2 5 4 2" xfId="31226"/>
    <cellStyle name="Cálculo 13 2 5 5" xfId="18355"/>
    <cellStyle name="Cálculo 13 2 6" xfId="3553"/>
    <cellStyle name="Cálculo 13 2 6 2" xfId="6190"/>
    <cellStyle name="Cálculo 13 2 6 2 2" xfId="12501"/>
    <cellStyle name="Cálculo 13 2 6 2 2 2" xfId="27609"/>
    <cellStyle name="Cálculo 13 2 6 2 3" xfId="7669"/>
    <cellStyle name="Cálculo 13 2 6 2 3 2" xfId="22777"/>
    <cellStyle name="Cálculo 13 2 6 2 4" xfId="21298"/>
    <cellStyle name="Cálculo 13 2 6 3" xfId="9935"/>
    <cellStyle name="Cálculo 13 2 6 3 2" xfId="25043"/>
    <cellStyle name="Cálculo 13 2 6 4" xfId="11772"/>
    <cellStyle name="Cálculo 13 2 6 4 2" xfId="26880"/>
    <cellStyle name="Cálculo 13 2 6 5" xfId="18661"/>
    <cellStyle name="Cálculo 13 2 7" xfId="3899"/>
    <cellStyle name="Cálculo 13 2 7 2" xfId="6536"/>
    <cellStyle name="Cálculo 13 2 7 2 2" xfId="12847"/>
    <cellStyle name="Cálculo 13 2 7 2 2 2" xfId="27955"/>
    <cellStyle name="Cálculo 13 2 7 2 3" xfId="14263"/>
    <cellStyle name="Cálculo 13 2 7 2 3 2" xfId="29371"/>
    <cellStyle name="Cálculo 13 2 7 2 4" xfId="21644"/>
    <cellStyle name="Cálculo 13 2 7 3" xfId="10281"/>
    <cellStyle name="Cálculo 13 2 7 3 2" xfId="25389"/>
    <cellStyle name="Cálculo 13 2 7 4" xfId="15234"/>
    <cellStyle name="Cálculo 13 2 7 4 2" xfId="30342"/>
    <cellStyle name="Cálculo 13 2 7 5" xfId="19007"/>
    <cellStyle name="Cálculo 13 2 8" xfId="4263"/>
    <cellStyle name="Cálculo 13 2 8 2" xfId="6900"/>
    <cellStyle name="Cálculo 13 2 8 2 2" xfId="13211"/>
    <cellStyle name="Cálculo 13 2 8 2 2 2" xfId="28319"/>
    <cellStyle name="Cálculo 13 2 8 2 3" xfId="16875"/>
    <cellStyle name="Cálculo 13 2 8 2 3 2" xfId="31983"/>
    <cellStyle name="Cálculo 13 2 8 2 4" xfId="22008"/>
    <cellStyle name="Cálculo 13 2 8 3" xfId="10645"/>
    <cellStyle name="Cálculo 13 2 8 3 2" xfId="25753"/>
    <cellStyle name="Cálculo 13 2 8 4" xfId="15045"/>
    <cellStyle name="Cálculo 13 2 8 4 2" xfId="30153"/>
    <cellStyle name="Cálculo 13 2 8 5" xfId="19371"/>
    <cellStyle name="Cálculo 13 2 9" xfId="4464"/>
    <cellStyle name="Cálculo 13 2 9 2" xfId="10846"/>
    <cellStyle name="Cálculo 13 2 9 2 2" xfId="25954"/>
    <cellStyle name="Cálculo 13 2 9 3" xfId="14236"/>
    <cellStyle name="Cálculo 13 2 9 3 2" xfId="29344"/>
    <cellStyle name="Cálculo 13 2 9 4" xfId="19572"/>
    <cellStyle name="Cálculo 13 3" xfId="1810"/>
    <cellStyle name="Cálculo 13 3 10" xfId="16492"/>
    <cellStyle name="Cálculo 13 3 10 2" xfId="31600"/>
    <cellStyle name="Cálculo 13 3 11" xfId="14274"/>
    <cellStyle name="Cálculo 13 3 11 2" xfId="29382"/>
    <cellStyle name="Cálculo 13 3 12" xfId="17035"/>
    <cellStyle name="Cálculo 13 3 2" xfId="2370"/>
    <cellStyle name="Cálculo 13 3 2 2" xfId="5007"/>
    <cellStyle name="Cálculo 13 3 2 2 2" xfId="11371"/>
    <cellStyle name="Cálculo 13 3 2 2 2 2" xfId="26479"/>
    <cellStyle name="Cálculo 13 3 2 2 3" xfId="16247"/>
    <cellStyle name="Cálculo 13 3 2 2 3 2" xfId="31355"/>
    <cellStyle name="Cálculo 13 3 2 2 4" xfId="20115"/>
    <cellStyle name="Cálculo 13 3 2 3" xfId="8837"/>
    <cellStyle name="Cálculo 13 3 2 3 2" xfId="23945"/>
    <cellStyle name="Cálculo 13 3 2 4" xfId="15663"/>
    <cellStyle name="Cálculo 13 3 2 4 2" xfId="30771"/>
    <cellStyle name="Cálculo 13 3 2 5" xfId="13925"/>
    <cellStyle name="Cálculo 13 3 2 5 2" xfId="29033"/>
    <cellStyle name="Cálculo 13 3 2 6" xfId="17578"/>
    <cellStyle name="Cálculo 13 3 3" xfId="2250"/>
    <cellStyle name="Cálculo 13 3 3 2" xfId="4887"/>
    <cellStyle name="Cálculo 13 3 3 2 2" xfId="14977"/>
    <cellStyle name="Cálculo 13 3 3 2 2 2" xfId="30085"/>
    <cellStyle name="Cálculo 13 3 3 2 3" xfId="19995"/>
    <cellStyle name="Cálculo 13 3 3 3" xfId="15420"/>
    <cellStyle name="Cálculo 13 3 3 3 2" xfId="30528"/>
    <cellStyle name="Cálculo 13 3 3 4" xfId="17475"/>
    <cellStyle name="Cálculo 13 3 4" xfId="2340"/>
    <cellStyle name="Cálculo 13 3 4 2" xfId="4977"/>
    <cellStyle name="Cálculo 13 3 4 2 2" xfId="11341"/>
    <cellStyle name="Cálculo 13 3 4 2 2 2" xfId="26449"/>
    <cellStyle name="Cálculo 13 3 4 2 3" xfId="13469"/>
    <cellStyle name="Cálculo 13 3 4 2 3 2" xfId="28577"/>
    <cellStyle name="Cálculo 13 3 4 2 4" xfId="20085"/>
    <cellStyle name="Cálculo 13 3 4 3" xfId="8807"/>
    <cellStyle name="Cálculo 13 3 4 3 2" xfId="23915"/>
    <cellStyle name="Cálculo 13 3 4 4" xfId="7966"/>
    <cellStyle name="Cálculo 13 3 4 4 2" xfId="23074"/>
    <cellStyle name="Cálculo 13 3 4 5" xfId="17565"/>
    <cellStyle name="Cálculo 13 3 5" xfId="3230"/>
    <cellStyle name="Cálculo 13 3 5 2" xfId="5867"/>
    <cellStyle name="Cálculo 13 3 5 2 2" xfId="12178"/>
    <cellStyle name="Cálculo 13 3 5 2 2 2" xfId="27286"/>
    <cellStyle name="Cálculo 13 3 5 2 3" xfId="13491"/>
    <cellStyle name="Cálculo 13 3 5 2 3 2" xfId="28599"/>
    <cellStyle name="Cálculo 13 3 5 2 4" xfId="20975"/>
    <cellStyle name="Cálculo 13 3 5 3" xfId="9612"/>
    <cellStyle name="Cálculo 13 3 5 3 2" xfId="24720"/>
    <cellStyle name="Cálculo 13 3 5 4" xfId="15533"/>
    <cellStyle name="Cálculo 13 3 5 4 2" xfId="30641"/>
    <cellStyle name="Cálculo 13 3 5 5" xfId="18338"/>
    <cellStyle name="Cálculo 13 3 6" xfId="2312"/>
    <cellStyle name="Cálculo 13 3 6 2" xfId="4949"/>
    <cellStyle name="Cálculo 13 3 6 2 2" xfId="11313"/>
    <cellStyle name="Cálculo 13 3 6 2 2 2" xfId="26421"/>
    <cellStyle name="Cálculo 13 3 6 2 3" xfId="15989"/>
    <cellStyle name="Cálculo 13 3 6 2 3 2" xfId="31097"/>
    <cellStyle name="Cálculo 13 3 6 2 4" xfId="20057"/>
    <cellStyle name="Cálculo 13 3 6 3" xfId="8779"/>
    <cellStyle name="Cálculo 13 3 6 3 2" xfId="23887"/>
    <cellStyle name="Cálculo 13 3 6 4" xfId="8182"/>
    <cellStyle name="Cálculo 13 3 6 4 2" xfId="23290"/>
    <cellStyle name="Cálculo 13 3 6 5" xfId="17537"/>
    <cellStyle name="Cálculo 13 3 7" xfId="3882"/>
    <cellStyle name="Cálculo 13 3 7 2" xfId="6519"/>
    <cellStyle name="Cálculo 13 3 7 2 2" xfId="12830"/>
    <cellStyle name="Cálculo 13 3 7 2 2 2" xfId="27938"/>
    <cellStyle name="Cálculo 13 3 7 2 3" xfId="14101"/>
    <cellStyle name="Cálculo 13 3 7 2 3 2" xfId="29209"/>
    <cellStyle name="Cálculo 13 3 7 2 4" xfId="21627"/>
    <cellStyle name="Cálculo 13 3 7 3" xfId="10264"/>
    <cellStyle name="Cálculo 13 3 7 3 2" xfId="25372"/>
    <cellStyle name="Cálculo 13 3 7 4" xfId="15837"/>
    <cellStyle name="Cálculo 13 3 7 4 2" xfId="30945"/>
    <cellStyle name="Cálculo 13 3 7 5" xfId="18990"/>
    <cellStyle name="Cálculo 13 3 8" xfId="4447"/>
    <cellStyle name="Cálculo 13 3 8 2" xfId="10829"/>
    <cellStyle name="Cálculo 13 3 8 2 2" xfId="25937"/>
    <cellStyle name="Cálculo 13 3 8 3" xfId="15446"/>
    <cellStyle name="Cálculo 13 3 8 3 2" xfId="30554"/>
    <cellStyle name="Cálculo 13 3 8 4" xfId="19555"/>
    <cellStyle name="Cálculo 13 3 9" xfId="8311"/>
    <cellStyle name="Cálculo 13 3 9 2" xfId="23419"/>
    <cellStyle name="Cálculo 13 4" xfId="2047"/>
    <cellStyle name="Cálculo 13 4 10" xfId="13729"/>
    <cellStyle name="Cálculo 13 4 10 2" xfId="28837"/>
    <cellStyle name="Cálculo 13 4 11" xfId="16473"/>
    <cellStyle name="Cálculo 13 4 11 2" xfId="31581"/>
    <cellStyle name="Cálculo 13 4 12" xfId="17272"/>
    <cellStyle name="Cálculo 13 4 2" xfId="2554"/>
    <cellStyle name="Cálculo 13 4 2 2" xfId="5191"/>
    <cellStyle name="Cálculo 13 4 2 2 2" xfId="11555"/>
    <cellStyle name="Cálculo 13 4 2 2 2 2" xfId="26663"/>
    <cellStyle name="Cálculo 13 4 2 2 3" xfId="14868"/>
    <cellStyle name="Cálculo 13 4 2 2 3 2" xfId="29976"/>
    <cellStyle name="Cálculo 13 4 2 2 4" xfId="20299"/>
    <cellStyle name="Cálculo 13 4 2 3" xfId="9021"/>
    <cellStyle name="Cálculo 13 4 2 3 2" xfId="24129"/>
    <cellStyle name="Cálculo 13 4 2 4" xfId="15462"/>
    <cellStyle name="Cálculo 13 4 2 4 2" xfId="30570"/>
    <cellStyle name="Cálculo 13 4 2 5" xfId="15865"/>
    <cellStyle name="Cálculo 13 4 2 5 2" xfId="30973"/>
    <cellStyle name="Cálculo 13 4 2 6" xfId="17662"/>
    <cellStyle name="Cálculo 13 4 3" xfId="2807"/>
    <cellStyle name="Cálculo 13 4 3 2" xfId="5444"/>
    <cellStyle name="Cálculo 13 4 3 2 2" xfId="15280"/>
    <cellStyle name="Cálculo 13 4 3 2 2 2" xfId="30388"/>
    <cellStyle name="Cálculo 13 4 3 2 3" xfId="20552"/>
    <cellStyle name="Cálculo 13 4 3 3" xfId="13947"/>
    <cellStyle name="Cálculo 13 4 3 3 2" xfId="29055"/>
    <cellStyle name="Cálculo 13 4 3 4" xfId="17915"/>
    <cellStyle name="Cálculo 13 4 4" xfId="3110"/>
    <cellStyle name="Cálculo 13 4 4 2" xfId="5747"/>
    <cellStyle name="Cálculo 13 4 4 2 2" xfId="12058"/>
    <cellStyle name="Cálculo 13 4 4 2 2 2" xfId="27166"/>
    <cellStyle name="Cálculo 13 4 4 2 3" xfId="14324"/>
    <cellStyle name="Cálculo 13 4 4 2 3 2" xfId="29432"/>
    <cellStyle name="Cálculo 13 4 4 2 4" xfId="20855"/>
    <cellStyle name="Cálculo 13 4 4 3" xfId="9492"/>
    <cellStyle name="Cálculo 13 4 4 3 2" xfId="24600"/>
    <cellStyle name="Cálculo 13 4 4 4" xfId="14884"/>
    <cellStyle name="Cálculo 13 4 4 4 2" xfId="29992"/>
    <cellStyle name="Cálculo 13 4 4 5" xfId="18218"/>
    <cellStyle name="Cálculo 13 4 5" xfId="3436"/>
    <cellStyle name="Cálculo 13 4 5 2" xfId="6073"/>
    <cellStyle name="Cálculo 13 4 5 2 2" xfId="12384"/>
    <cellStyle name="Cálculo 13 4 5 2 2 2" xfId="27492"/>
    <cellStyle name="Cálculo 13 4 5 2 3" xfId="7885"/>
    <cellStyle name="Cálculo 13 4 5 2 3 2" xfId="22993"/>
    <cellStyle name="Cálculo 13 4 5 2 4" xfId="21181"/>
    <cellStyle name="Cálculo 13 4 5 3" xfId="9818"/>
    <cellStyle name="Cálculo 13 4 5 3 2" xfId="24926"/>
    <cellStyle name="Cálculo 13 4 5 4" xfId="14538"/>
    <cellStyle name="Cálculo 13 4 5 4 2" xfId="29646"/>
    <cellStyle name="Cálculo 13 4 5 5" xfId="18544"/>
    <cellStyle name="Cálculo 13 4 6" xfId="3742"/>
    <cellStyle name="Cálculo 13 4 6 2" xfId="6379"/>
    <cellStyle name="Cálculo 13 4 6 2 2" xfId="12690"/>
    <cellStyle name="Cálculo 13 4 6 2 2 2" xfId="27798"/>
    <cellStyle name="Cálculo 13 4 6 2 3" xfId="15231"/>
    <cellStyle name="Cálculo 13 4 6 2 3 2" xfId="30339"/>
    <cellStyle name="Cálculo 13 4 6 2 4" xfId="21487"/>
    <cellStyle name="Cálculo 13 4 6 3" xfId="10124"/>
    <cellStyle name="Cálculo 13 4 6 3 2" xfId="25232"/>
    <cellStyle name="Cálculo 13 4 6 4" xfId="15427"/>
    <cellStyle name="Cálculo 13 4 6 4 2" xfId="30535"/>
    <cellStyle name="Cálculo 13 4 6 5" xfId="18850"/>
    <cellStyle name="Cálculo 13 4 7" xfId="4119"/>
    <cellStyle name="Cálculo 13 4 7 2" xfId="6756"/>
    <cellStyle name="Cálculo 13 4 7 2 2" xfId="13067"/>
    <cellStyle name="Cálculo 13 4 7 2 2 2" xfId="28175"/>
    <cellStyle name="Cálculo 13 4 7 2 3" xfId="16741"/>
    <cellStyle name="Cálculo 13 4 7 2 3 2" xfId="31849"/>
    <cellStyle name="Cálculo 13 4 7 2 4" xfId="21864"/>
    <cellStyle name="Cálculo 13 4 7 3" xfId="10501"/>
    <cellStyle name="Cálculo 13 4 7 3 2" xfId="25609"/>
    <cellStyle name="Cálculo 13 4 7 4" xfId="16420"/>
    <cellStyle name="Cálculo 13 4 7 4 2" xfId="31528"/>
    <cellStyle name="Cálculo 13 4 7 5" xfId="19227"/>
    <cellStyle name="Cálculo 13 4 8" xfId="4684"/>
    <cellStyle name="Cálculo 13 4 8 2" xfId="11066"/>
    <cellStyle name="Cálculo 13 4 8 2 2" xfId="26174"/>
    <cellStyle name="Cálculo 13 4 8 3" xfId="15159"/>
    <cellStyle name="Cálculo 13 4 8 3 2" xfId="30267"/>
    <cellStyle name="Cálculo 13 4 8 4" xfId="19792"/>
    <cellStyle name="Cálculo 13 4 9" xfId="8545"/>
    <cellStyle name="Cálculo 13 4 9 2" xfId="23653"/>
    <cellStyle name="Cálculo 13 5" xfId="2074"/>
    <cellStyle name="Cálculo 13 5 10" xfId="13606"/>
    <cellStyle name="Cálculo 13 5 10 2" xfId="28714"/>
    <cellStyle name="Cálculo 13 5 11" xfId="17299"/>
    <cellStyle name="Cálculo 13 5 2" xfId="2834"/>
    <cellStyle name="Cálculo 13 5 2 2" xfId="5471"/>
    <cellStyle name="Cálculo 13 5 2 2 2" xfId="16167"/>
    <cellStyle name="Cálculo 13 5 2 2 2 2" xfId="31275"/>
    <cellStyle name="Cálculo 13 5 2 2 3" xfId="20579"/>
    <cellStyle name="Cálculo 13 5 2 3" xfId="14537"/>
    <cellStyle name="Cálculo 13 5 2 3 2" xfId="29645"/>
    <cellStyle name="Cálculo 13 5 2 4" xfId="17942"/>
    <cellStyle name="Cálculo 13 5 3" xfId="3137"/>
    <cellStyle name="Cálculo 13 5 3 2" xfId="5774"/>
    <cellStyle name="Cálculo 13 5 3 2 2" xfId="12085"/>
    <cellStyle name="Cálculo 13 5 3 2 2 2" xfId="27193"/>
    <cellStyle name="Cálculo 13 5 3 2 3" xfId="7046"/>
    <cellStyle name="Cálculo 13 5 3 2 3 2" xfId="22154"/>
    <cellStyle name="Cálculo 13 5 3 2 4" xfId="20882"/>
    <cellStyle name="Cálculo 13 5 3 3" xfId="9519"/>
    <cellStyle name="Cálculo 13 5 3 3 2" xfId="24627"/>
    <cellStyle name="Cálculo 13 5 3 4" xfId="9155"/>
    <cellStyle name="Cálculo 13 5 3 4 2" xfId="24263"/>
    <cellStyle name="Cálculo 13 5 3 5" xfId="18245"/>
    <cellStyle name="Cálculo 13 5 4" xfId="3463"/>
    <cellStyle name="Cálculo 13 5 4 2" xfId="6100"/>
    <cellStyle name="Cálculo 13 5 4 2 2" xfId="12411"/>
    <cellStyle name="Cálculo 13 5 4 2 2 2" xfId="27519"/>
    <cellStyle name="Cálculo 13 5 4 2 3" xfId="15147"/>
    <cellStyle name="Cálculo 13 5 4 2 3 2" xfId="30255"/>
    <cellStyle name="Cálculo 13 5 4 2 4" xfId="21208"/>
    <cellStyle name="Cálculo 13 5 4 3" xfId="9845"/>
    <cellStyle name="Cálculo 13 5 4 3 2" xfId="24953"/>
    <cellStyle name="Cálculo 13 5 4 4" xfId="15520"/>
    <cellStyle name="Cálculo 13 5 4 4 2" xfId="30628"/>
    <cellStyle name="Cálculo 13 5 4 5" xfId="18571"/>
    <cellStyle name="Cálculo 13 5 5" xfId="3769"/>
    <cellStyle name="Cálculo 13 5 5 2" xfId="6406"/>
    <cellStyle name="Cálculo 13 5 5 2 2" xfId="12717"/>
    <cellStyle name="Cálculo 13 5 5 2 2 2" xfId="27825"/>
    <cellStyle name="Cálculo 13 5 5 2 3" xfId="7454"/>
    <cellStyle name="Cálculo 13 5 5 2 3 2" xfId="22562"/>
    <cellStyle name="Cálculo 13 5 5 2 4" xfId="21514"/>
    <cellStyle name="Cálculo 13 5 5 3" xfId="10151"/>
    <cellStyle name="Cálculo 13 5 5 3 2" xfId="25259"/>
    <cellStyle name="Cálculo 13 5 5 4" xfId="15782"/>
    <cellStyle name="Cálculo 13 5 5 4 2" xfId="30890"/>
    <cellStyle name="Cálculo 13 5 5 5" xfId="18877"/>
    <cellStyle name="Cálculo 13 5 6" xfId="4146"/>
    <cellStyle name="Cálculo 13 5 6 2" xfId="6783"/>
    <cellStyle name="Cálculo 13 5 6 2 2" xfId="13094"/>
    <cellStyle name="Cálculo 13 5 6 2 2 2" xfId="28202"/>
    <cellStyle name="Cálculo 13 5 6 2 3" xfId="16768"/>
    <cellStyle name="Cálculo 13 5 6 2 3 2" xfId="31876"/>
    <cellStyle name="Cálculo 13 5 6 2 4" xfId="21891"/>
    <cellStyle name="Cálculo 13 5 6 3" xfId="10528"/>
    <cellStyle name="Cálculo 13 5 6 3 2" xfId="25636"/>
    <cellStyle name="Cálculo 13 5 6 4" xfId="14392"/>
    <cellStyle name="Cálculo 13 5 6 4 2" xfId="29500"/>
    <cellStyle name="Cálculo 13 5 6 5" xfId="19254"/>
    <cellStyle name="Cálculo 13 5 7" xfId="4711"/>
    <cellStyle name="Cálculo 13 5 7 2" xfId="11093"/>
    <cellStyle name="Cálculo 13 5 7 2 2" xfId="26201"/>
    <cellStyle name="Cálculo 13 5 7 3" xfId="13661"/>
    <cellStyle name="Cálculo 13 5 7 3 2" xfId="28769"/>
    <cellStyle name="Cálculo 13 5 7 4" xfId="19819"/>
    <cellStyle name="Cálculo 13 5 8" xfId="8572"/>
    <cellStyle name="Cálculo 13 5 8 2" xfId="23680"/>
    <cellStyle name="Cálculo 13 5 9" xfId="13514"/>
    <cellStyle name="Cálculo 13 5 9 2" xfId="28622"/>
    <cellStyle name="Cálculo 14" xfId="754"/>
    <cellStyle name="Cálculo 14 2" xfId="1828"/>
    <cellStyle name="Cálculo 14 2 10" xfId="8329"/>
    <cellStyle name="Cálculo 14 2 10 2" xfId="23437"/>
    <cellStyle name="Cálculo 14 2 11" xfId="14757"/>
    <cellStyle name="Cálculo 14 2 11 2" xfId="29865"/>
    <cellStyle name="Cálculo 14 2 12" xfId="7550"/>
    <cellStyle name="Cálculo 14 2 12 2" xfId="22658"/>
    <cellStyle name="Cálculo 14 2 13" xfId="17053"/>
    <cellStyle name="Cálculo 14 2 2" xfId="2388"/>
    <cellStyle name="Cálculo 14 2 2 2" xfId="5025"/>
    <cellStyle name="Cálculo 14 2 2 2 2" xfId="11389"/>
    <cellStyle name="Cálculo 14 2 2 2 2 2" xfId="26497"/>
    <cellStyle name="Cálculo 14 2 2 2 3" xfId="16394"/>
    <cellStyle name="Cálculo 14 2 2 2 3 2" xfId="31502"/>
    <cellStyle name="Cálculo 14 2 2 2 4" xfId="20133"/>
    <cellStyle name="Cálculo 14 2 2 3" xfId="8855"/>
    <cellStyle name="Cálculo 14 2 2 3 2" xfId="23963"/>
    <cellStyle name="Cálculo 14 2 3" xfId="2232"/>
    <cellStyle name="Cálculo 14 2 3 2" xfId="4869"/>
    <cellStyle name="Cálculo 14 2 3 2 2" xfId="8471"/>
    <cellStyle name="Cálculo 14 2 3 2 2 2" xfId="23579"/>
    <cellStyle name="Cálculo 14 2 3 2 3" xfId="19977"/>
    <cellStyle name="Cálculo 14 2 3 3" xfId="15722"/>
    <cellStyle name="Cálculo 14 2 3 3 2" xfId="30830"/>
    <cellStyle name="Cálculo 14 2 3 4" xfId="17457"/>
    <cellStyle name="Cálculo 14 2 4" xfId="2922"/>
    <cellStyle name="Cálculo 14 2 4 2" xfId="5559"/>
    <cellStyle name="Cálculo 14 2 4 2 2" xfId="11870"/>
    <cellStyle name="Cálculo 14 2 4 2 2 2" xfId="26978"/>
    <cellStyle name="Cálculo 14 2 4 2 3" xfId="14880"/>
    <cellStyle name="Cálculo 14 2 4 2 3 2" xfId="29988"/>
    <cellStyle name="Cálculo 14 2 4 2 4" xfId="20667"/>
    <cellStyle name="Cálculo 14 2 4 3" xfId="9304"/>
    <cellStyle name="Cálculo 14 2 4 3 2" xfId="24412"/>
    <cellStyle name="Cálculo 14 2 4 4" xfId="14949"/>
    <cellStyle name="Cálculo 14 2 4 4 2" xfId="30057"/>
    <cellStyle name="Cálculo 14 2 4 5" xfId="18030"/>
    <cellStyle name="Cálculo 14 2 5" xfId="3248"/>
    <cellStyle name="Cálculo 14 2 5 2" xfId="5885"/>
    <cellStyle name="Cálculo 14 2 5 2 2" xfId="12196"/>
    <cellStyle name="Cálculo 14 2 5 2 2 2" xfId="27304"/>
    <cellStyle name="Cálculo 14 2 5 2 3" xfId="14384"/>
    <cellStyle name="Cálculo 14 2 5 2 3 2" xfId="29492"/>
    <cellStyle name="Cálculo 14 2 5 2 4" xfId="20993"/>
    <cellStyle name="Cálculo 14 2 5 3" xfId="9630"/>
    <cellStyle name="Cálculo 14 2 5 3 2" xfId="24738"/>
    <cellStyle name="Cálculo 14 2 5 4" xfId="8164"/>
    <cellStyle name="Cálculo 14 2 5 4 2" xfId="23272"/>
    <cellStyle name="Cálculo 14 2 5 5" xfId="18356"/>
    <cellStyle name="Cálculo 14 2 6" xfId="3554"/>
    <cellStyle name="Cálculo 14 2 6 2" xfId="6191"/>
    <cellStyle name="Cálculo 14 2 6 2 2" xfId="12502"/>
    <cellStyle name="Cálculo 14 2 6 2 2 2" xfId="27610"/>
    <cellStyle name="Cálculo 14 2 6 2 3" xfId="15157"/>
    <cellStyle name="Cálculo 14 2 6 2 3 2" xfId="30265"/>
    <cellStyle name="Cálculo 14 2 6 2 4" xfId="21299"/>
    <cellStyle name="Cálculo 14 2 6 3" xfId="9936"/>
    <cellStyle name="Cálculo 14 2 6 3 2" xfId="25044"/>
    <cellStyle name="Cálculo 14 2 6 4" xfId="15703"/>
    <cellStyle name="Cálculo 14 2 6 4 2" xfId="30811"/>
    <cellStyle name="Cálculo 14 2 6 5" xfId="18662"/>
    <cellStyle name="Cálculo 14 2 7" xfId="3900"/>
    <cellStyle name="Cálculo 14 2 7 2" xfId="6537"/>
    <cellStyle name="Cálculo 14 2 7 2 2" xfId="12848"/>
    <cellStyle name="Cálculo 14 2 7 2 2 2" xfId="27956"/>
    <cellStyle name="Cálculo 14 2 7 2 3" xfId="14604"/>
    <cellStyle name="Cálculo 14 2 7 2 3 2" xfId="29712"/>
    <cellStyle name="Cálculo 14 2 7 2 4" xfId="21645"/>
    <cellStyle name="Cálculo 14 2 7 3" xfId="10282"/>
    <cellStyle name="Cálculo 14 2 7 3 2" xfId="25390"/>
    <cellStyle name="Cálculo 14 2 7 4" xfId="16230"/>
    <cellStyle name="Cálculo 14 2 7 4 2" xfId="31338"/>
    <cellStyle name="Cálculo 14 2 7 5" xfId="19008"/>
    <cellStyle name="Cálculo 14 2 8" xfId="4264"/>
    <cellStyle name="Cálculo 14 2 8 2" xfId="6901"/>
    <cellStyle name="Cálculo 14 2 8 2 2" xfId="13212"/>
    <cellStyle name="Cálculo 14 2 8 2 2 2" xfId="28320"/>
    <cellStyle name="Cálculo 14 2 8 2 3" xfId="16876"/>
    <cellStyle name="Cálculo 14 2 8 2 3 2" xfId="31984"/>
    <cellStyle name="Cálculo 14 2 8 2 4" xfId="22009"/>
    <cellStyle name="Cálculo 14 2 8 3" xfId="10646"/>
    <cellStyle name="Cálculo 14 2 8 3 2" xfId="25754"/>
    <cellStyle name="Cálculo 14 2 8 4" xfId="16419"/>
    <cellStyle name="Cálculo 14 2 8 4 2" xfId="31527"/>
    <cellStyle name="Cálculo 14 2 8 5" xfId="19372"/>
    <cellStyle name="Cálculo 14 2 9" xfId="4465"/>
    <cellStyle name="Cálculo 14 2 9 2" xfId="10847"/>
    <cellStyle name="Cálculo 14 2 9 2 2" xfId="25955"/>
    <cellStyle name="Cálculo 14 2 9 3" xfId="9290"/>
    <cellStyle name="Cálculo 14 2 9 3 2" xfId="24398"/>
    <cellStyle name="Cálculo 14 2 9 4" xfId="19573"/>
    <cellStyle name="Cálculo 14 3" xfId="1811"/>
    <cellStyle name="Cálculo 14 3 10" xfId="11784"/>
    <cellStyle name="Cálculo 14 3 10 2" xfId="26892"/>
    <cellStyle name="Cálculo 14 3 11" xfId="15959"/>
    <cellStyle name="Cálculo 14 3 11 2" xfId="31067"/>
    <cellStyle name="Cálculo 14 3 12" xfId="17036"/>
    <cellStyle name="Cálculo 14 3 2" xfId="2371"/>
    <cellStyle name="Cálculo 14 3 2 2" xfId="5008"/>
    <cellStyle name="Cálculo 14 3 2 2 2" xfId="11372"/>
    <cellStyle name="Cálculo 14 3 2 2 2 2" xfId="26480"/>
    <cellStyle name="Cálculo 14 3 2 2 3" xfId="14143"/>
    <cellStyle name="Cálculo 14 3 2 2 3 2" xfId="29251"/>
    <cellStyle name="Cálculo 14 3 2 2 4" xfId="20116"/>
    <cellStyle name="Cálculo 14 3 2 3" xfId="8838"/>
    <cellStyle name="Cálculo 14 3 2 3 2" xfId="23946"/>
    <cellStyle name="Cálculo 14 3 2 4" xfId="15062"/>
    <cellStyle name="Cálculo 14 3 2 4 2" xfId="30170"/>
    <cellStyle name="Cálculo 14 3 2 5" xfId="7651"/>
    <cellStyle name="Cálculo 14 3 2 5 2" xfId="22759"/>
    <cellStyle name="Cálculo 14 3 2 6" xfId="17579"/>
    <cellStyle name="Cálculo 14 3 3" xfId="2249"/>
    <cellStyle name="Cálculo 14 3 3 2" xfId="4886"/>
    <cellStyle name="Cálculo 14 3 3 2 2" xfId="15760"/>
    <cellStyle name="Cálculo 14 3 3 2 2 2" xfId="30868"/>
    <cellStyle name="Cálculo 14 3 3 2 3" xfId="19994"/>
    <cellStyle name="Cálculo 14 3 3 3" xfId="15376"/>
    <cellStyle name="Cálculo 14 3 3 3 2" xfId="30484"/>
    <cellStyle name="Cálculo 14 3 3 4" xfId="17474"/>
    <cellStyle name="Cálculo 14 3 4" xfId="2647"/>
    <cellStyle name="Cálculo 14 3 4 2" xfId="5284"/>
    <cellStyle name="Cálculo 14 3 4 2 2" xfId="11648"/>
    <cellStyle name="Cálculo 14 3 4 2 2 2" xfId="26756"/>
    <cellStyle name="Cálculo 14 3 4 2 3" xfId="13627"/>
    <cellStyle name="Cálculo 14 3 4 2 3 2" xfId="28735"/>
    <cellStyle name="Cálculo 14 3 4 2 4" xfId="20392"/>
    <cellStyle name="Cálculo 14 3 4 3" xfId="9114"/>
    <cellStyle name="Cálculo 14 3 4 3 2" xfId="24222"/>
    <cellStyle name="Cálculo 14 3 4 4" xfId="16493"/>
    <cellStyle name="Cálculo 14 3 4 4 2" xfId="31601"/>
    <cellStyle name="Cálculo 14 3 4 5" xfId="17755"/>
    <cellStyle name="Cálculo 14 3 5" xfId="3231"/>
    <cellStyle name="Cálculo 14 3 5 2" xfId="5868"/>
    <cellStyle name="Cálculo 14 3 5 2 2" xfId="12179"/>
    <cellStyle name="Cálculo 14 3 5 2 2 2" xfId="27287"/>
    <cellStyle name="Cálculo 14 3 5 2 3" xfId="14042"/>
    <cellStyle name="Cálculo 14 3 5 2 3 2" xfId="29150"/>
    <cellStyle name="Cálculo 14 3 5 2 4" xfId="20976"/>
    <cellStyle name="Cálculo 14 3 5 3" xfId="9613"/>
    <cellStyle name="Cálculo 14 3 5 3 2" xfId="24721"/>
    <cellStyle name="Cálculo 14 3 5 4" xfId="14007"/>
    <cellStyle name="Cálculo 14 3 5 4 2" xfId="29115"/>
    <cellStyle name="Cálculo 14 3 5 5" xfId="18339"/>
    <cellStyle name="Cálculo 14 3 6" xfId="2313"/>
    <cellStyle name="Cálculo 14 3 6 2" xfId="4950"/>
    <cellStyle name="Cálculo 14 3 6 2 2" xfId="11314"/>
    <cellStyle name="Cálculo 14 3 6 2 2 2" xfId="26422"/>
    <cellStyle name="Cálculo 14 3 6 2 3" xfId="7094"/>
    <cellStyle name="Cálculo 14 3 6 2 3 2" xfId="22202"/>
    <cellStyle name="Cálculo 14 3 6 2 4" xfId="20058"/>
    <cellStyle name="Cálculo 14 3 6 3" xfId="8780"/>
    <cellStyle name="Cálculo 14 3 6 3 2" xfId="23888"/>
    <cellStyle name="Cálculo 14 3 6 4" xfId="15983"/>
    <cellStyle name="Cálculo 14 3 6 4 2" xfId="31091"/>
    <cellStyle name="Cálculo 14 3 6 5" xfId="17538"/>
    <cellStyle name="Cálculo 14 3 7" xfId="3883"/>
    <cellStyle name="Cálculo 14 3 7 2" xfId="6520"/>
    <cellStyle name="Cálculo 14 3 7 2 2" xfId="12831"/>
    <cellStyle name="Cálculo 14 3 7 2 2 2" xfId="27939"/>
    <cellStyle name="Cálculo 14 3 7 2 3" xfId="14388"/>
    <cellStyle name="Cálculo 14 3 7 2 3 2" xfId="29496"/>
    <cellStyle name="Cálculo 14 3 7 2 4" xfId="21628"/>
    <cellStyle name="Cálculo 14 3 7 3" xfId="10265"/>
    <cellStyle name="Cálculo 14 3 7 3 2" xfId="25373"/>
    <cellStyle name="Cálculo 14 3 7 4" xfId="13853"/>
    <cellStyle name="Cálculo 14 3 7 4 2" xfId="28961"/>
    <cellStyle name="Cálculo 14 3 7 5" xfId="18991"/>
    <cellStyle name="Cálculo 14 3 8" xfId="4448"/>
    <cellStyle name="Cálculo 14 3 8 2" xfId="10830"/>
    <cellStyle name="Cálculo 14 3 8 2 2" xfId="25938"/>
    <cellStyle name="Cálculo 14 3 8 3" xfId="14465"/>
    <cellStyle name="Cálculo 14 3 8 3 2" xfId="29573"/>
    <cellStyle name="Cálculo 14 3 8 4" xfId="19556"/>
    <cellStyle name="Cálculo 14 3 9" xfId="8312"/>
    <cellStyle name="Cálculo 14 3 9 2" xfId="23420"/>
    <cellStyle name="Cálculo 14 4" xfId="2048"/>
    <cellStyle name="Cálculo 14 4 10" xfId="14335"/>
    <cellStyle name="Cálculo 14 4 10 2" xfId="29443"/>
    <cellStyle name="Cálculo 14 4 11" xfId="14962"/>
    <cellStyle name="Cálculo 14 4 11 2" xfId="30070"/>
    <cellStyle name="Cálculo 14 4 12" xfId="17273"/>
    <cellStyle name="Cálculo 14 4 2" xfId="2555"/>
    <cellStyle name="Cálculo 14 4 2 2" xfId="5192"/>
    <cellStyle name="Cálculo 14 4 2 2 2" xfId="11556"/>
    <cellStyle name="Cálculo 14 4 2 2 2 2" xfId="26664"/>
    <cellStyle name="Cálculo 14 4 2 2 3" xfId="15238"/>
    <cellStyle name="Cálculo 14 4 2 2 3 2" xfId="30346"/>
    <cellStyle name="Cálculo 14 4 2 2 4" xfId="20300"/>
    <cellStyle name="Cálculo 14 4 2 3" xfId="9022"/>
    <cellStyle name="Cálculo 14 4 2 3 2" xfId="24130"/>
    <cellStyle name="Cálculo 14 4 2 4" xfId="8121"/>
    <cellStyle name="Cálculo 14 4 2 4 2" xfId="23229"/>
    <cellStyle name="Cálculo 14 4 2 5" xfId="7831"/>
    <cellStyle name="Cálculo 14 4 2 5 2" xfId="22939"/>
    <cellStyle name="Cálculo 14 4 2 6" xfId="17663"/>
    <cellStyle name="Cálculo 14 4 3" xfId="2808"/>
    <cellStyle name="Cálculo 14 4 3 2" xfId="5445"/>
    <cellStyle name="Cálculo 14 4 3 2 2" xfId="14703"/>
    <cellStyle name="Cálculo 14 4 3 2 2 2" xfId="29811"/>
    <cellStyle name="Cálculo 14 4 3 2 3" xfId="20553"/>
    <cellStyle name="Cálculo 14 4 3 3" xfId="16032"/>
    <cellStyle name="Cálculo 14 4 3 3 2" xfId="31140"/>
    <cellStyle name="Cálculo 14 4 3 4" xfId="17916"/>
    <cellStyle name="Cálculo 14 4 4" xfId="3111"/>
    <cellStyle name="Cálculo 14 4 4 2" xfId="5748"/>
    <cellStyle name="Cálculo 14 4 4 2 2" xfId="12059"/>
    <cellStyle name="Cálculo 14 4 4 2 2 2" xfId="27167"/>
    <cellStyle name="Cálculo 14 4 4 2 3" xfId="14100"/>
    <cellStyle name="Cálculo 14 4 4 2 3 2" xfId="29208"/>
    <cellStyle name="Cálculo 14 4 4 2 4" xfId="20856"/>
    <cellStyle name="Cálculo 14 4 4 3" xfId="9493"/>
    <cellStyle name="Cálculo 14 4 4 3 2" xfId="24601"/>
    <cellStyle name="Cálculo 14 4 4 4" xfId="16510"/>
    <cellStyle name="Cálculo 14 4 4 4 2" xfId="31618"/>
    <cellStyle name="Cálculo 14 4 4 5" xfId="18219"/>
    <cellStyle name="Cálculo 14 4 5" xfId="3437"/>
    <cellStyle name="Cálculo 14 4 5 2" xfId="6074"/>
    <cellStyle name="Cálculo 14 4 5 2 2" xfId="12385"/>
    <cellStyle name="Cálculo 14 4 5 2 2 2" xfId="27493"/>
    <cellStyle name="Cálculo 14 4 5 2 3" xfId="15477"/>
    <cellStyle name="Cálculo 14 4 5 2 3 2" xfId="30585"/>
    <cellStyle name="Cálculo 14 4 5 2 4" xfId="21182"/>
    <cellStyle name="Cálculo 14 4 5 3" xfId="9819"/>
    <cellStyle name="Cálculo 14 4 5 3 2" xfId="24927"/>
    <cellStyle name="Cálculo 14 4 5 4" xfId="7509"/>
    <cellStyle name="Cálculo 14 4 5 4 2" xfId="22617"/>
    <cellStyle name="Cálculo 14 4 5 5" xfId="18545"/>
    <cellStyle name="Cálculo 14 4 6" xfId="3743"/>
    <cellStyle name="Cálculo 14 4 6 2" xfId="6380"/>
    <cellStyle name="Cálculo 14 4 6 2 2" xfId="12691"/>
    <cellStyle name="Cálculo 14 4 6 2 2 2" xfId="27799"/>
    <cellStyle name="Cálculo 14 4 6 2 3" xfId="11689"/>
    <cellStyle name="Cálculo 14 4 6 2 3 2" xfId="26797"/>
    <cellStyle name="Cálculo 14 4 6 2 4" xfId="21488"/>
    <cellStyle name="Cálculo 14 4 6 3" xfId="10125"/>
    <cellStyle name="Cálculo 14 4 6 3 2" xfId="25233"/>
    <cellStyle name="Cálculo 14 4 6 4" xfId="7057"/>
    <cellStyle name="Cálculo 14 4 6 4 2" xfId="22165"/>
    <cellStyle name="Cálculo 14 4 6 5" xfId="18851"/>
    <cellStyle name="Cálculo 14 4 7" xfId="4120"/>
    <cellStyle name="Cálculo 14 4 7 2" xfId="6757"/>
    <cellStyle name="Cálculo 14 4 7 2 2" xfId="13068"/>
    <cellStyle name="Cálculo 14 4 7 2 2 2" xfId="28176"/>
    <cellStyle name="Cálculo 14 4 7 2 3" xfId="16742"/>
    <cellStyle name="Cálculo 14 4 7 2 3 2" xfId="31850"/>
    <cellStyle name="Cálculo 14 4 7 2 4" xfId="21865"/>
    <cellStyle name="Cálculo 14 4 7 3" xfId="10502"/>
    <cellStyle name="Cálculo 14 4 7 3 2" xfId="25610"/>
    <cellStyle name="Cálculo 14 4 7 4" xfId="15507"/>
    <cellStyle name="Cálculo 14 4 7 4 2" xfId="30615"/>
    <cellStyle name="Cálculo 14 4 7 5" xfId="19228"/>
    <cellStyle name="Cálculo 14 4 8" xfId="4685"/>
    <cellStyle name="Cálculo 14 4 8 2" xfId="11067"/>
    <cellStyle name="Cálculo 14 4 8 2 2" xfId="26175"/>
    <cellStyle name="Cálculo 14 4 8 3" xfId="15028"/>
    <cellStyle name="Cálculo 14 4 8 3 2" xfId="30136"/>
    <cellStyle name="Cálculo 14 4 8 4" xfId="19793"/>
    <cellStyle name="Cálculo 14 4 9" xfId="8546"/>
    <cellStyle name="Cálculo 14 4 9 2" xfId="23654"/>
    <cellStyle name="Cálculo 14 5" xfId="2073"/>
    <cellStyle name="Cálculo 14 5 10" xfId="8063"/>
    <cellStyle name="Cálculo 14 5 10 2" xfId="23171"/>
    <cellStyle name="Cálculo 14 5 11" xfId="17298"/>
    <cellStyle name="Cálculo 14 5 2" xfId="2833"/>
    <cellStyle name="Cálculo 14 5 2 2" xfId="5470"/>
    <cellStyle name="Cálculo 14 5 2 2 2" xfId="15093"/>
    <cellStyle name="Cálculo 14 5 2 2 2 2" xfId="30201"/>
    <cellStyle name="Cálculo 14 5 2 2 3" xfId="20578"/>
    <cellStyle name="Cálculo 14 5 2 3" xfId="9186"/>
    <cellStyle name="Cálculo 14 5 2 3 2" xfId="24294"/>
    <cellStyle name="Cálculo 14 5 2 4" xfId="17941"/>
    <cellStyle name="Cálculo 14 5 3" xfId="3136"/>
    <cellStyle name="Cálculo 14 5 3 2" xfId="5773"/>
    <cellStyle name="Cálculo 14 5 3 2 2" xfId="12084"/>
    <cellStyle name="Cálculo 14 5 3 2 2 2" xfId="27192"/>
    <cellStyle name="Cálculo 14 5 3 2 3" xfId="14479"/>
    <cellStyle name="Cálculo 14 5 3 2 3 2" xfId="29587"/>
    <cellStyle name="Cálculo 14 5 3 2 4" xfId="20881"/>
    <cellStyle name="Cálculo 14 5 3 3" xfId="9518"/>
    <cellStyle name="Cálculo 14 5 3 3 2" xfId="24626"/>
    <cellStyle name="Cálculo 14 5 3 4" xfId="16065"/>
    <cellStyle name="Cálculo 14 5 3 4 2" xfId="31173"/>
    <cellStyle name="Cálculo 14 5 3 5" xfId="18244"/>
    <cellStyle name="Cálculo 14 5 4" xfId="3462"/>
    <cellStyle name="Cálculo 14 5 4 2" xfId="6099"/>
    <cellStyle name="Cálculo 14 5 4 2 2" xfId="12410"/>
    <cellStyle name="Cálculo 14 5 4 2 2 2" xfId="27518"/>
    <cellStyle name="Cálculo 14 5 4 2 3" xfId="7667"/>
    <cellStyle name="Cálculo 14 5 4 2 3 2" xfId="22775"/>
    <cellStyle name="Cálculo 14 5 4 2 4" xfId="21207"/>
    <cellStyle name="Cálculo 14 5 4 3" xfId="9844"/>
    <cellStyle name="Cálculo 14 5 4 3 2" xfId="24952"/>
    <cellStyle name="Cálculo 14 5 4 4" xfId="16478"/>
    <cellStyle name="Cálculo 14 5 4 4 2" xfId="31586"/>
    <cellStyle name="Cálculo 14 5 4 5" xfId="18570"/>
    <cellStyle name="Cálculo 14 5 5" xfId="3768"/>
    <cellStyle name="Cálculo 14 5 5 2" xfId="6405"/>
    <cellStyle name="Cálculo 14 5 5 2 2" xfId="12716"/>
    <cellStyle name="Cálculo 14 5 5 2 2 2" xfId="27824"/>
    <cellStyle name="Cálculo 14 5 5 2 3" xfId="13893"/>
    <cellStyle name="Cálculo 14 5 5 2 3 2" xfId="29001"/>
    <cellStyle name="Cálculo 14 5 5 2 4" xfId="21513"/>
    <cellStyle name="Cálculo 14 5 5 3" xfId="10150"/>
    <cellStyle name="Cálculo 14 5 5 3 2" xfId="25258"/>
    <cellStyle name="Cálculo 14 5 5 4" xfId="14739"/>
    <cellStyle name="Cálculo 14 5 5 4 2" xfId="29847"/>
    <cellStyle name="Cálculo 14 5 5 5" xfId="18876"/>
    <cellStyle name="Cálculo 14 5 6" xfId="4145"/>
    <cellStyle name="Cálculo 14 5 6 2" xfId="6782"/>
    <cellStyle name="Cálculo 14 5 6 2 2" xfId="13093"/>
    <cellStyle name="Cálculo 14 5 6 2 2 2" xfId="28201"/>
    <cellStyle name="Cálculo 14 5 6 2 3" xfId="16767"/>
    <cellStyle name="Cálculo 14 5 6 2 3 2" xfId="31875"/>
    <cellStyle name="Cálculo 14 5 6 2 4" xfId="21890"/>
    <cellStyle name="Cálculo 14 5 6 3" xfId="10527"/>
    <cellStyle name="Cálculo 14 5 6 3 2" xfId="25635"/>
    <cellStyle name="Cálculo 14 5 6 4" xfId="14022"/>
    <cellStyle name="Cálculo 14 5 6 4 2" xfId="29130"/>
    <cellStyle name="Cálculo 14 5 6 5" xfId="19253"/>
    <cellStyle name="Cálculo 14 5 7" xfId="4710"/>
    <cellStyle name="Cálculo 14 5 7 2" xfId="11092"/>
    <cellStyle name="Cálculo 14 5 7 2 2" xfId="26200"/>
    <cellStyle name="Cálculo 14 5 7 3" xfId="8253"/>
    <cellStyle name="Cálculo 14 5 7 3 2" xfId="23361"/>
    <cellStyle name="Cálculo 14 5 7 4" xfId="19818"/>
    <cellStyle name="Cálculo 14 5 8" xfId="8571"/>
    <cellStyle name="Cálculo 14 5 8 2" xfId="23679"/>
    <cellStyle name="Cálculo 14 5 9" xfId="14859"/>
    <cellStyle name="Cálculo 14 5 9 2" xfId="29967"/>
    <cellStyle name="Cálculo 15" xfId="755"/>
    <cellStyle name="Cálculo 15 2" xfId="1829"/>
    <cellStyle name="Cálculo 15 2 10" xfId="8330"/>
    <cellStyle name="Cálculo 15 2 10 2" xfId="23438"/>
    <cellStyle name="Cálculo 15 2 11" xfId="7709"/>
    <cellStyle name="Cálculo 15 2 11 2" xfId="22817"/>
    <cellStyle name="Cálculo 15 2 12" xfId="14119"/>
    <cellStyle name="Cálculo 15 2 12 2" xfId="29227"/>
    <cellStyle name="Cálculo 15 2 13" xfId="17054"/>
    <cellStyle name="Cálculo 15 2 2" xfId="2389"/>
    <cellStyle name="Cálculo 15 2 2 2" xfId="5026"/>
    <cellStyle name="Cálculo 15 2 2 2 2" xfId="11390"/>
    <cellStyle name="Cálculo 15 2 2 2 2 2" xfId="26498"/>
    <cellStyle name="Cálculo 15 2 2 2 3" xfId="13601"/>
    <cellStyle name="Cálculo 15 2 2 2 3 2" xfId="28709"/>
    <cellStyle name="Cálculo 15 2 2 2 4" xfId="20134"/>
    <cellStyle name="Cálculo 15 2 2 3" xfId="8856"/>
    <cellStyle name="Cálculo 15 2 2 3 2" xfId="23964"/>
    <cellStyle name="Cálculo 15 2 3" xfId="2231"/>
    <cellStyle name="Cálculo 15 2 3 2" xfId="4868"/>
    <cellStyle name="Cálculo 15 2 3 2 2" xfId="13857"/>
    <cellStyle name="Cálculo 15 2 3 2 2 2" xfId="28965"/>
    <cellStyle name="Cálculo 15 2 3 2 3" xfId="19976"/>
    <cellStyle name="Cálculo 15 2 3 3" xfId="7386"/>
    <cellStyle name="Cálculo 15 2 3 3 2" xfId="22494"/>
    <cellStyle name="Cálculo 15 2 3 4" xfId="17456"/>
    <cellStyle name="Cálculo 15 2 4" xfId="2923"/>
    <cellStyle name="Cálculo 15 2 4 2" xfId="5560"/>
    <cellStyle name="Cálculo 15 2 4 2 2" xfId="11871"/>
    <cellStyle name="Cálculo 15 2 4 2 2 2" xfId="26979"/>
    <cellStyle name="Cálculo 15 2 4 2 3" xfId="13385"/>
    <cellStyle name="Cálculo 15 2 4 2 3 2" xfId="28493"/>
    <cellStyle name="Cálculo 15 2 4 2 4" xfId="20668"/>
    <cellStyle name="Cálculo 15 2 4 3" xfId="9305"/>
    <cellStyle name="Cálculo 15 2 4 3 2" xfId="24413"/>
    <cellStyle name="Cálculo 15 2 4 4" xfId="7931"/>
    <cellStyle name="Cálculo 15 2 4 4 2" xfId="23039"/>
    <cellStyle name="Cálculo 15 2 4 5" xfId="18031"/>
    <cellStyle name="Cálculo 15 2 5" xfId="3249"/>
    <cellStyle name="Cálculo 15 2 5 2" xfId="5886"/>
    <cellStyle name="Cálculo 15 2 5 2 2" xfId="12197"/>
    <cellStyle name="Cálculo 15 2 5 2 2 2" xfId="27305"/>
    <cellStyle name="Cálculo 15 2 5 2 3" xfId="7350"/>
    <cellStyle name="Cálculo 15 2 5 2 3 2" xfId="22458"/>
    <cellStyle name="Cálculo 15 2 5 2 4" xfId="20994"/>
    <cellStyle name="Cálculo 15 2 5 3" xfId="9631"/>
    <cellStyle name="Cálculo 15 2 5 3 2" xfId="24739"/>
    <cellStyle name="Cálculo 15 2 5 4" xfId="14553"/>
    <cellStyle name="Cálculo 15 2 5 4 2" xfId="29661"/>
    <cellStyle name="Cálculo 15 2 5 5" xfId="18357"/>
    <cellStyle name="Cálculo 15 2 6" xfId="3555"/>
    <cellStyle name="Cálculo 15 2 6 2" xfId="6192"/>
    <cellStyle name="Cálculo 15 2 6 2 2" xfId="12503"/>
    <cellStyle name="Cálculo 15 2 6 2 2 2" xfId="27611"/>
    <cellStyle name="Cálculo 15 2 6 2 3" xfId="14963"/>
    <cellStyle name="Cálculo 15 2 6 2 3 2" xfId="30071"/>
    <cellStyle name="Cálculo 15 2 6 2 4" xfId="21300"/>
    <cellStyle name="Cálculo 15 2 6 3" xfId="9937"/>
    <cellStyle name="Cálculo 15 2 6 3 2" xfId="25045"/>
    <cellStyle name="Cálculo 15 2 6 4" xfId="8190"/>
    <cellStyle name="Cálculo 15 2 6 4 2" xfId="23298"/>
    <cellStyle name="Cálculo 15 2 6 5" xfId="18663"/>
    <cellStyle name="Cálculo 15 2 7" xfId="3901"/>
    <cellStyle name="Cálculo 15 2 7 2" xfId="6538"/>
    <cellStyle name="Cálculo 15 2 7 2 2" xfId="12849"/>
    <cellStyle name="Cálculo 15 2 7 2 2 2" xfId="27957"/>
    <cellStyle name="Cálculo 15 2 7 2 3" xfId="15181"/>
    <cellStyle name="Cálculo 15 2 7 2 3 2" xfId="30289"/>
    <cellStyle name="Cálculo 15 2 7 2 4" xfId="21646"/>
    <cellStyle name="Cálculo 15 2 7 3" xfId="10283"/>
    <cellStyle name="Cálculo 15 2 7 3 2" xfId="25391"/>
    <cellStyle name="Cálculo 15 2 7 4" xfId="16140"/>
    <cellStyle name="Cálculo 15 2 7 4 2" xfId="31248"/>
    <cellStyle name="Cálculo 15 2 7 5" xfId="19009"/>
    <cellStyle name="Cálculo 15 2 8" xfId="4265"/>
    <cellStyle name="Cálculo 15 2 8 2" xfId="6902"/>
    <cellStyle name="Cálculo 15 2 8 2 2" xfId="13213"/>
    <cellStyle name="Cálculo 15 2 8 2 2 2" xfId="28321"/>
    <cellStyle name="Cálculo 15 2 8 2 3" xfId="16877"/>
    <cellStyle name="Cálculo 15 2 8 2 3 2" xfId="31985"/>
    <cellStyle name="Cálculo 15 2 8 2 4" xfId="22010"/>
    <cellStyle name="Cálculo 15 2 8 3" xfId="10647"/>
    <cellStyle name="Cálculo 15 2 8 3 2" xfId="25755"/>
    <cellStyle name="Cálculo 15 2 8 4" xfId="15266"/>
    <cellStyle name="Cálculo 15 2 8 4 2" xfId="30374"/>
    <cellStyle name="Cálculo 15 2 8 5" xfId="19373"/>
    <cellStyle name="Cálculo 15 2 9" xfId="4466"/>
    <cellStyle name="Cálculo 15 2 9 2" xfId="10848"/>
    <cellStyle name="Cálculo 15 2 9 2 2" xfId="25956"/>
    <cellStyle name="Cálculo 15 2 9 3" xfId="14031"/>
    <cellStyle name="Cálculo 15 2 9 3 2" xfId="29139"/>
    <cellStyle name="Cálculo 15 2 9 4" xfId="19574"/>
    <cellStyle name="Cálculo 15 3" xfId="1812"/>
    <cellStyle name="Cálculo 15 3 10" xfId="14855"/>
    <cellStyle name="Cálculo 15 3 10 2" xfId="29963"/>
    <cellStyle name="Cálculo 15 3 11" xfId="14778"/>
    <cellStyle name="Cálculo 15 3 11 2" xfId="29886"/>
    <cellStyle name="Cálculo 15 3 12" xfId="17037"/>
    <cellStyle name="Cálculo 15 3 2" xfId="2372"/>
    <cellStyle name="Cálculo 15 3 2 2" xfId="5009"/>
    <cellStyle name="Cálculo 15 3 2 2 2" xfId="11373"/>
    <cellStyle name="Cálculo 15 3 2 2 2 2" xfId="26481"/>
    <cellStyle name="Cálculo 15 3 2 2 3" xfId="7277"/>
    <cellStyle name="Cálculo 15 3 2 2 3 2" xfId="22385"/>
    <cellStyle name="Cálculo 15 3 2 2 4" xfId="20117"/>
    <cellStyle name="Cálculo 15 3 2 3" xfId="8839"/>
    <cellStyle name="Cálculo 15 3 2 3 2" xfId="23947"/>
    <cellStyle name="Cálculo 15 3 2 4" xfId="15273"/>
    <cellStyle name="Cálculo 15 3 2 4 2" xfId="30381"/>
    <cellStyle name="Cálculo 15 3 2 5" xfId="14337"/>
    <cellStyle name="Cálculo 15 3 2 5 2" xfId="29445"/>
    <cellStyle name="Cálculo 15 3 2 6" xfId="17580"/>
    <cellStyle name="Cálculo 15 3 3" xfId="2248"/>
    <cellStyle name="Cálculo 15 3 3 2" xfId="4885"/>
    <cellStyle name="Cálculo 15 3 3 2 2" xfId="15483"/>
    <cellStyle name="Cálculo 15 3 3 2 2 2" xfId="30591"/>
    <cellStyle name="Cálculo 15 3 3 2 3" xfId="19993"/>
    <cellStyle name="Cálculo 15 3 3 3" xfId="15085"/>
    <cellStyle name="Cálculo 15 3 3 3 2" xfId="30193"/>
    <cellStyle name="Cálculo 15 3 3 4" xfId="17473"/>
    <cellStyle name="Cálculo 15 3 4" xfId="2341"/>
    <cellStyle name="Cálculo 15 3 4 2" xfId="4978"/>
    <cellStyle name="Cálculo 15 3 4 2 2" xfId="11342"/>
    <cellStyle name="Cálculo 15 3 4 2 2 2" xfId="26450"/>
    <cellStyle name="Cálculo 15 3 4 2 3" xfId="16160"/>
    <cellStyle name="Cálculo 15 3 4 2 3 2" xfId="31268"/>
    <cellStyle name="Cálculo 15 3 4 2 4" xfId="20086"/>
    <cellStyle name="Cálculo 15 3 4 3" xfId="8808"/>
    <cellStyle name="Cálculo 15 3 4 3 2" xfId="23916"/>
    <cellStyle name="Cálculo 15 3 4 4" xfId="14790"/>
    <cellStyle name="Cálculo 15 3 4 4 2" xfId="29898"/>
    <cellStyle name="Cálculo 15 3 4 5" xfId="17566"/>
    <cellStyle name="Cálculo 15 3 5" xfId="3232"/>
    <cellStyle name="Cálculo 15 3 5 2" xfId="5869"/>
    <cellStyle name="Cálculo 15 3 5 2 2" xfId="12180"/>
    <cellStyle name="Cálculo 15 3 5 2 2 2" xfId="27288"/>
    <cellStyle name="Cálculo 15 3 5 2 3" xfId="15873"/>
    <cellStyle name="Cálculo 15 3 5 2 3 2" xfId="30981"/>
    <cellStyle name="Cálculo 15 3 5 2 4" xfId="20977"/>
    <cellStyle name="Cálculo 15 3 5 3" xfId="9614"/>
    <cellStyle name="Cálculo 15 3 5 3 2" xfId="24722"/>
    <cellStyle name="Cálculo 15 3 5 4" xfId="14239"/>
    <cellStyle name="Cálculo 15 3 5 4 2" xfId="29347"/>
    <cellStyle name="Cálculo 15 3 5 5" xfId="18340"/>
    <cellStyle name="Cálculo 15 3 6" xfId="2314"/>
    <cellStyle name="Cálculo 15 3 6 2" xfId="4951"/>
    <cellStyle name="Cálculo 15 3 6 2 2" xfId="11315"/>
    <cellStyle name="Cálculo 15 3 6 2 2 2" xfId="26423"/>
    <cellStyle name="Cálculo 15 3 6 2 3" xfId="7792"/>
    <cellStyle name="Cálculo 15 3 6 2 3 2" xfId="22900"/>
    <cellStyle name="Cálculo 15 3 6 2 4" xfId="20059"/>
    <cellStyle name="Cálculo 15 3 6 3" xfId="8781"/>
    <cellStyle name="Cálculo 15 3 6 3 2" xfId="23889"/>
    <cellStyle name="Cálculo 15 3 6 4" xfId="13816"/>
    <cellStyle name="Cálculo 15 3 6 4 2" xfId="28924"/>
    <cellStyle name="Cálculo 15 3 6 5" xfId="17539"/>
    <cellStyle name="Cálculo 15 3 7" xfId="3884"/>
    <cellStyle name="Cálculo 15 3 7 2" xfId="6521"/>
    <cellStyle name="Cálculo 15 3 7 2 2" xfId="12832"/>
    <cellStyle name="Cálculo 15 3 7 2 2 2" xfId="27940"/>
    <cellStyle name="Cálculo 15 3 7 2 3" xfId="15458"/>
    <cellStyle name="Cálculo 15 3 7 2 3 2" xfId="30566"/>
    <cellStyle name="Cálculo 15 3 7 2 4" xfId="21629"/>
    <cellStyle name="Cálculo 15 3 7 3" xfId="10266"/>
    <cellStyle name="Cálculo 15 3 7 3 2" xfId="25374"/>
    <cellStyle name="Cálculo 15 3 7 4" xfId="14009"/>
    <cellStyle name="Cálculo 15 3 7 4 2" xfId="29117"/>
    <cellStyle name="Cálculo 15 3 7 5" xfId="18992"/>
    <cellStyle name="Cálculo 15 3 8" xfId="4449"/>
    <cellStyle name="Cálculo 15 3 8 2" xfId="10831"/>
    <cellStyle name="Cálculo 15 3 8 2 2" xfId="25939"/>
    <cellStyle name="Cálculo 15 3 8 3" xfId="14312"/>
    <cellStyle name="Cálculo 15 3 8 3 2" xfId="29420"/>
    <cellStyle name="Cálculo 15 3 8 4" xfId="19557"/>
    <cellStyle name="Cálculo 15 3 9" xfId="8313"/>
    <cellStyle name="Cálculo 15 3 9 2" xfId="23421"/>
    <cellStyle name="Cálculo 15 4" xfId="2049"/>
    <cellStyle name="Cálculo 15 4 10" xfId="7788"/>
    <cellStyle name="Cálculo 15 4 10 2" xfId="22896"/>
    <cellStyle name="Cálculo 15 4 11" xfId="7582"/>
    <cellStyle name="Cálculo 15 4 11 2" xfId="22690"/>
    <cellStyle name="Cálculo 15 4 12" xfId="17274"/>
    <cellStyle name="Cálculo 15 4 2" xfId="2556"/>
    <cellStyle name="Cálculo 15 4 2 2" xfId="5193"/>
    <cellStyle name="Cálculo 15 4 2 2 2" xfId="11557"/>
    <cellStyle name="Cálculo 15 4 2 2 2 2" xfId="26665"/>
    <cellStyle name="Cálculo 15 4 2 2 3" xfId="8065"/>
    <cellStyle name="Cálculo 15 4 2 2 3 2" xfId="23173"/>
    <cellStyle name="Cálculo 15 4 2 2 4" xfId="20301"/>
    <cellStyle name="Cálculo 15 4 2 3" xfId="9023"/>
    <cellStyle name="Cálculo 15 4 2 3 2" xfId="24131"/>
    <cellStyle name="Cálculo 15 4 2 4" xfId="14770"/>
    <cellStyle name="Cálculo 15 4 2 4 2" xfId="29878"/>
    <cellStyle name="Cálculo 15 4 2 5" xfId="7138"/>
    <cellStyle name="Cálculo 15 4 2 5 2" xfId="22246"/>
    <cellStyle name="Cálculo 15 4 2 6" xfId="17664"/>
    <cellStyle name="Cálculo 15 4 3" xfId="2809"/>
    <cellStyle name="Cálculo 15 4 3 2" xfId="5446"/>
    <cellStyle name="Cálculo 15 4 3 2 2" xfId="8162"/>
    <cellStyle name="Cálculo 15 4 3 2 2 2" xfId="23270"/>
    <cellStyle name="Cálculo 15 4 3 2 3" xfId="20554"/>
    <cellStyle name="Cálculo 15 4 3 3" xfId="13756"/>
    <cellStyle name="Cálculo 15 4 3 3 2" xfId="28864"/>
    <cellStyle name="Cálculo 15 4 3 4" xfId="17917"/>
    <cellStyle name="Cálculo 15 4 4" xfId="3112"/>
    <cellStyle name="Cálculo 15 4 4 2" xfId="5749"/>
    <cellStyle name="Cálculo 15 4 4 2 2" xfId="12060"/>
    <cellStyle name="Cálculo 15 4 4 2 2 2" xfId="27168"/>
    <cellStyle name="Cálculo 15 4 4 2 3" xfId="16404"/>
    <cellStyle name="Cálculo 15 4 4 2 3 2" xfId="31512"/>
    <cellStyle name="Cálculo 15 4 4 2 4" xfId="20857"/>
    <cellStyle name="Cálculo 15 4 4 3" xfId="9494"/>
    <cellStyle name="Cálculo 15 4 4 3 2" xfId="24602"/>
    <cellStyle name="Cálculo 15 4 4 4" xfId="13852"/>
    <cellStyle name="Cálculo 15 4 4 4 2" xfId="28960"/>
    <cellStyle name="Cálculo 15 4 4 5" xfId="18220"/>
    <cellStyle name="Cálculo 15 4 5" xfId="3438"/>
    <cellStyle name="Cálculo 15 4 5 2" xfId="6075"/>
    <cellStyle name="Cálculo 15 4 5 2 2" xfId="12386"/>
    <cellStyle name="Cálculo 15 4 5 2 2 2" xfId="27494"/>
    <cellStyle name="Cálculo 15 4 5 2 3" xfId="14134"/>
    <cellStyle name="Cálculo 15 4 5 2 3 2" xfId="29242"/>
    <cellStyle name="Cálculo 15 4 5 2 4" xfId="21183"/>
    <cellStyle name="Cálculo 15 4 5 3" xfId="9820"/>
    <cellStyle name="Cálculo 15 4 5 3 2" xfId="24928"/>
    <cellStyle name="Cálculo 15 4 5 4" xfId="7557"/>
    <cellStyle name="Cálculo 15 4 5 4 2" xfId="22665"/>
    <cellStyle name="Cálculo 15 4 5 5" xfId="18546"/>
    <cellStyle name="Cálculo 15 4 6" xfId="3744"/>
    <cellStyle name="Cálculo 15 4 6 2" xfId="6381"/>
    <cellStyle name="Cálculo 15 4 6 2 2" xfId="12692"/>
    <cellStyle name="Cálculo 15 4 6 2 2 2" xfId="27800"/>
    <cellStyle name="Cálculo 15 4 6 2 3" xfId="15667"/>
    <cellStyle name="Cálculo 15 4 6 2 3 2" xfId="30775"/>
    <cellStyle name="Cálculo 15 4 6 2 4" xfId="21489"/>
    <cellStyle name="Cálculo 15 4 6 3" xfId="10126"/>
    <cellStyle name="Cálculo 15 4 6 3 2" xfId="25234"/>
    <cellStyle name="Cálculo 15 4 6 4" xfId="15751"/>
    <cellStyle name="Cálculo 15 4 6 4 2" xfId="30859"/>
    <cellStyle name="Cálculo 15 4 6 5" xfId="18852"/>
    <cellStyle name="Cálculo 15 4 7" xfId="4121"/>
    <cellStyle name="Cálculo 15 4 7 2" xfId="6758"/>
    <cellStyle name="Cálculo 15 4 7 2 2" xfId="13069"/>
    <cellStyle name="Cálculo 15 4 7 2 2 2" xfId="28177"/>
    <cellStyle name="Cálculo 15 4 7 2 3" xfId="16743"/>
    <cellStyle name="Cálculo 15 4 7 2 3 2" xfId="31851"/>
    <cellStyle name="Cálculo 15 4 7 2 4" xfId="21866"/>
    <cellStyle name="Cálculo 15 4 7 3" xfId="10503"/>
    <cellStyle name="Cálculo 15 4 7 3 2" xfId="25611"/>
    <cellStyle name="Cálculo 15 4 7 4" xfId="9295"/>
    <cellStyle name="Cálculo 15 4 7 4 2" xfId="24403"/>
    <cellStyle name="Cálculo 15 4 7 5" xfId="19229"/>
    <cellStyle name="Cálculo 15 4 8" xfId="4686"/>
    <cellStyle name="Cálculo 15 4 8 2" xfId="11068"/>
    <cellStyle name="Cálculo 15 4 8 2 2" xfId="26176"/>
    <cellStyle name="Cálculo 15 4 8 3" xfId="15179"/>
    <cellStyle name="Cálculo 15 4 8 3 2" xfId="30287"/>
    <cellStyle name="Cálculo 15 4 8 4" xfId="19794"/>
    <cellStyle name="Cálculo 15 4 9" xfId="8547"/>
    <cellStyle name="Cálculo 15 4 9 2" xfId="23655"/>
    <cellStyle name="Cálculo 15 5" xfId="2072"/>
    <cellStyle name="Cálculo 15 5 10" xfId="7858"/>
    <cellStyle name="Cálculo 15 5 10 2" xfId="22966"/>
    <cellStyle name="Cálculo 15 5 11" xfId="17297"/>
    <cellStyle name="Cálculo 15 5 2" xfId="2832"/>
    <cellStyle name="Cálculo 15 5 2 2" xfId="5469"/>
    <cellStyle name="Cálculo 15 5 2 2 2" xfId="14510"/>
    <cellStyle name="Cálculo 15 5 2 2 2 2" xfId="29618"/>
    <cellStyle name="Cálculo 15 5 2 2 3" xfId="20577"/>
    <cellStyle name="Cálculo 15 5 2 3" xfId="13699"/>
    <cellStyle name="Cálculo 15 5 2 3 2" xfId="28807"/>
    <cellStyle name="Cálculo 15 5 2 4" xfId="17940"/>
    <cellStyle name="Cálculo 15 5 3" xfId="3135"/>
    <cellStyle name="Cálculo 15 5 3 2" xfId="5772"/>
    <cellStyle name="Cálculo 15 5 3 2 2" xfId="12083"/>
    <cellStyle name="Cálculo 15 5 3 2 2 2" xfId="27191"/>
    <cellStyle name="Cálculo 15 5 3 2 3" xfId="15050"/>
    <cellStyle name="Cálculo 15 5 3 2 3 2" xfId="30158"/>
    <cellStyle name="Cálculo 15 5 3 2 4" xfId="20880"/>
    <cellStyle name="Cálculo 15 5 3 3" xfId="9517"/>
    <cellStyle name="Cálculo 15 5 3 3 2" xfId="24625"/>
    <cellStyle name="Cálculo 15 5 3 4" xfId="13921"/>
    <cellStyle name="Cálculo 15 5 3 4 2" xfId="29029"/>
    <cellStyle name="Cálculo 15 5 3 5" xfId="18243"/>
    <cellStyle name="Cálculo 15 5 4" xfId="3461"/>
    <cellStyle name="Cálculo 15 5 4 2" xfId="6098"/>
    <cellStyle name="Cálculo 15 5 4 2 2" xfId="12409"/>
    <cellStyle name="Cálculo 15 5 4 2 2 2" xfId="27517"/>
    <cellStyle name="Cálculo 15 5 4 2 3" xfId="8154"/>
    <cellStyle name="Cálculo 15 5 4 2 3 2" xfId="23262"/>
    <cellStyle name="Cálculo 15 5 4 2 4" xfId="21206"/>
    <cellStyle name="Cálculo 15 5 4 3" xfId="9843"/>
    <cellStyle name="Cálculo 15 5 4 3 2" xfId="24951"/>
    <cellStyle name="Cálculo 15 5 4 4" xfId="13499"/>
    <cellStyle name="Cálculo 15 5 4 4 2" xfId="28607"/>
    <cellStyle name="Cálculo 15 5 4 5" xfId="18569"/>
    <cellStyle name="Cálculo 15 5 5" xfId="3767"/>
    <cellStyle name="Cálculo 15 5 5 2" xfId="6404"/>
    <cellStyle name="Cálculo 15 5 5 2 2" xfId="12715"/>
    <cellStyle name="Cálculo 15 5 5 2 2 2" xfId="27823"/>
    <cellStyle name="Cálculo 15 5 5 2 3" xfId="14865"/>
    <cellStyle name="Cálculo 15 5 5 2 3 2" xfId="29973"/>
    <cellStyle name="Cálculo 15 5 5 2 4" xfId="21512"/>
    <cellStyle name="Cálculo 15 5 5 3" xfId="10149"/>
    <cellStyle name="Cálculo 15 5 5 3 2" xfId="25257"/>
    <cellStyle name="Cálculo 15 5 5 4" xfId="16223"/>
    <cellStyle name="Cálculo 15 5 5 4 2" xfId="31331"/>
    <cellStyle name="Cálculo 15 5 5 5" xfId="18875"/>
    <cellStyle name="Cálculo 15 5 6" xfId="4144"/>
    <cellStyle name="Cálculo 15 5 6 2" xfId="6781"/>
    <cellStyle name="Cálculo 15 5 6 2 2" xfId="13092"/>
    <cellStyle name="Cálculo 15 5 6 2 2 2" xfId="28200"/>
    <cellStyle name="Cálculo 15 5 6 2 3" xfId="16766"/>
    <cellStyle name="Cálculo 15 5 6 2 3 2" xfId="31874"/>
    <cellStyle name="Cálculo 15 5 6 2 4" xfId="21889"/>
    <cellStyle name="Cálculo 15 5 6 3" xfId="10526"/>
    <cellStyle name="Cálculo 15 5 6 3 2" xfId="25634"/>
    <cellStyle name="Cálculo 15 5 6 4" xfId="8111"/>
    <cellStyle name="Cálculo 15 5 6 4 2" xfId="23219"/>
    <cellStyle name="Cálculo 15 5 6 5" xfId="19252"/>
    <cellStyle name="Cálculo 15 5 7" xfId="4709"/>
    <cellStyle name="Cálculo 15 5 7 2" xfId="11091"/>
    <cellStyle name="Cálculo 15 5 7 2 2" xfId="26199"/>
    <cellStyle name="Cálculo 15 5 7 3" xfId="13770"/>
    <cellStyle name="Cálculo 15 5 7 3 2" xfId="28878"/>
    <cellStyle name="Cálculo 15 5 7 4" xfId="19817"/>
    <cellStyle name="Cálculo 15 5 8" xfId="8570"/>
    <cellStyle name="Cálculo 15 5 8 2" xfId="23678"/>
    <cellStyle name="Cálculo 15 5 9" xfId="15395"/>
    <cellStyle name="Cálculo 15 5 9 2" xfId="30503"/>
    <cellStyle name="Cálculo 16" xfId="756"/>
    <cellStyle name="Cálculo 16 2" xfId="1830"/>
    <cellStyle name="Cálculo 16 2 10" xfId="8331"/>
    <cellStyle name="Cálculo 16 2 10 2" xfId="23439"/>
    <cellStyle name="Cálculo 16 2 11" xfId="11782"/>
    <cellStyle name="Cálculo 16 2 11 2" xfId="26890"/>
    <cellStyle name="Cálculo 16 2 12" xfId="14444"/>
    <cellStyle name="Cálculo 16 2 12 2" xfId="29552"/>
    <cellStyle name="Cálculo 16 2 13" xfId="17055"/>
    <cellStyle name="Cálculo 16 2 2" xfId="2390"/>
    <cellStyle name="Cálculo 16 2 2 2" xfId="5027"/>
    <cellStyle name="Cálculo 16 2 2 2 2" xfId="11391"/>
    <cellStyle name="Cálculo 16 2 2 2 2 2" xfId="26499"/>
    <cellStyle name="Cálculo 16 2 2 2 3" xfId="9288"/>
    <cellStyle name="Cálculo 16 2 2 2 3 2" xfId="24396"/>
    <cellStyle name="Cálculo 16 2 2 2 4" xfId="20135"/>
    <cellStyle name="Cálculo 16 2 2 3" xfId="8857"/>
    <cellStyle name="Cálculo 16 2 2 3 2" xfId="23965"/>
    <cellStyle name="Cálculo 16 2 3" xfId="2230"/>
    <cellStyle name="Cálculo 16 2 3 2" xfId="4867"/>
    <cellStyle name="Cálculo 16 2 3 2 2" xfId="15450"/>
    <cellStyle name="Cálculo 16 2 3 2 2 2" xfId="30558"/>
    <cellStyle name="Cálculo 16 2 3 2 3" xfId="19975"/>
    <cellStyle name="Cálculo 16 2 3 3" xfId="14570"/>
    <cellStyle name="Cálculo 16 2 3 3 2" xfId="29678"/>
    <cellStyle name="Cálculo 16 2 3 4" xfId="17455"/>
    <cellStyle name="Cálculo 16 2 4" xfId="2924"/>
    <cellStyle name="Cálculo 16 2 4 2" xfId="5561"/>
    <cellStyle name="Cálculo 16 2 4 2 2" xfId="11872"/>
    <cellStyle name="Cálculo 16 2 4 2 2 2" xfId="26980"/>
    <cellStyle name="Cálculo 16 2 4 2 3" xfId="7122"/>
    <cellStyle name="Cálculo 16 2 4 2 3 2" xfId="22230"/>
    <cellStyle name="Cálculo 16 2 4 2 4" xfId="20669"/>
    <cellStyle name="Cálculo 16 2 4 3" xfId="9306"/>
    <cellStyle name="Cálculo 16 2 4 3 2" xfId="24414"/>
    <cellStyle name="Cálculo 16 2 4 4" xfId="9296"/>
    <cellStyle name="Cálculo 16 2 4 4 2" xfId="24404"/>
    <cellStyle name="Cálculo 16 2 4 5" xfId="18032"/>
    <cellStyle name="Cálculo 16 2 5" xfId="3250"/>
    <cellStyle name="Cálculo 16 2 5 2" xfId="5887"/>
    <cellStyle name="Cálculo 16 2 5 2 2" xfId="12198"/>
    <cellStyle name="Cálculo 16 2 5 2 2 2" xfId="27306"/>
    <cellStyle name="Cálculo 16 2 5 2 3" xfId="15025"/>
    <cellStyle name="Cálculo 16 2 5 2 3 2" xfId="30133"/>
    <cellStyle name="Cálculo 16 2 5 2 4" xfId="20995"/>
    <cellStyle name="Cálculo 16 2 5 3" xfId="9632"/>
    <cellStyle name="Cálculo 16 2 5 3 2" xfId="24740"/>
    <cellStyle name="Cálculo 16 2 5 4" xfId="15409"/>
    <cellStyle name="Cálculo 16 2 5 4 2" xfId="30517"/>
    <cellStyle name="Cálculo 16 2 5 5" xfId="18358"/>
    <cellStyle name="Cálculo 16 2 6" xfId="3556"/>
    <cellStyle name="Cálculo 16 2 6 2" xfId="6193"/>
    <cellStyle name="Cálculo 16 2 6 2 2" xfId="12504"/>
    <cellStyle name="Cálculo 16 2 6 2 2 2" xfId="27612"/>
    <cellStyle name="Cálculo 16 2 6 2 3" xfId="7706"/>
    <cellStyle name="Cálculo 16 2 6 2 3 2" xfId="22814"/>
    <cellStyle name="Cálculo 16 2 6 2 4" xfId="21301"/>
    <cellStyle name="Cálculo 16 2 6 3" xfId="9938"/>
    <cellStyle name="Cálculo 16 2 6 3 2" xfId="25046"/>
    <cellStyle name="Cálculo 16 2 6 4" xfId="8293"/>
    <cellStyle name="Cálculo 16 2 6 4 2" xfId="23401"/>
    <cellStyle name="Cálculo 16 2 6 5" xfId="18664"/>
    <cellStyle name="Cálculo 16 2 7" xfId="3902"/>
    <cellStyle name="Cálculo 16 2 7 2" xfId="6539"/>
    <cellStyle name="Cálculo 16 2 7 2 2" xfId="12850"/>
    <cellStyle name="Cálculo 16 2 7 2 2 2" xfId="27958"/>
    <cellStyle name="Cálculo 16 2 7 2 3" xfId="7045"/>
    <cellStyle name="Cálculo 16 2 7 2 3 2" xfId="22153"/>
    <cellStyle name="Cálculo 16 2 7 2 4" xfId="21647"/>
    <cellStyle name="Cálculo 16 2 7 3" xfId="10284"/>
    <cellStyle name="Cálculo 16 2 7 3 2" xfId="25392"/>
    <cellStyle name="Cálculo 16 2 7 4" xfId="14681"/>
    <cellStyle name="Cálculo 16 2 7 4 2" xfId="29789"/>
    <cellStyle name="Cálculo 16 2 7 5" xfId="19010"/>
    <cellStyle name="Cálculo 16 2 8" xfId="4266"/>
    <cellStyle name="Cálculo 16 2 8 2" xfId="6903"/>
    <cellStyle name="Cálculo 16 2 8 2 2" xfId="13214"/>
    <cellStyle name="Cálculo 16 2 8 2 2 2" xfId="28322"/>
    <cellStyle name="Cálculo 16 2 8 2 3" xfId="16878"/>
    <cellStyle name="Cálculo 16 2 8 2 3 2" xfId="31986"/>
    <cellStyle name="Cálculo 16 2 8 2 4" xfId="22011"/>
    <cellStyle name="Cálculo 16 2 8 3" xfId="10648"/>
    <cellStyle name="Cálculo 16 2 8 3 2" xfId="25756"/>
    <cellStyle name="Cálculo 16 2 8 4" xfId="14021"/>
    <cellStyle name="Cálculo 16 2 8 4 2" xfId="29129"/>
    <cellStyle name="Cálculo 16 2 8 5" xfId="19374"/>
    <cellStyle name="Cálculo 16 2 9" xfId="4467"/>
    <cellStyle name="Cálculo 16 2 9 2" xfId="10849"/>
    <cellStyle name="Cálculo 16 2 9 2 2" xfId="25957"/>
    <cellStyle name="Cálculo 16 2 9 3" xfId="8203"/>
    <cellStyle name="Cálculo 16 2 9 3 2" xfId="23311"/>
    <cellStyle name="Cálculo 16 2 9 4" xfId="19575"/>
    <cellStyle name="Cálculo 16 3" xfId="1813"/>
    <cellStyle name="Cálculo 16 3 10" xfId="7255"/>
    <cellStyle name="Cálculo 16 3 10 2" xfId="22363"/>
    <cellStyle name="Cálculo 16 3 11" xfId="13600"/>
    <cellStyle name="Cálculo 16 3 11 2" xfId="28708"/>
    <cellStyle name="Cálculo 16 3 12" xfId="17038"/>
    <cellStyle name="Cálculo 16 3 2" xfId="2373"/>
    <cellStyle name="Cálculo 16 3 2 2" xfId="5010"/>
    <cellStyle name="Cálculo 16 3 2 2 2" xfId="11374"/>
    <cellStyle name="Cálculo 16 3 2 2 2 2" xfId="26482"/>
    <cellStyle name="Cálculo 16 3 2 2 3" xfId="16265"/>
    <cellStyle name="Cálculo 16 3 2 2 3 2" xfId="31373"/>
    <cellStyle name="Cálculo 16 3 2 2 4" xfId="20118"/>
    <cellStyle name="Cálculo 16 3 2 3" xfId="8840"/>
    <cellStyle name="Cálculo 16 3 2 3 2" xfId="23948"/>
    <cellStyle name="Cálculo 16 3 2 4" xfId="16122"/>
    <cellStyle name="Cálculo 16 3 2 4 2" xfId="31230"/>
    <cellStyle name="Cálculo 16 3 2 5" xfId="15043"/>
    <cellStyle name="Cálculo 16 3 2 5 2" xfId="30151"/>
    <cellStyle name="Cálculo 16 3 2 6" xfId="17581"/>
    <cellStyle name="Cálculo 16 3 3" xfId="2247"/>
    <cellStyle name="Cálculo 16 3 3 2" xfId="4884"/>
    <cellStyle name="Cálculo 16 3 3 2 2" xfId="15638"/>
    <cellStyle name="Cálculo 16 3 3 2 2 2" xfId="30746"/>
    <cellStyle name="Cálculo 16 3 3 2 3" xfId="19992"/>
    <cellStyle name="Cálculo 16 3 3 3" xfId="13881"/>
    <cellStyle name="Cálculo 16 3 3 3 2" xfId="28989"/>
    <cellStyle name="Cálculo 16 3 3 4" xfId="17472"/>
    <cellStyle name="Cálculo 16 3 4" xfId="2648"/>
    <cellStyle name="Cálculo 16 3 4 2" xfId="5285"/>
    <cellStyle name="Cálculo 16 3 4 2 2" xfId="11649"/>
    <cellStyle name="Cálculo 16 3 4 2 2 2" xfId="26757"/>
    <cellStyle name="Cálculo 16 3 4 2 3" xfId="14691"/>
    <cellStyle name="Cálculo 16 3 4 2 3 2" xfId="29799"/>
    <cellStyle name="Cálculo 16 3 4 2 4" xfId="20393"/>
    <cellStyle name="Cálculo 16 3 4 3" xfId="9115"/>
    <cellStyle name="Cálculo 16 3 4 3 2" xfId="24223"/>
    <cellStyle name="Cálculo 16 3 4 4" xfId="13572"/>
    <cellStyle name="Cálculo 16 3 4 4 2" xfId="28680"/>
    <cellStyle name="Cálculo 16 3 4 5" xfId="17756"/>
    <cellStyle name="Cálculo 16 3 5" xfId="3233"/>
    <cellStyle name="Cálculo 16 3 5 2" xfId="5870"/>
    <cellStyle name="Cálculo 16 3 5 2 2" xfId="12181"/>
    <cellStyle name="Cálculo 16 3 5 2 2 2" xfId="27289"/>
    <cellStyle name="Cálculo 16 3 5 2 3" xfId="11808"/>
    <cellStyle name="Cálculo 16 3 5 2 3 2" xfId="26916"/>
    <cellStyle name="Cálculo 16 3 5 2 4" xfId="20978"/>
    <cellStyle name="Cálculo 16 3 5 3" xfId="9615"/>
    <cellStyle name="Cálculo 16 3 5 3 2" xfId="24723"/>
    <cellStyle name="Cálculo 16 3 5 4" xfId="16512"/>
    <cellStyle name="Cálculo 16 3 5 4 2" xfId="31620"/>
    <cellStyle name="Cálculo 16 3 5 5" xfId="18341"/>
    <cellStyle name="Cálculo 16 3 6" xfId="2315"/>
    <cellStyle name="Cálculo 16 3 6 2" xfId="4952"/>
    <cellStyle name="Cálculo 16 3 6 2 2" xfId="11316"/>
    <cellStyle name="Cálculo 16 3 6 2 2 2" xfId="26424"/>
    <cellStyle name="Cálculo 16 3 6 2 3" xfId="15101"/>
    <cellStyle name="Cálculo 16 3 6 2 3 2" xfId="30209"/>
    <cellStyle name="Cálculo 16 3 6 2 4" xfId="20060"/>
    <cellStyle name="Cálculo 16 3 6 3" xfId="8782"/>
    <cellStyle name="Cálculo 16 3 6 3 2" xfId="23890"/>
    <cellStyle name="Cálculo 16 3 6 4" xfId="14986"/>
    <cellStyle name="Cálculo 16 3 6 4 2" xfId="30094"/>
    <cellStyle name="Cálculo 16 3 6 5" xfId="17540"/>
    <cellStyle name="Cálculo 16 3 7" xfId="3885"/>
    <cellStyle name="Cálculo 16 3 7 2" xfId="6522"/>
    <cellStyle name="Cálculo 16 3 7 2 2" xfId="12833"/>
    <cellStyle name="Cálculo 16 3 7 2 2 2" xfId="27941"/>
    <cellStyle name="Cálculo 16 3 7 2 3" xfId="16506"/>
    <cellStyle name="Cálculo 16 3 7 2 3 2" xfId="31614"/>
    <cellStyle name="Cálculo 16 3 7 2 4" xfId="21630"/>
    <cellStyle name="Cálculo 16 3 7 3" xfId="10267"/>
    <cellStyle name="Cálculo 16 3 7 3 2" xfId="25375"/>
    <cellStyle name="Cálculo 16 3 7 4" xfId="13402"/>
    <cellStyle name="Cálculo 16 3 7 4 2" xfId="28510"/>
    <cellStyle name="Cálculo 16 3 7 5" xfId="18993"/>
    <cellStyle name="Cálculo 16 3 8" xfId="4450"/>
    <cellStyle name="Cálculo 16 3 8 2" xfId="10832"/>
    <cellStyle name="Cálculo 16 3 8 2 2" xfId="25940"/>
    <cellStyle name="Cálculo 16 3 8 3" xfId="16139"/>
    <cellStyle name="Cálculo 16 3 8 3 2" xfId="31247"/>
    <cellStyle name="Cálculo 16 3 8 4" xfId="19558"/>
    <cellStyle name="Cálculo 16 3 9" xfId="8314"/>
    <cellStyle name="Cálculo 16 3 9 2" xfId="23422"/>
    <cellStyle name="Cálculo 16 4" xfId="2050"/>
    <cellStyle name="Cálculo 16 4 10" xfId="13652"/>
    <cellStyle name="Cálculo 16 4 10 2" xfId="28760"/>
    <cellStyle name="Cálculo 16 4 11" xfId="7048"/>
    <cellStyle name="Cálculo 16 4 11 2" xfId="22156"/>
    <cellStyle name="Cálculo 16 4 12" xfId="17275"/>
    <cellStyle name="Cálculo 16 4 2" xfId="2557"/>
    <cellStyle name="Cálculo 16 4 2 2" xfId="5194"/>
    <cellStyle name="Cálculo 16 4 2 2 2" xfId="11558"/>
    <cellStyle name="Cálculo 16 4 2 2 2 2" xfId="26666"/>
    <cellStyle name="Cálculo 16 4 2 2 3" xfId="15368"/>
    <cellStyle name="Cálculo 16 4 2 2 3 2" xfId="30476"/>
    <cellStyle name="Cálculo 16 4 2 2 4" xfId="20302"/>
    <cellStyle name="Cálculo 16 4 2 3" xfId="9024"/>
    <cellStyle name="Cálculo 16 4 2 3 2" xfId="24132"/>
    <cellStyle name="Cálculo 16 4 2 4" xfId="16529"/>
    <cellStyle name="Cálculo 16 4 2 4 2" xfId="31637"/>
    <cellStyle name="Cálculo 16 4 2 5" xfId="15437"/>
    <cellStyle name="Cálculo 16 4 2 5 2" xfId="30545"/>
    <cellStyle name="Cálculo 16 4 2 6" xfId="17665"/>
    <cellStyle name="Cálculo 16 4 3" xfId="2810"/>
    <cellStyle name="Cálculo 16 4 3 2" xfId="5447"/>
    <cellStyle name="Cálculo 16 4 3 2 2" xfId="15366"/>
    <cellStyle name="Cálculo 16 4 3 2 2 2" xfId="30474"/>
    <cellStyle name="Cálculo 16 4 3 2 3" xfId="20555"/>
    <cellStyle name="Cálculo 16 4 3 3" xfId="16385"/>
    <cellStyle name="Cálculo 16 4 3 3 2" xfId="31493"/>
    <cellStyle name="Cálculo 16 4 3 4" xfId="17918"/>
    <cellStyle name="Cálculo 16 4 4" xfId="3113"/>
    <cellStyle name="Cálculo 16 4 4 2" xfId="5750"/>
    <cellStyle name="Cálculo 16 4 4 2 2" xfId="12061"/>
    <cellStyle name="Cálculo 16 4 4 2 2 2" xfId="27169"/>
    <cellStyle name="Cálculo 16 4 4 2 3" xfId="7260"/>
    <cellStyle name="Cálculo 16 4 4 2 3 2" xfId="22368"/>
    <cellStyle name="Cálculo 16 4 4 2 4" xfId="20858"/>
    <cellStyle name="Cálculo 16 4 4 3" xfId="9495"/>
    <cellStyle name="Cálculo 16 4 4 3 2" xfId="24603"/>
    <cellStyle name="Cálculo 16 4 4 4" xfId="13503"/>
    <cellStyle name="Cálculo 16 4 4 4 2" xfId="28611"/>
    <cellStyle name="Cálculo 16 4 4 5" xfId="18221"/>
    <cellStyle name="Cálculo 16 4 5" xfId="3439"/>
    <cellStyle name="Cálculo 16 4 5 2" xfId="6076"/>
    <cellStyle name="Cálculo 16 4 5 2 2" xfId="12387"/>
    <cellStyle name="Cálculo 16 4 5 2 2 2" xfId="27495"/>
    <cellStyle name="Cálculo 16 4 5 2 3" xfId="14712"/>
    <cellStyle name="Cálculo 16 4 5 2 3 2" xfId="29820"/>
    <cellStyle name="Cálculo 16 4 5 2 4" xfId="21184"/>
    <cellStyle name="Cálculo 16 4 5 3" xfId="9821"/>
    <cellStyle name="Cálculo 16 4 5 3 2" xfId="24929"/>
    <cellStyle name="Cálculo 16 4 5 4" xfId="13625"/>
    <cellStyle name="Cálculo 16 4 5 4 2" xfId="28733"/>
    <cellStyle name="Cálculo 16 4 5 5" xfId="18547"/>
    <cellStyle name="Cálculo 16 4 6" xfId="3745"/>
    <cellStyle name="Cálculo 16 4 6 2" xfId="6382"/>
    <cellStyle name="Cálculo 16 4 6 2 2" xfId="12693"/>
    <cellStyle name="Cálculo 16 4 6 2 2 2" xfId="27801"/>
    <cellStyle name="Cálculo 16 4 6 2 3" xfId="13395"/>
    <cellStyle name="Cálculo 16 4 6 2 3 2" xfId="28503"/>
    <cellStyle name="Cálculo 16 4 6 2 4" xfId="21490"/>
    <cellStyle name="Cálculo 16 4 6 3" xfId="10127"/>
    <cellStyle name="Cálculo 16 4 6 3 2" xfId="25235"/>
    <cellStyle name="Cálculo 16 4 6 4" xfId="14809"/>
    <cellStyle name="Cálculo 16 4 6 4 2" xfId="29917"/>
    <cellStyle name="Cálculo 16 4 6 5" xfId="18853"/>
    <cellStyle name="Cálculo 16 4 7" xfId="4122"/>
    <cellStyle name="Cálculo 16 4 7 2" xfId="6759"/>
    <cellStyle name="Cálculo 16 4 7 2 2" xfId="13070"/>
    <cellStyle name="Cálculo 16 4 7 2 2 2" xfId="28178"/>
    <cellStyle name="Cálculo 16 4 7 2 3" xfId="16744"/>
    <cellStyle name="Cálculo 16 4 7 2 3 2" xfId="31852"/>
    <cellStyle name="Cálculo 16 4 7 2 4" xfId="21867"/>
    <cellStyle name="Cálculo 16 4 7 3" xfId="10504"/>
    <cellStyle name="Cálculo 16 4 7 3 2" xfId="25612"/>
    <cellStyle name="Cálculo 16 4 7 4" xfId="14527"/>
    <cellStyle name="Cálculo 16 4 7 4 2" xfId="29635"/>
    <cellStyle name="Cálculo 16 4 7 5" xfId="19230"/>
    <cellStyle name="Cálculo 16 4 8" xfId="4687"/>
    <cellStyle name="Cálculo 16 4 8 2" xfId="11069"/>
    <cellStyle name="Cálculo 16 4 8 2 2" xfId="26177"/>
    <cellStyle name="Cálculo 16 4 8 3" xfId="15378"/>
    <cellStyle name="Cálculo 16 4 8 3 2" xfId="30486"/>
    <cellStyle name="Cálculo 16 4 8 4" xfId="19795"/>
    <cellStyle name="Cálculo 16 4 9" xfId="8548"/>
    <cellStyle name="Cálculo 16 4 9 2" xfId="23656"/>
    <cellStyle name="Cálculo 16 5" xfId="2071"/>
    <cellStyle name="Cálculo 16 5 10" xfId="15071"/>
    <cellStyle name="Cálculo 16 5 10 2" xfId="30179"/>
    <cellStyle name="Cálculo 16 5 11" xfId="17296"/>
    <cellStyle name="Cálculo 16 5 2" xfId="2831"/>
    <cellStyle name="Cálculo 16 5 2 2" xfId="5468"/>
    <cellStyle name="Cálculo 16 5 2 2 2" xfId="13658"/>
    <cellStyle name="Cálculo 16 5 2 2 2 2" xfId="28766"/>
    <cellStyle name="Cálculo 16 5 2 2 3" xfId="20576"/>
    <cellStyle name="Cálculo 16 5 2 3" xfId="7888"/>
    <cellStyle name="Cálculo 16 5 2 3 2" xfId="22996"/>
    <cellStyle name="Cálculo 16 5 2 4" xfId="17939"/>
    <cellStyle name="Cálculo 16 5 3" xfId="3134"/>
    <cellStyle name="Cálculo 16 5 3 2" xfId="5771"/>
    <cellStyle name="Cálculo 16 5 3 2 2" xfId="12082"/>
    <cellStyle name="Cálculo 16 5 3 2 2 2" xfId="27190"/>
    <cellStyle name="Cálculo 16 5 3 2 3" xfId="9231"/>
    <cellStyle name="Cálculo 16 5 3 2 3 2" xfId="24339"/>
    <cellStyle name="Cálculo 16 5 3 2 4" xfId="20879"/>
    <cellStyle name="Cálculo 16 5 3 3" xfId="9516"/>
    <cellStyle name="Cálculo 16 5 3 3 2" xfId="24624"/>
    <cellStyle name="Cálculo 16 5 3 4" xfId="15548"/>
    <cellStyle name="Cálculo 16 5 3 4 2" xfId="30656"/>
    <cellStyle name="Cálculo 16 5 3 5" xfId="18242"/>
    <cellStyle name="Cálculo 16 5 4" xfId="3460"/>
    <cellStyle name="Cálculo 16 5 4 2" xfId="6097"/>
    <cellStyle name="Cálculo 16 5 4 2 2" xfId="12408"/>
    <cellStyle name="Cálculo 16 5 4 2 2 2" xfId="27516"/>
    <cellStyle name="Cálculo 16 5 4 2 3" xfId="14369"/>
    <cellStyle name="Cálculo 16 5 4 2 3 2" xfId="29477"/>
    <cellStyle name="Cálculo 16 5 4 2 4" xfId="21205"/>
    <cellStyle name="Cálculo 16 5 4 3" xfId="9842"/>
    <cellStyle name="Cálculo 16 5 4 3 2" xfId="24950"/>
    <cellStyle name="Cálculo 16 5 4 4" xfId="15094"/>
    <cellStyle name="Cálculo 16 5 4 4 2" xfId="30202"/>
    <cellStyle name="Cálculo 16 5 4 5" xfId="18568"/>
    <cellStyle name="Cálculo 16 5 5" xfId="3766"/>
    <cellStyle name="Cálculo 16 5 5 2" xfId="6403"/>
    <cellStyle name="Cálculo 16 5 5 2 2" xfId="12714"/>
    <cellStyle name="Cálculo 16 5 5 2 2 2" xfId="27822"/>
    <cellStyle name="Cálculo 16 5 5 2 3" xfId="14684"/>
    <cellStyle name="Cálculo 16 5 5 2 3 2" xfId="29792"/>
    <cellStyle name="Cálculo 16 5 5 2 4" xfId="21511"/>
    <cellStyle name="Cálculo 16 5 5 3" xfId="10148"/>
    <cellStyle name="Cálculo 16 5 5 3 2" xfId="25256"/>
    <cellStyle name="Cálculo 16 5 5 4" xfId="7726"/>
    <cellStyle name="Cálculo 16 5 5 4 2" xfId="22834"/>
    <cellStyle name="Cálculo 16 5 5 5" xfId="18874"/>
    <cellStyle name="Cálculo 16 5 6" xfId="4143"/>
    <cellStyle name="Cálculo 16 5 6 2" xfId="6780"/>
    <cellStyle name="Cálculo 16 5 6 2 2" xfId="13091"/>
    <cellStyle name="Cálculo 16 5 6 2 2 2" xfId="28199"/>
    <cellStyle name="Cálculo 16 5 6 2 3" xfId="16765"/>
    <cellStyle name="Cálculo 16 5 6 2 3 2" xfId="31873"/>
    <cellStyle name="Cálculo 16 5 6 2 4" xfId="21888"/>
    <cellStyle name="Cálculo 16 5 6 3" xfId="10525"/>
    <cellStyle name="Cálculo 16 5 6 3 2" xfId="25633"/>
    <cellStyle name="Cálculo 16 5 6 4" xfId="7610"/>
    <cellStyle name="Cálculo 16 5 6 4 2" xfId="22718"/>
    <cellStyle name="Cálculo 16 5 6 5" xfId="19251"/>
    <cellStyle name="Cálculo 16 5 7" xfId="4708"/>
    <cellStyle name="Cálculo 16 5 7 2" xfId="11090"/>
    <cellStyle name="Cálculo 16 5 7 2 2" xfId="26198"/>
    <cellStyle name="Cálculo 16 5 7 3" xfId="7060"/>
    <cellStyle name="Cálculo 16 5 7 3 2" xfId="22168"/>
    <cellStyle name="Cálculo 16 5 7 4" xfId="19816"/>
    <cellStyle name="Cálculo 16 5 8" xfId="8569"/>
    <cellStyle name="Cálculo 16 5 8 2" xfId="23677"/>
    <cellStyle name="Cálculo 16 5 9" xfId="7502"/>
    <cellStyle name="Cálculo 16 5 9 2" xfId="22610"/>
    <cellStyle name="Cálculo 17" xfId="757"/>
    <cellStyle name="Cálculo 17 2" xfId="1831"/>
    <cellStyle name="Cálculo 17 2 10" xfId="8332"/>
    <cellStyle name="Cálculo 17 2 10 2" xfId="23440"/>
    <cellStyle name="Cálculo 17 2 11" xfId="7724"/>
    <cellStyle name="Cálculo 17 2 11 2" xfId="22832"/>
    <cellStyle name="Cálculo 17 2 12" xfId="15968"/>
    <cellStyle name="Cálculo 17 2 12 2" xfId="31076"/>
    <cellStyle name="Cálculo 17 2 13" xfId="17056"/>
    <cellStyle name="Cálculo 17 2 2" xfId="2391"/>
    <cellStyle name="Cálculo 17 2 2 2" xfId="5028"/>
    <cellStyle name="Cálculo 17 2 2 2 2" xfId="11392"/>
    <cellStyle name="Cálculo 17 2 2 2 2 2" xfId="26500"/>
    <cellStyle name="Cálculo 17 2 2 2 3" xfId="7383"/>
    <cellStyle name="Cálculo 17 2 2 2 3 2" xfId="22491"/>
    <cellStyle name="Cálculo 17 2 2 2 4" xfId="20136"/>
    <cellStyle name="Cálculo 17 2 2 3" xfId="8858"/>
    <cellStyle name="Cálculo 17 2 2 3 2" xfId="23966"/>
    <cellStyle name="Cálculo 17 2 3" xfId="2229"/>
    <cellStyle name="Cálculo 17 2 3 2" xfId="4866"/>
    <cellStyle name="Cálculo 17 2 3 2 2" xfId="11217"/>
    <cellStyle name="Cálculo 17 2 3 2 2 2" xfId="26325"/>
    <cellStyle name="Cálculo 17 2 3 2 3" xfId="19974"/>
    <cellStyle name="Cálculo 17 2 3 3" xfId="7552"/>
    <cellStyle name="Cálculo 17 2 3 3 2" xfId="22660"/>
    <cellStyle name="Cálculo 17 2 3 4" xfId="17454"/>
    <cellStyle name="Cálculo 17 2 4" xfId="2925"/>
    <cellStyle name="Cálculo 17 2 4 2" xfId="5562"/>
    <cellStyle name="Cálculo 17 2 4 2 2" xfId="11873"/>
    <cellStyle name="Cálculo 17 2 4 2 2 2" xfId="26981"/>
    <cellStyle name="Cálculo 17 2 4 2 3" xfId="14845"/>
    <cellStyle name="Cálculo 17 2 4 2 3 2" xfId="29953"/>
    <cellStyle name="Cálculo 17 2 4 2 4" xfId="20670"/>
    <cellStyle name="Cálculo 17 2 4 3" xfId="9307"/>
    <cellStyle name="Cálculo 17 2 4 3 2" xfId="24415"/>
    <cellStyle name="Cálculo 17 2 4 4" xfId="7213"/>
    <cellStyle name="Cálculo 17 2 4 4 2" xfId="22321"/>
    <cellStyle name="Cálculo 17 2 4 5" xfId="18033"/>
    <cellStyle name="Cálculo 17 2 5" xfId="3251"/>
    <cellStyle name="Cálculo 17 2 5 2" xfId="5888"/>
    <cellStyle name="Cálculo 17 2 5 2 2" xfId="12199"/>
    <cellStyle name="Cálculo 17 2 5 2 2 2" xfId="27307"/>
    <cellStyle name="Cálculo 17 2 5 2 3" xfId="15078"/>
    <cellStyle name="Cálculo 17 2 5 2 3 2" xfId="30186"/>
    <cellStyle name="Cálculo 17 2 5 2 4" xfId="20996"/>
    <cellStyle name="Cálculo 17 2 5 3" xfId="9633"/>
    <cellStyle name="Cálculo 17 2 5 3 2" xfId="24741"/>
    <cellStyle name="Cálculo 17 2 5 4" xfId="13665"/>
    <cellStyle name="Cálculo 17 2 5 4 2" xfId="28773"/>
    <cellStyle name="Cálculo 17 2 5 5" xfId="18359"/>
    <cellStyle name="Cálculo 17 2 6" xfId="3557"/>
    <cellStyle name="Cálculo 17 2 6 2" xfId="6194"/>
    <cellStyle name="Cálculo 17 2 6 2 2" xfId="12505"/>
    <cellStyle name="Cálculo 17 2 6 2 2 2" xfId="27613"/>
    <cellStyle name="Cálculo 17 2 6 2 3" xfId="14879"/>
    <cellStyle name="Cálculo 17 2 6 2 3 2" xfId="29987"/>
    <cellStyle name="Cálculo 17 2 6 2 4" xfId="21302"/>
    <cellStyle name="Cálculo 17 2 6 3" xfId="9939"/>
    <cellStyle name="Cálculo 17 2 6 3 2" xfId="25047"/>
    <cellStyle name="Cálculo 17 2 6 4" xfId="15732"/>
    <cellStyle name="Cálculo 17 2 6 4 2" xfId="30840"/>
    <cellStyle name="Cálculo 17 2 6 5" xfId="18665"/>
    <cellStyle name="Cálculo 17 2 7" xfId="3903"/>
    <cellStyle name="Cálculo 17 2 7 2" xfId="6540"/>
    <cellStyle name="Cálculo 17 2 7 2 2" xfId="12851"/>
    <cellStyle name="Cálculo 17 2 7 2 2 2" xfId="27959"/>
    <cellStyle name="Cálculo 17 2 7 2 3" xfId="14254"/>
    <cellStyle name="Cálculo 17 2 7 2 3 2" xfId="29362"/>
    <cellStyle name="Cálculo 17 2 7 2 4" xfId="21648"/>
    <cellStyle name="Cálculo 17 2 7 3" xfId="10285"/>
    <cellStyle name="Cálculo 17 2 7 3 2" xfId="25393"/>
    <cellStyle name="Cálculo 17 2 7 4" xfId="13511"/>
    <cellStyle name="Cálculo 17 2 7 4 2" xfId="28619"/>
    <cellStyle name="Cálculo 17 2 7 5" xfId="19011"/>
    <cellStyle name="Cálculo 17 2 8" xfId="4267"/>
    <cellStyle name="Cálculo 17 2 8 2" xfId="6904"/>
    <cellStyle name="Cálculo 17 2 8 2 2" xfId="13215"/>
    <cellStyle name="Cálculo 17 2 8 2 2 2" xfId="28323"/>
    <cellStyle name="Cálculo 17 2 8 2 3" xfId="16879"/>
    <cellStyle name="Cálculo 17 2 8 2 3 2" xfId="31987"/>
    <cellStyle name="Cálculo 17 2 8 2 4" xfId="22012"/>
    <cellStyle name="Cálculo 17 2 8 3" xfId="10649"/>
    <cellStyle name="Cálculo 17 2 8 3 2" xfId="25757"/>
    <cellStyle name="Cálculo 17 2 8 4" xfId="15743"/>
    <cellStyle name="Cálculo 17 2 8 4 2" xfId="30851"/>
    <cellStyle name="Cálculo 17 2 8 5" xfId="19375"/>
    <cellStyle name="Cálculo 17 2 9" xfId="4468"/>
    <cellStyle name="Cálculo 17 2 9 2" xfId="10850"/>
    <cellStyle name="Cálculo 17 2 9 2 2" xfId="25958"/>
    <cellStyle name="Cálculo 17 2 9 3" xfId="14127"/>
    <cellStyle name="Cálculo 17 2 9 3 2" xfId="29235"/>
    <cellStyle name="Cálculo 17 2 9 4" xfId="19576"/>
    <cellStyle name="Cálculo 17 3" xfId="1814"/>
    <cellStyle name="Cálculo 17 3 10" xfId="11771"/>
    <cellStyle name="Cálculo 17 3 10 2" xfId="26879"/>
    <cellStyle name="Cálculo 17 3 11" xfId="15299"/>
    <cellStyle name="Cálculo 17 3 11 2" xfId="30407"/>
    <cellStyle name="Cálculo 17 3 12" xfId="17039"/>
    <cellStyle name="Cálculo 17 3 2" xfId="2374"/>
    <cellStyle name="Cálculo 17 3 2 2" xfId="5011"/>
    <cellStyle name="Cálculo 17 3 2 2 2" xfId="11375"/>
    <cellStyle name="Cálculo 17 3 2 2 2 2" xfId="26483"/>
    <cellStyle name="Cálculo 17 3 2 2 3" xfId="14869"/>
    <cellStyle name="Cálculo 17 3 2 2 3 2" xfId="29977"/>
    <cellStyle name="Cálculo 17 3 2 2 4" xfId="20119"/>
    <cellStyle name="Cálculo 17 3 2 3" xfId="8841"/>
    <cellStyle name="Cálculo 17 3 2 3 2" xfId="23949"/>
    <cellStyle name="Cálculo 17 3 2 4" xfId="13549"/>
    <cellStyle name="Cálculo 17 3 2 4 2" xfId="28657"/>
    <cellStyle name="Cálculo 17 3 2 5" xfId="13733"/>
    <cellStyle name="Cálculo 17 3 2 5 2" xfId="28841"/>
    <cellStyle name="Cálculo 17 3 2 6" xfId="17582"/>
    <cellStyle name="Cálculo 17 3 3" xfId="2246"/>
    <cellStyle name="Cálculo 17 3 3 2" xfId="4883"/>
    <cellStyle name="Cálculo 17 3 3 2 2" xfId="11225"/>
    <cellStyle name="Cálculo 17 3 3 2 2 2" xfId="26333"/>
    <cellStyle name="Cálculo 17 3 3 2 3" xfId="19991"/>
    <cellStyle name="Cálculo 17 3 3 3" xfId="14794"/>
    <cellStyle name="Cálculo 17 3 3 3 2" xfId="29902"/>
    <cellStyle name="Cálculo 17 3 3 4" xfId="17471"/>
    <cellStyle name="Cálculo 17 3 4" xfId="2342"/>
    <cellStyle name="Cálculo 17 3 4 2" xfId="4979"/>
    <cellStyle name="Cálculo 17 3 4 2 2" xfId="11343"/>
    <cellStyle name="Cálculo 17 3 4 2 2 2" xfId="26451"/>
    <cellStyle name="Cálculo 17 3 4 2 3" xfId="13398"/>
    <cellStyle name="Cálculo 17 3 4 2 3 2" xfId="28506"/>
    <cellStyle name="Cálculo 17 3 4 2 4" xfId="20087"/>
    <cellStyle name="Cálculo 17 3 4 3" xfId="8809"/>
    <cellStyle name="Cálculo 17 3 4 3 2" xfId="23917"/>
    <cellStyle name="Cálculo 17 3 4 4" xfId="16156"/>
    <cellStyle name="Cálculo 17 3 4 4 2" xfId="31264"/>
    <cellStyle name="Cálculo 17 3 4 5" xfId="17567"/>
    <cellStyle name="Cálculo 17 3 5" xfId="3234"/>
    <cellStyle name="Cálculo 17 3 5 2" xfId="5871"/>
    <cellStyle name="Cálculo 17 3 5 2 2" xfId="12182"/>
    <cellStyle name="Cálculo 17 3 5 2 2 2" xfId="27290"/>
    <cellStyle name="Cálculo 17 3 5 2 3" xfId="16184"/>
    <cellStyle name="Cálculo 17 3 5 2 3 2" xfId="31292"/>
    <cellStyle name="Cálculo 17 3 5 2 4" xfId="20979"/>
    <cellStyle name="Cálculo 17 3 5 3" xfId="9616"/>
    <cellStyle name="Cálculo 17 3 5 3 2" xfId="24724"/>
    <cellStyle name="Cálculo 17 3 5 4" xfId="13800"/>
    <cellStyle name="Cálculo 17 3 5 4 2" xfId="28908"/>
    <cellStyle name="Cálculo 17 3 5 5" xfId="18342"/>
    <cellStyle name="Cálculo 17 3 6" xfId="2316"/>
    <cellStyle name="Cálculo 17 3 6 2" xfId="4953"/>
    <cellStyle name="Cálculo 17 3 6 2 2" xfId="11317"/>
    <cellStyle name="Cálculo 17 3 6 2 2 2" xfId="26425"/>
    <cellStyle name="Cálculo 17 3 6 2 3" xfId="9147"/>
    <cellStyle name="Cálculo 17 3 6 2 3 2" xfId="24255"/>
    <cellStyle name="Cálculo 17 3 6 2 4" xfId="20061"/>
    <cellStyle name="Cálculo 17 3 6 3" xfId="8783"/>
    <cellStyle name="Cálculo 17 3 6 3 2" xfId="23891"/>
    <cellStyle name="Cálculo 17 3 6 4" xfId="14678"/>
    <cellStyle name="Cálculo 17 3 6 4 2" xfId="29786"/>
    <cellStyle name="Cálculo 17 3 6 5" xfId="17541"/>
    <cellStyle name="Cálculo 17 3 7" xfId="3886"/>
    <cellStyle name="Cálculo 17 3 7 2" xfId="6523"/>
    <cellStyle name="Cálculo 17 3 7 2 2" xfId="12834"/>
    <cellStyle name="Cálculo 17 3 7 2 2 2" xfId="27942"/>
    <cellStyle name="Cálculo 17 3 7 2 3" xfId="7895"/>
    <cellStyle name="Cálculo 17 3 7 2 3 2" xfId="23003"/>
    <cellStyle name="Cálculo 17 3 7 2 4" xfId="21631"/>
    <cellStyle name="Cálculo 17 3 7 3" xfId="10268"/>
    <cellStyle name="Cálculo 17 3 7 3 2" xfId="25376"/>
    <cellStyle name="Cálculo 17 3 7 4" xfId="16400"/>
    <cellStyle name="Cálculo 17 3 7 4 2" xfId="31508"/>
    <cellStyle name="Cálculo 17 3 7 5" xfId="18994"/>
    <cellStyle name="Cálculo 17 3 8" xfId="4451"/>
    <cellStyle name="Cálculo 17 3 8 2" xfId="10833"/>
    <cellStyle name="Cálculo 17 3 8 2 2" xfId="25941"/>
    <cellStyle name="Cálculo 17 3 8 3" xfId="15130"/>
    <cellStyle name="Cálculo 17 3 8 3 2" xfId="30238"/>
    <cellStyle name="Cálculo 17 3 8 4" xfId="19559"/>
    <cellStyle name="Cálculo 17 3 9" xfId="8315"/>
    <cellStyle name="Cálculo 17 3 9 2" xfId="23423"/>
    <cellStyle name="Cálculo 17 4" xfId="2051"/>
    <cellStyle name="Cálculo 17 4 10" xfId="11781"/>
    <cellStyle name="Cálculo 17 4 10 2" xfId="26889"/>
    <cellStyle name="Cálculo 17 4 11" xfId="7497"/>
    <cellStyle name="Cálculo 17 4 11 2" xfId="22605"/>
    <cellStyle name="Cálculo 17 4 12" xfId="17276"/>
    <cellStyle name="Cálculo 17 4 2" xfId="2558"/>
    <cellStyle name="Cálculo 17 4 2 2" xfId="5195"/>
    <cellStyle name="Cálculo 17 4 2 2 2" xfId="11559"/>
    <cellStyle name="Cálculo 17 4 2 2 2 2" xfId="26667"/>
    <cellStyle name="Cálculo 17 4 2 2 3" xfId="9230"/>
    <cellStyle name="Cálculo 17 4 2 2 3 2" xfId="24338"/>
    <cellStyle name="Cálculo 17 4 2 2 4" xfId="20303"/>
    <cellStyle name="Cálculo 17 4 2 3" xfId="9025"/>
    <cellStyle name="Cálculo 17 4 2 3 2" xfId="24133"/>
    <cellStyle name="Cálculo 17 4 2 4" xfId="8160"/>
    <cellStyle name="Cálculo 17 4 2 4 2" xfId="23268"/>
    <cellStyle name="Cálculo 17 4 2 5" xfId="14046"/>
    <cellStyle name="Cálculo 17 4 2 5 2" xfId="29154"/>
    <cellStyle name="Cálculo 17 4 2 6" xfId="17666"/>
    <cellStyle name="Cálculo 17 4 3" xfId="2811"/>
    <cellStyle name="Cálculo 17 4 3 2" xfId="5448"/>
    <cellStyle name="Cálculo 17 4 3 2 2" xfId="8034"/>
    <cellStyle name="Cálculo 17 4 3 2 2 2" xfId="23142"/>
    <cellStyle name="Cálculo 17 4 3 2 3" xfId="20556"/>
    <cellStyle name="Cálculo 17 4 3 3" xfId="15963"/>
    <cellStyle name="Cálculo 17 4 3 3 2" xfId="31071"/>
    <cellStyle name="Cálculo 17 4 3 4" xfId="17919"/>
    <cellStyle name="Cálculo 17 4 4" xfId="3114"/>
    <cellStyle name="Cálculo 17 4 4 2" xfId="5751"/>
    <cellStyle name="Cálculo 17 4 4 2 2" xfId="12062"/>
    <cellStyle name="Cálculo 17 4 4 2 2 2" xfId="27170"/>
    <cellStyle name="Cálculo 17 4 4 2 3" xfId="7079"/>
    <cellStyle name="Cálculo 17 4 4 2 3 2" xfId="22187"/>
    <cellStyle name="Cálculo 17 4 4 2 4" xfId="20859"/>
    <cellStyle name="Cálculo 17 4 4 3" xfId="9496"/>
    <cellStyle name="Cálculo 17 4 4 3 2" xfId="24604"/>
    <cellStyle name="Cálculo 17 4 4 4" xfId="15546"/>
    <cellStyle name="Cálculo 17 4 4 4 2" xfId="30654"/>
    <cellStyle name="Cálculo 17 4 4 5" xfId="18222"/>
    <cellStyle name="Cálculo 17 4 5" xfId="3440"/>
    <cellStyle name="Cálculo 17 4 5 2" xfId="6077"/>
    <cellStyle name="Cálculo 17 4 5 2 2" xfId="12388"/>
    <cellStyle name="Cálculo 17 4 5 2 2 2" xfId="27496"/>
    <cellStyle name="Cálculo 17 4 5 2 3" xfId="15322"/>
    <cellStyle name="Cálculo 17 4 5 2 3 2" xfId="30430"/>
    <cellStyle name="Cálculo 17 4 5 2 4" xfId="21185"/>
    <cellStyle name="Cálculo 17 4 5 3" xfId="9822"/>
    <cellStyle name="Cálculo 17 4 5 3 2" xfId="24930"/>
    <cellStyle name="Cálculo 17 4 5 4" xfId="11790"/>
    <cellStyle name="Cálculo 17 4 5 4 2" xfId="26898"/>
    <cellStyle name="Cálculo 17 4 5 5" xfId="18548"/>
    <cellStyle name="Cálculo 17 4 6" xfId="3746"/>
    <cellStyle name="Cálculo 17 4 6 2" xfId="6383"/>
    <cellStyle name="Cálculo 17 4 6 2 2" xfId="12694"/>
    <cellStyle name="Cálculo 17 4 6 2 2 2" xfId="27802"/>
    <cellStyle name="Cálculo 17 4 6 2 3" xfId="13553"/>
    <cellStyle name="Cálculo 17 4 6 2 3 2" xfId="28661"/>
    <cellStyle name="Cálculo 17 4 6 2 4" xfId="21491"/>
    <cellStyle name="Cálculo 17 4 6 3" xfId="10128"/>
    <cellStyle name="Cálculo 17 4 6 3 2" xfId="25236"/>
    <cellStyle name="Cálculo 17 4 6 4" xfId="7067"/>
    <cellStyle name="Cálculo 17 4 6 4 2" xfId="22175"/>
    <cellStyle name="Cálculo 17 4 6 5" xfId="18854"/>
    <cellStyle name="Cálculo 17 4 7" xfId="4123"/>
    <cellStyle name="Cálculo 17 4 7 2" xfId="6760"/>
    <cellStyle name="Cálculo 17 4 7 2 2" xfId="13071"/>
    <cellStyle name="Cálculo 17 4 7 2 2 2" xfId="28179"/>
    <cellStyle name="Cálculo 17 4 7 2 3" xfId="16745"/>
    <cellStyle name="Cálculo 17 4 7 2 3 2" xfId="31853"/>
    <cellStyle name="Cálculo 17 4 7 2 4" xfId="21868"/>
    <cellStyle name="Cálculo 17 4 7 3" xfId="10505"/>
    <cellStyle name="Cálculo 17 4 7 3 2" xfId="25613"/>
    <cellStyle name="Cálculo 17 4 7 4" xfId="7426"/>
    <cellStyle name="Cálculo 17 4 7 4 2" xfId="22534"/>
    <cellStyle name="Cálculo 17 4 7 5" xfId="19231"/>
    <cellStyle name="Cálculo 17 4 8" xfId="4688"/>
    <cellStyle name="Cálculo 17 4 8 2" xfId="11070"/>
    <cellStyle name="Cálculo 17 4 8 2 2" xfId="26178"/>
    <cellStyle name="Cálculo 17 4 8 3" xfId="15070"/>
    <cellStyle name="Cálculo 17 4 8 3 2" xfId="30178"/>
    <cellStyle name="Cálculo 17 4 8 4" xfId="19796"/>
    <cellStyle name="Cálculo 17 4 9" xfId="8549"/>
    <cellStyle name="Cálculo 17 4 9 2" xfId="23657"/>
    <cellStyle name="Cálculo 17 5" xfId="2070"/>
    <cellStyle name="Cálculo 17 5 10" xfId="8080"/>
    <cellStyle name="Cálculo 17 5 10 2" xfId="23188"/>
    <cellStyle name="Cálculo 17 5 11" xfId="17295"/>
    <cellStyle name="Cálculo 17 5 2" xfId="2830"/>
    <cellStyle name="Cálculo 17 5 2 2" xfId="5467"/>
    <cellStyle name="Cálculo 17 5 2 2 2" xfId="13670"/>
    <cellStyle name="Cálculo 17 5 2 2 2 2" xfId="28778"/>
    <cellStyle name="Cálculo 17 5 2 2 3" xfId="20575"/>
    <cellStyle name="Cálculo 17 5 2 3" xfId="7794"/>
    <cellStyle name="Cálculo 17 5 2 3 2" xfId="22902"/>
    <cellStyle name="Cálculo 17 5 2 4" xfId="17938"/>
    <cellStyle name="Cálculo 17 5 3" xfId="3133"/>
    <cellStyle name="Cálculo 17 5 3 2" xfId="5770"/>
    <cellStyle name="Cálculo 17 5 3 2 2" xfId="12081"/>
    <cellStyle name="Cálculo 17 5 3 2 2 2" xfId="27189"/>
    <cellStyle name="Cálculo 17 5 3 2 3" xfId="7239"/>
    <cellStyle name="Cálculo 17 5 3 2 3 2" xfId="22347"/>
    <cellStyle name="Cálculo 17 5 3 2 4" xfId="20878"/>
    <cellStyle name="Cálculo 17 5 3 3" xfId="9515"/>
    <cellStyle name="Cálculo 17 5 3 3 2" xfId="24623"/>
    <cellStyle name="Cálculo 17 5 3 4" xfId="7772"/>
    <cellStyle name="Cálculo 17 5 3 4 2" xfId="22880"/>
    <cellStyle name="Cálculo 17 5 3 5" xfId="18241"/>
    <cellStyle name="Cálculo 17 5 4" xfId="3459"/>
    <cellStyle name="Cálculo 17 5 4 2" xfId="6096"/>
    <cellStyle name="Cálculo 17 5 4 2 2" xfId="12407"/>
    <cellStyle name="Cálculo 17 5 4 2 2 2" xfId="27515"/>
    <cellStyle name="Cálculo 17 5 4 2 3" xfId="15681"/>
    <cellStyle name="Cálculo 17 5 4 2 3 2" xfId="30789"/>
    <cellStyle name="Cálculo 17 5 4 2 4" xfId="21204"/>
    <cellStyle name="Cálculo 17 5 4 3" xfId="9841"/>
    <cellStyle name="Cálculo 17 5 4 3 2" xfId="24949"/>
    <cellStyle name="Cálculo 17 5 4 4" xfId="7039"/>
    <cellStyle name="Cálculo 17 5 4 4 2" xfId="22147"/>
    <cellStyle name="Cálculo 17 5 4 5" xfId="18567"/>
    <cellStyle name="Cálculo 17 5 5" xfId="3765"/>
    <cellStyle name="Cálculo 17 5 5 2" xfId="6402"/>
    <cellStyle name="Cálculo 17 5 5 2 2" xfId="12713"/>
    <cellStyle name="Cálculo 17 5 5 2 2 2" xfId="27821"/>
    <cellStyle name="Cálculo 17 5 5 2 3" xfId="14186"/>
    <cellStyle name="Cálculo 17 5 5 2 3 2" xfId="29294"/>
    <cellStyle name="Cálculo 17 5 5 2 4" xfId="21510"/>
    <cellStyle name="Cálculo 17 5 5 3" xfId="10147"/>
    <cellStyle name="Cálculo 17 5 5 3 2" xfId="25255"/>
    <cellStyle name="Cálculo 17 5 5 4" xfId="9215"/>
    <cellStyle name="Cálculo 17 5 5 4 2" xfId="24323"/>
    <cellStyle name="Cálculo 17 5 5 5" xfId="18873"/>
    <cellStyle name="Cálculo 17 5 6" xfId="4142"/>
    <cellStyle name="Cálculo 17 5 6 2" xfId="6779"/>
    <cellStyle name="Cálculo 17 5 6 2 2" xfId="13090"/>
    <cellStyle name="Cálculo 17 5 6 2 2 2" xfId="28198"/>
    <cellStyle name="Cálculo 17 5 6 2 3" xfId="16764"/>
    <cellStyle name="Cálculo 17 5 6 2 3 2" xfId="31872"/>
    <cellStyle name="Cálculo 17 5 6 2 4" xfId="21887"/>
    <cellStyle name="Cálculo 17 5 6 3" xfId="10524"/>
    <cellStyle name="Cálculo 17 5 6 3 2" xfId="25632"/>
    <cellStyle name="Cálculo 17 5 6 4" xfId="16235"/>
    <cellStyle name="Cálculo 17 5 6 4 2" xfId="31343"/>
    <cellStyle name="Cálculo 17 5 6 5" xfId="19250"/>
    <cellStyle name="Cálculo 17 5 7" xfId="4707"/>
    <cellStyle name="Cálculo 17 5 7 2" xfId="11089"/>
    <cellStyle name="Cálculo 17 5 7 2 2" xfId="26197"/>
    <cellStyle name="Cálculo 17 5 7 3" xfId="15519"/>
    <cellStyle name="Cálculo 17 5 7 3 2" xfId="30627"/>
    <cellStyle name="Cálculo 17 5 7 4" xfId="19815"/>
    <cellStyle name="Cálculo 17 5 8" xfId="8568"/>
    <cellStyle name="Cálculo 17 5 8 2" xfId="23676"/>
    <cellStyle name="Cálculo 17 5 9" xfId="7059"/>
    <cellStyle name="Cálculo 17 5 9 2" xfId="22167"/>
    <cellStyle name="Cálculo 18" xfId="758"/>
    <cellStyle name="Cálculo 18 2" xfId="1832"/>
    <cellStyle name="Cálculo 18 2 10" xfId="8333"/>
    <cellStyle name="Cálculo 18 2 10 2" xfId="23441"/>
    <cellStyle name="Cálculo 18 2 11" xfId="7186"/>
    <cellStyle name="Cálculo 18 2 11 2" xfId="22294"/>
    <cellStyle name="Cálculo 18 2 12" xfId="7528"/>
    <cellStyle name="Cálculo 18 2 12 2" xfId="22636"/>
    <cellStyle name="Cálculo 18 2 13" xfId="17057"/>
    <cellStyle name="Cálculo 18 2 2" xfId="2392"/>
    <cellStyle name="Cálculo 18 2 2 2" xfId="5029"/>
    <cellStyle name="Cálculo 18 2 2 2 2" xfId="11393"/>
    <cellStyle name="Cálculo 18 2 2 2 2 2" xfId="26501"/>
    <cellStyle name="Cálculo 18 2 2 2 3" xfId="15531"/>
    <cellStyle name="Cálculo 18 2 2 2 3 2" xfId="30639"/>
    <cellStyle name="Cálculo 18 2 2 2 4" xfId="20137"/>
    <cellStyle name="Cálculo 18 2 2 3" xfId="8859"/>
    <cellStyle name="Cálculo 18 2 2 3 2" xfId="23967"/>
    <cellStyle name="Cálculo 18 2 3" xfId="2228"/>
    <cellStyle name="Cálculo 18 2 3 2" xfId="4865"/>
    <cellStyle name="Cálculo 18 2 3 2 2" xfId="14775"/>
    <cellStyle name="Cálculo 18 2 3 2 2 2" xfId="29883"/>
    <cellStyle name="Cálculo 18 2 3 2 3" xfId="19973"/>
    <cellStyle name="Cálculo 18 2 3 3" xfId="15901"/>
    <cellStyle name="Cálculo 18 2 3 3 2" xfId="31009"/>
    <cellStyle name="Cálculo 18 2 3 4" xfId="17453"/>
    <cellStyle name="Cálculo 18 2 4" xfId="2926"/>
    <cellStyle name="Cálculo 18 2 4 2" xfId="5563"/>
    <cellStyle name="Cálculo 18 2 4 2 2" xfId="11874"/>
    <cellStyle name="Cálculo 18 2 4 2 2 2" xfId="26982"/>
    <cellStyle name="Cálculo 18 2 4 2 3" xfId="14617"/>
    <cellStyle name="Cálculo 18 2 4 2 3 2" xfId="29725"/>
    <cellStyle name="Cálculo 18 2 4 2 4" xfId="20671"/>
    <cellStyle name="Cálculo 18 2 4 3" xfId="9308"/>
    <cellStyle name="Cálculo 18 2 4 3 2" xfId="24416"/>
    <cellStyle name="Cálculo 18 2 4 4" xfId="9253"/>
    <cellStyle name="Cálculo 18 2 4 4 2" xfId="24361"/>
    <cellStyle name="Cálculo 18 2 4 5" xfId="18034"/>
    <cellStyle name="Cálculo 18 2 5" xfId="3252"/>
    <cellStyle name="Cálculo 18 2 5 2" xfId="5889"/>
    <cellStyle name="Cálculo 18 2 5 2 2" xfId="12200"/>
    <cellStyle name="Cálculo 18 2 5 2 2 2" xfId="27308"/>
    <cellStyle name="Cálculo 18 2 5 2 3" xfId="9242"/>
    <cellStyle name="Cálculo 18 2 5 2 3 2" xfId="24350"/>
    <cellStyle name="Cálculo 18 2 5 2 4" xfId="20997"/>
    <cellStyle name="Cálculo 18 2 5 3" xfId="9634"/>
    <cellStyle name="Cálculo 18 2 5 3 2" xfId="24742"/>
    <cellStyle name="Cálculo 18 2 5 4" xfId="16269"/>
    <cellStyle name="Cálculo 18 2 5 4 2" xfId="31377"/>
    <cellStyle name="Cálculo 18 2 5 5" xfId="18360"/>
    <cellStyle name="Cálculo 18 2 6" xfId="3558"/>
    <cellStyle name="Cálculo 18 2 6 2" xfId="6195"/>
    <cellStyle name="Cálculo 18 2 6 2 2" xfId="12506"/>
    <cellStyle name="Cálculo 18 2 6 2 2 2" xfId="27614"/>
    <cellStyle name="Cálculo 18 2 6 2 3" xfId="15929"/>
    <cellStyle name="Cálculo 18 2 6 2 3 2" xfId="31037"/>
    <cellStyle name="Cálculo 18 2 6 2 4" xfId="21303"/>
    <cellStyle name="Cálculo 18 2 6 3" xfId="9940"/>
    <cellStyle name="Cálculo 18 2 6 3 2" xfId="25048"/>
    <cellStyle name="Cálculo 18 2 6 4" xfId="15008"/>
    <cellStyle name="Cálculo 18 2 6 4 2" xfId="30116"/>
    <cellStyle name="Cálculo 18 2 6 5" xfId="18666"/>
    <cellStyle name="Cálculo 18 2 7" xfId="3904"/>
    <cellStyle name="Cálculo 18 2 7 2" xfId="6541"/>
    <cellStyle name="Cálculo 18 2 7 2 2" xfId="12852"/>
    <cellStyle name="Cálculo 18 2 7 2 2 2" xfId="27960"/>
    <cellStyle name="Cálculo 18 2 7 2 3" xfId="15953"/>
    <cellStyle name="Cálculo 18 2 7 2 3 2" xfId="31061"/>
    <cellStyle name="Cálculo 18 2 7 2 4" xfId="21649"/>
    <cellStyle name="Cálculo 18 2 7 3" xfId="10286"/>
    <cellStyle name="Cálculo 18 2 7 3 2" xfId="25394"/>
    <cellStyle name="Cálculo 18 2 7 4" xfId="14714"/>
    <cellStyle name="Cálculo 18 2 7 4 2" xfId="29822"/>
    <cellStyle name="Cálculo 18 2 7 5" xfId="19012"/>
    <cellStyle name="Cálculo 18 2 8" xfId="4268"/>
    <cellStyle name="Cálculo 18 2 8 2" xfId="6905"/>
    <cellStyle name="Cálculo 18 2 8 2 2" xfId="13216"/>
    <cellStyle name="Cálculo 18 2 8 2 2 2" xfId="28324"/>
    <cellStyle name="Cálculo 18 2 8 2 3" xfId="16880"/>
    <cellStyle name="Cálculo 18 2 8 2 3 2" xfId="31988"/>
    <cellStyle name="Cálculo 18 2 8 2 4" xfId="22013"/>
    <cellStyle name="Cálculo 18 2 8 3" xfId="10650"/>
    <cellStyle name="Cálculo 18 2 8 3 2" xfId="25758"/>
    <cellStyle name="Cálculo 18 2 8 4" xfId="13481"/>
    <cellStyle name="Cálculo 18 2 8 4 2" xfId="28589"/>
    <cellStyle name="Cálculo 18 2 8 5" xfId="19376"/>
    <cellStyle name="Cálculo 18 2 9" xfId="4469"/>
    <cellStyle name="Cálculo 18 2 9 2" xfId="10851"/>
    <cellStyle name="Cálculo 18 2 9 2 2" xfId="25959"/>
    <cellStyle name="Cálculo 18 2 9 3" xfId="7673"/>
    <cellStyle name="Cálculo 18 2 9 3 2" xfId="22781"/>
    <cellStyle name="Cálculo 18 2 9 4" xfId="19577"/>
    <cellStyle name="Cálculo 18 3" xfId="1815"/>
    <cellStyle name="Cálculo 18 3 10" xfId="11794"/>
    <cellStyle name="Cálculo 18 3 10 2" xfId="26902"/>
    <cellStyle name="Cálculo 18 3 11" xfId="15339"/>
    <cellStyle name="Cálculo 18 3 11 2" xfId="30447"/>
    <cellStyle name="Cálculo 18 3 12" xfId="17040"/>
    <cellStyle name="Cálculo 18 3 2" xfId="2375"/>
    <cellStyle name="Cálculo 18 3 2 2" xfId="5012"/>
    <cellStyle name="Cálculo 18 3 2 2 2" xfId="11376"/>
    <cellStyle name="Cálculo 18 3 2 2 2 2" xfId="26484"/>
    <cellStyle name="Cálculo 18 3 2 2 3" xfId="13361"/>
    <cellStyle name="Cálculo 18 3 2 2 3 2" xfId="28469"/>
    <cellStyle name="Cálculo 18 3 2 2 4" xfId="20120"/>
    <cellStyle name="Cálculo 18 3 2 3" xfId="8842"/>
    <cellStyle name="Cálculo 18 3 2 3 2" xfId="23950"/>
    <cellStyle name="Cálculo 18 3 2 4" xfId="14979"/>
    <cellStyle name="Cálculo 18 3 2 4 2" xfId="30087"/>
    <cellStyle name="Cálculo 18 3 2 5" xfId="13650"/>
    <cellStyle name="Cálculo 18 3 2 5 2" xfId="28758"/>
    <cellStyle name="Cálculo 18 3 2 6" xfId="17583"/>
    <cellStyle name="Cálculo 18 3 3" xfId="2245"/>
    <cellStyle name="Cálculo 18 3 3 2" xfId="4882"/>
    <cellStyle name="Cálculo 18 3 3 2 2" xfId="13811"/>
    <cellStyle name="Cálculo 18 3 3 2 2 2" xfId="28919"/>
    <cellStyle name="Cálculo 18 3 3 2 3" xfId="19990"/>
    <cellStyle name="Cálculo 18 3 3 3" xfId="7405"/>
    <cellStyle name="Cálculo 18 3 3 3 2" xfId="22513"/>
    <cellStyle name="Cálculo 18 3 3 4" xfId="17470"/>
    <cellStyle name="Cálculo 18 3 4" xfId="2649"/>
    <cellStyle name="Cálculo 18 3 4 2" xfId="5286"/>
    <cellStyle name="Cálculo 18 3 4 2 2" xfId="11650"/>
    <cellStyle name="Cálculo 18 3 4 2 2 2" xfId="26758"/>
    <cellStyle name="Cálculo 18 3 4 2 3" xfId="16021"/>
    <cellStyle name="Cálculo 18 3 4 2 3 2" xfId="31129"/>
    <cellStyle name="Cálculo 18 3 4 2 4" xfId="20394"/>
    <cellStyle name="Cálculo 18 3 4 3" xfId="9116"/>
    <cellStyle name="Cálculo 18 3 4 3 2" xfId="24224"/>
    <cellStyle name="Cálculo 18 3 4 4" xfId="16018"/>
    <cellStyle name="Cálculo 18 3 4 4 2" xfId="31126"/>
    <cellStyle name="Cálculo 18 3 4 5" xfId="17757"/>
    <cellStyle name="Cálculo 18 3 5" xfId="3235"/>
    <cellStyle name="Cálculo 18 3 5 2" xfId="5872"/>
    <cellStyle name="Cálculo 18 3 5 2 2" xfId="12183"/>
    <cellStyle name="Cálculo 18 3 5 2 2 2" xfId="27291"/>
    <cellStyle name="Cálculo 18 3 5 2 3" xfId="15331"/>
    <cellStyle name="Cálculo 18 3 5 2 3 2" xfId="30439"/>
    <cellStyle name="Cálculo 18 3 5 2 4" xfId="20980"/>
    <cellStyle name="Cálculo 18 3 5 3" xfId="9617"/>
    <cellStyle name="Cálculo 18 3 5 3 2" xfId="24725"/>
    <cellStyle name="Cálculo 18 3 5 4" xfId="14911"/>
    <cellStyle name="Cálculo 18 3 5 4 2" xfId="30019"/>
    <cellStyle name="Cálculo 18 3 5 5" xfId="18343"/>
    <cellStyle name="Cálculo 18 3 6" xfId="2317"/>
    <cellStyle name="Cálculo 18 3 6 2" xfId="4954"/>
    <cellStyle name="Cálculo 18 3 6 2 2" xfId="11318"/>
    <cellStyle name="Cálculo 18 3 6 2 2 2" xfId="26426"/>
    <cellStyle name="Cálculo 18 3 6 2 3" xfId="14226"/>
    <cellStyle name="Cálculo 18 3 6 2 3 2" xfId="29334"/>
    <cellStyle name="Cálculo 18 3 6 2 4" xfId="20062"/>
    <cellStyle name="Cálculo 18 3 6 3" xfId="8784"/>
    <cellStyle name="Cálculo 18 3 6 3 2" xfId="23892"/>
    <cellStyle name="Cálculo 18 3 6 4" xfId="14941"/>
    <cellStyle name="Cálculo 18 3 6 4 2" xfId="30049"/>
    <cellStyle name="Cálculo 18 3 6 5" xfId="17542"/>
    <cellStyle name="Cálculo 18 3 7" xfId="3887"/>
    <cellStyle name="Cálculo 18 3 7 2" xfId="6524"/>
    <cellStyle name="Cálculo 18 3 7 2 2" xfId="12835"/>
    <cellStyle name="Cálculo 18 3 7 2 2 2" xfId="27943"/>
    <cellStyle name="Cálculo 18 3 7 2 3" xfId="7452"/>
    <cellStyle name="Cálculo 18 3 7 2 3 2" xfId="22560"/>
    <cellStyle name="Cálculo 18 3 7 2 4" xfId="21632"/>
    <cellStyle name="Cálculo 18 3 7 3" xfId="10269"/>
    <cellStyle name="Cálculo 18 3 7 3 2" xfId="25377"/>
    <cellStyle name="Cálculo 18 3 7 4" xfId="15323"/>
    <cellStyle name="Cálculo 18 3 7 4 2" xfId="30431"/>
    <cellStyle name="Cálculo 18 3 7 5" xfId="18995"/>
    <cellStyle name="Cálculo 18 3 8" xfId="4452"/>
    <cellStyle name="Cálculo 18 3 8 2" xfId="10834"/>
    <cellStyle name="Cálculo 18 3 8 2 2" xfId="25942"/>
    <cellStyle name="Cálculo 18 3 8 3" xfId="14364"/>
    <cellStyle name="Cálculo 18 3 8 3 2" xfId="29472"/>
    <cellStyle name="Cálculo 18 3 8 4" xfId="19560"/>
    <cellStyle name="Cálculo 18 3 9" xfId="8316"/>
    <cellStyle name="Cálculo 18 3 9 2" xfId="23424"/>
    <cellStyle name="Cálculo 18 4" xfId="2052"/>
    <cellStyle name="Cálculo 18 4 10" xfId="13780"/>
    <cellStyle name="Cálculo 18 4 10 2" xfId="28888"/>
    <cellStyle name="Cálculo 18 4 11" xfId="7628"/>
    <cellStyle name="Cálculo 18 4 11 2" xfId="22736"/>
    <cellStyle name="Cálculo 18 4 12" xfId="17277"/>
    <cellStyle name="Cálculo 18 4 2" xfId="2559"/>
    <cellStyle name="Cálculo 18 4 2 2" xfId="5196"/>
    <cellStyle name="Cálculo 18 4 2 2 2" xfId="11560"/>
    <cellStyle name="Cálculo 18 4 2 2 2 2" xfId="26668"/>
    <cellStyle name="Cálculo 18 4 2 2 3" xfId="13517"/>
    <cellStyle name="Cálculo 18 4 2 2 3 2" xfId="28625"/>
    <cellStyle name="Cálculo 18 4 2 2 4" xfId="20304"/>
    <cellStyle name="Cálculo 18 4 2 3" xfId="9026"/>
    <cellStyle name="Cálculo 18 4 2 3 2" xfId="24134"/>
    <cellStyle name="Cálculo 18 4 2 4" xfId="16023"/>
    <cellStyle name="Cálculo 18 4 2 4 2" xfId="31131"/>
    <cellStyle name="Cálculo 18 4 2 5" xfId="7727"/>
    <cellStyle name="Cálculo 18 4 2 5 2" xfId="22835"/>
    <cellStyle name="Cálculo 18 4 2 6" xfId="17667"/>
    <cellStyle name="Cálculo 18 4 3" xfId="2812"/>
    <cellStyle name="Cálculo 18 4 3 2" xfId="5449"/>
    <cellStyle name="Cálculo 18 4 3 2 2" xfId="7967"/>
    <cellStyle name="Cálculo 18 4 3 2 2 2" xfId="23075"/>
    <cellStyle name="Cálculo 18 4 3 2 3" xfId="20557"/>
    <cellStyle name="Cálculo 18 4 3 3" xfId="7965"/>
    <cellStyle name="Cálculo 18 4 3 3 2" xfId="23073"/>
    <cellStyle name="Cálculo 18 4 3 4" xfId="17920"/>
    <cellStyle name="Cálculo 18 4 4" xfId="3115"/>
    <cellStyle name="Cálculo 18 4 4 2" xfId="5752"/>
    <cellStyle name="Cálculo 18 4 4 2 2" xfId="12063"/>
    <cellStyle name="Cálculo 18 4 4 2 2 2" xfId="27171"/>
    <cellStyle name="Cálculo 18 4 4 2 3" xfId="16169"/>
    <cellStyle name="Cálculo 18 4 4 2 3 2" xfId="31277"/>
    <cellStyle name="Cálculo 18 4 4 2 4" xfId="20860"/>
    <cellStyle name="Cálculo 18 4 4 3" xfId="9497"/>
    <cellStyle name="Cálculo 18 4 4 3 2" xfId="24605"/>
    <cellStyle name="Cálculo 18 4 4 4" xfId="13580"/>
    <cellStyle name="Cálculo 18 4 4 4 2" xfId="28688"/>
    <cellStyle name="Cálculo 18 4 4 5" xfId="18223"/>
    <cellStyle name="Cálculo 18 4 5" xfId="3441"/>
    <cellStyle name="Cálculo 18 4 5 2" xfId="6078"/>
    <cellStyle name="Cálculo 18 4 5 2 2" xfId="12389"/>
    <cellStyle name="Cálculo 18 4 5 2 2 2" xfId="27497"/>
    <cellStyle name="Cálculo 18 4 5 2 3" xfId="14376"/>
    <cellStyle name="Cálculo 18 4 5 2 3 2" xfId="29484"/>
    <cellStyle name="Cálculo 18 4 5 2 4" xfId="21186"/>
    <cellStyle name="Cálculo 18 4 5 3" xfId="9823"/>
    <cellStyle name="Cálculo 18 4 5 3 2" xfId="24931"/>
    <cellStyle name="Cálculo 18 4 5 4" xfId="9220"/>
    <cellStyle name="Cálculo 18 4 5 4 2" xfId="24328"/>
    <cellStyle name="Cálculo 18 4 5 5" xfId="18549"/>
    <cellStyle name="Cálculo 18 4 6" xfId="3747"/>
    <cellStyle name="Cálculo 18 4 6 2" xfId="6384"/>
    <cellStyle name="Cálculo 18 4 6 2 2" xfId="12695"/>
    <cellStyle name="Cálculo 18 4 6 2 2 2" xfId="27803"/>
    <cellStyle name="Cálculo 18 4 6 2 3" xfId="14896"/>
    <cellStyle name="Cálculo 18 4 6 2 3 2" xfId="30004"/>
    <cellStyle name="Cálculo 18 4 6 2 4" xfId="21492"/>
    <cellStyle name="Cálculo 18 4 6 3" xfId="10129"/>
    <cellStyle name="Cálculo 18 4 6 3 2" xfId="25237"/>
    <cellStyle name="Cálculo 18 4 6 4" xfId="7544"/>
    <cellStyle name="Cálculo 18 4 6 4 2" xfId="22652"/>
    <cellStyle name="Cálculo 18 4 6 5" xfId="18855"/>
    <cellStyle name="Cálculo 18 4 7" xfId="4124"/>
    <cellStyle name="Cálculo 18 4 7 2" xfId="6761"/>
    <cellStyle name="Cálculo 18 4 7 2 2" xfId="13072"/>
    <cellStyle name="Cálculo 18 4 7 2 2 2" xfId="28180"/>
    <cellStyle name="Cálculo 18 4 7 2 3" xfId="16746"/>
    <cellStyle name="Cálculo 18 4 7 2 3 2" xfId="31854"/>
    <cellStyle name="Cálculo 18 4 7 2 4" xfId="21869"/>
    <cellStyle name="Cálculo 18 4 7 3" xfId="10506"/>
    <cellStyle name="Cálculo 18 4 7 3 2" xfId="25614"/>
    <cellStyle name="Cálculo 18 4 7 4" xfId="9152"/>
    <cellStyle name="Cálculo 18 4 7 4 2" xfId="24260"/>
    <cellStyle name="Cálculo 18 4 7 5" xfId="19232"/>
    <cellStyle name="Cálculo 18 4 8" xfId="4689"/>
    <cellStyle name="Cálculo 18 4 8 2" xfId="11071"/>
    <cellStyle name="Cálculo 18 4 8 2 2" xfId="26179"/>
    <cellStyle name="Cálculo 18 4 8 3" xfId="15235"/>
    <cellStyle name="Cálculo 18 4 8 3 2" xfId="30343"/>
    <cellStyle name="Cálculo 18 4 8 4" xfId="19797"/>
    <cellStyle name="Cálculo 18 4 9" xfId="8550"/>
    <cellStyle name="Cálculo 18 4 9 2" xfId="23658"/>
    <cellStyle name="Cálculo 18 5" xfId="2069"/>
    <cellStyle name="Cálculo 18 5 10" xfId="15826"/>
    <cellStyle name="Cálculo 18 5 10 2" xfId="30934"/>
    <cellStyle name="Cálculo 18 5 11" xfId="17294"/>
    <cellStyle name="Cálculo 18 5 2" xfId="2829"/>
    <cellStyle name="Cálculo 18 5 2 2" xfId="5466"/>
    <cellStyle name="Cálculo 18 5 2 2 2" xfId="11774"/>
    <cellStyle name="Cálculo 18 5 2 2 2 2" xfId="26882"/>
    <cellStyle name="Cálculo 18 5 2 2 3" xfId="20574"/>
    <cellStyle name="Cálculo 18 5 2 3" xfId="8087"/>
    <cellStyle name="Cálculo 18 5 2 3 2" xfId="23195"/>
    <cellStyle name="Cálculo 18 5 2 4" xfId="17937"/>
    <cellStyle name="Cálculo 18 5 3" xfId="3132"/>
    <cellStyle name="Cálculo 18 5 3 2" xfId="5769"/>
    <cellStyle name="Cálculo 18 5 3 2 2" xfId="12080"/>
    <cellStyle name="Cálculo 18 5 3 2 2 2" xfId="27188"/>
    <cellStyle name="Cálculo 18 5 3 2 3" xfId="7580"/>
    <cellStyle name="Cálculo 18 5 3 2 3 2" xfId="22688"/>
    <cellStyle name="Cálculo 18 5 3 2 4" xfId="20877"/>
    <cellStyle name="Cálculo 18 5 3 3" xfId="9514"/>
    <cellStyle name="Cálculo 18 5 3 3 2" xfId="24622"/>
    <cellStyle name="Cálculo 18 5 3 4" xfId="13891"/>
    <cellStyle name="Cálculo 18 5 3 4 2" xfId="28999"/>
    <cellStyle name="Cálculo 18 5 3 5" xfId="18240"/>
    <cellStyle name="Cálculo 18 5 4" xfId="3458"/>
    <cellStyle name="Cálculo 18 5 4 2" xfId="6095"/>
    <cellStyle name="Cálculo 18 5 4 2 2" xfId="12406"/>
    <cellStyle name="Cálculo 18 5 4 2 2 2" xfId="27514"/>
    <cellStyle name="Cálculo 18 5 4 2 3" xfId="7484"/>
    <cellStyle name="Cálculo 18 5 4 2 3 2" xfId="22592"/>
    <cellStyle name="Cálculo 18 5 4 2 4" xfId="21203"/>
    <cellStyle name="Cálculo 18 5 4 3" xfId="9840"/>
    <cellStyle name="Cálculo 18 5 4 3 2" xfId="24948"/>
    <cellStyle name="Cálculo 18 5 4 4" xfId="7768"/>
    <cellStyle name="Cálculo 18 5 4 4 2" xfId="22876"/>
    <cellStyle name="Cálculo 18 5 4 5" xfId="18566"/>
    <cellStyle name="Cálculo 18 5 5" xfId="3764"/>
    <cellStyle name="Cálculo 18 5 5 2" xfId="6401"/>
    <cellStyle name="Cálculo 18 5 5 2 2" xfId="12712"/>
    <cellStyle name="Cálculo 18 5 5 2 2 2" xfId="27820"/>
    <cellStyle name="Cálculo 18 5 5 2 3" xfId="11242"/>
    <cellStyle name="Cálculo 18 5 5 2 3 2" xfId="26350"/>
    <cellStyle name="Cálculo 18 5 5 2 4" xfId="21509"/>
    <cellStyle name="Cálculo 18 5 5 3" xfId="10146"/>
    <cellStyle name="Cálculo 18 5 5 3 2" xfId="25254"/>
    <cellStyle name="Cálculo 18 5 5 4" xfId="15245"/>
    <cellStyle name="Cálculo 18 5 5 4 2" xfId="30353"/>
    <cellStyle name="Cálculo 18 5 5 5" xfId="18872"/>
    <cellStyle name="Cálculo 18 5 6" xfId="4141"/>
    <cellStyle name="Cálculo 18 5 6 2" xfId="6778"/>
    <cellStyle name="Cálculo 18 5 6 2 2" xfId="13089"/>
    <cellStyle name="Cálculo 18 5 6 2 2 2" xfId="28197"/>
    <cellStyle name="Cálculo 18 5 6 2 3" xfId="16763"/>
    <cellStyle name="Cálculo 18 5 6 2 3 2" xfId="31871"/>
    <cellStyle name="Cálculo 18 5 6 2 4" xfId="21886"/>
    <cellStyle name="Cálculo 18 5 6 3" xfId="10523"/>
    <cellStyle name="Cálculo 18 5 6 3 2" xfId="25631"/>
    <cellStyle name="Cálculo 18 5 6 4" xfId="15870"/>
    <cellStyle name="Cálculo 18 5 6 4 2" xfId="30978"/>
    <cellStyle name="Cálculo 18 5 6 5" xfId="19249"/>
    <cellStyle name="Cálculo 18 5 7" xfId="4706"/>
    <cellStyle name="Cálculo 18 5 7 2" xfId="11088"/>
    <cellStyle name="Cálculo 18 5 7 2 2" xfId="26196"/>
    <cellStyle name="Cálculo 18 5 7 3" xfId="7820"/>
    <cellStyle name="Cálculo 18 5 7 3 2" xfId="22928"/>
    <cellStyle name="Cálculo 18 5 7 4" xfId="19814"/>
    <cellStyle name="Cálculo 18 5 8" xfId="8567"/>
    <cellStyle name="Cálculo 18 5 8 2" xfId="23675"/>
    <cellStyle name="Cálculo 18 5 9" xfId="15328"/>
    <cellStyle name="Cálculo 18 5 9 2" xfId="30436"/>
    <cellStyle name="Cálculo 2" xfId="759"/>
    <cellStyle name="Cálculo 2 2" xfId="1833"/>
    <cellStyle name="Cálculo 2 2 10" xfId="8334"/>
    <cellStyle name="Cálculo 2 2 10 2" xfId="23442"/>
    <cellStyle name="Cálculo 2 2 11" xfId="7127"/>
    <cellStyle name="Cálculo 2 2 11 2" xfId="22235"/>
    <cellStyle name="Cálculo 2 2 12" xfId="15851"/>
    <cellStyle name="Cálculo 2 2 12 2" xfId="30959"/>
    <cellStyle name="Cálculo 2 2 13" xfId="17058"/>
    <cellStyle name="Cálculo 2 2 2" xfId="2393"/>
    <cellStyle name="Cálculo 2 2 2 2" xfId="5030"/>
    <cellStyle name="Cálculo 2 2 2 2 2" xfId="11394"/>
    <cellStyle name="Cálculo 2 2 2 2 2 2" xfId="26502"/>
    <cellStyle name="Cálculo 2 2 2 2 3" xfId="7467"/>
    <cellStyle name="Cálculo 2 2 2 2 3 2" xfId="22575"/>
    <cellStyle name="Cálculo 2 2 2 2 4" xfId="20138"/>
    <cellStyle name="Cálculo 2 2 2 3" xfId="8860"/>
    <cellStyle name="Cálculo 2 2 2 3 2" xfId="23968"/>
    <cellStyle name="Cálculo 2 2 3" xfId="2227"/>
    <cellStyle name="Cálculo 2 2 3 2" xfId="4864"/>
    <cellStyle name="Cálculo 2 2 3 2 2" xfId="16185"/>
    <cellStyle name="Cálculo 2 2 3 2 2 2" xfId="31293"/>
    <cellStyle name="Cálculo 2 2 3 2 3" xfId="19972"/>
    <cellStyle name="Cálculo 2 2 3 3" xfId="13656"/>
    <cellStyle name="Cálculo 2 2 3 3 2" xfId="28764"/>
    <cellStyle name="Cálculo 2 2 3 4" xfId="17452"/>
    <cellStyle name="Cálculo 2 2 4" xfId="2927"/>
    <cellStyle name="Cálculo 2 2 4 2" xfId="5564"/>
    <cellStyle name="Cálculo 2 2 4 2 2" xfId="11875"/>
    <cellStyle name="Cálculo 2 2 4 2 2 2" xfId="26983"/>
    <cellStyle name="Cálculo 2 2 4 2 3" xfId="14836"/>
    <cellStyle name="Cálculo 2 2 4 2 3 2" xfId="29944"/>
    <cellStyle name="Cálculo 2 2 4 2 4" xfId="20672"/>
    <cellStyle name="Cálculo 2 2 4 3" xfId="9309"/>
    <cellStyle name="Cálculo 2 2 4 3 2" xfId="24417"/>
    <cellStyle name="Cálculo 2 2 4 4" xfId="16559"/>
    <cellStyle name="Cálculo 2 2 4 4 2" xfId="31667"/>
    <cellStyle name="Cálculo 2 2 4 5" xfId="18035"/>
    <cellStyle name="Cálculo 2 2 5" xfId="3253"/>
    <cellStyle name="Cálculo 2 2 5 2" xfId="5890"/>
    <cellStyle name="Cálculo 2 2 5 2 2" xfId="12201"/>
    <cellStyle name="Cálculo 2 2 5 2 2 2" xfId="27309"/>
    <cellStyle name="Cálculo 2 2 5 2 3" xfId="15893"/>
    <cellStyle name="Cálculo 2 2 5 2 3 2" xfId="31001"/>
    <cellStyle name="Cálculo 2 2 5 2 4" xfId="20998"/>
    <cellStyle name="Cálculo 2 2 5 3" xfId="9635"/>
    <cellStyle name="Cálculo 2 2 5 3 2" xfId="24743"/>
    <cellStyle name="Cálculo 2 2 5 4" xfId="16220"/>
    <cellStyle name="Cálculo 2 2 5 4 2" xfId="31328"/>
    <cellStyle name="Cálculo 2 2 5 5" xfId="18361"/>
    <cellStyle name="Cálculo 2 2 6" xfId="3559"/>
    <cellStyle name="Cálculo 2 2 6 2" xfId="6196"/>
    <cellStyle name="Cálculo 2 2 6 2 2" xfId="12507"/>
    <cellStyle name="Cálculo 2 2 6 2 2 2" xfId="27615"/>
    <cellStyle name="Cálculo 2 2 6 2 3" xfId="14636"/>
    <cellStyle name="Cálculo 2 2 6 2 3 2" xfId="29744"/>
    <cellStyle name="Cálculo 2 2 6 2 4" xfId="21304"/>
    <cellStyle name="Cálculo 2 2 6 3" xfId="9941"/>
    <cellStyle name="Cálculo 2 2 6 3 2" xfId="25049"/>
    <cellStyle name="Cálculo 2 2 6 4" xfId="15702"/>
    <cellStyle name="Cálculo 2 2 6 4 2" xfId="30810"/>
    <cellStyle name="Cálculo 2 2 6 5" xfId="18667"/>
    <cellStyle name="Cálculo 2 2 7" xfId="3905"/>
    <cellStyle name="Cálculo 2 2 7 2" xfId="6542"/>
    <cellStyle name="Cálculo 2 2 7 2 2" xfId="12853"/>
    <cellStyle name="Cálculo 2 2 7 2 2 2" xfId="27961"/>
    <cellStyle name="Cálculo 2 2 7 2 3" xfId="7110"/>
    <cellStyle name="Cálculo 2 2 7 2 3 2" xfId="22218"/>
    <cellStyle name="Cálculo 2 2 7 2 4" xfId="21650"/>
    <cellStyle name="Cálculo 2 2 7 3" xfId="10287"/>
    <cellStyle name="Cálculo 2 2 7 3 2" xfId="25395"/>
    <cellStyle name="Cálculo 2 2 7 4" xfId="7414"/>
    <cellStyle name="Cálculo 2 2 7 4 2" xfId="22522"/>
    <cellStyle name="Cálculo 2 2 7 5" xfId="19013"/>
    <cellStyle name="Cálculo 2 2 8" xfId="4269"/>
    <cellStyle name="Cálculo 2 2 8 2" xfId="6906"/>
    <cellStyle name="Cálculo 2 2 8 2 2" xfId="13217"/>
    <cellStyle name="Cálculo 2 2 8 2 2 2" xfId="28325"/>
    <cellStyle name="Cálculo 2 2 8 2 3" xfId="16881"/>
    <cellStyle name="Cálculo 2 2 8 2 3 2" xfId="31989"/>
    <cellStyle name="Cálculo 2 2 8 2 4" xfId="22014"/>
    <cellStyle name="Cálculo 2 2 8 3" xfId="10651"/>
    <cellStyle name="Cálculo 2 2 8 3 2" xfId="25759"/>
    <cellStyle name="Cálculo 2 2 8 4" xfId="16119"/>
    <cellStyle name="Cálculo 2 2 8 4 2" xfId="31227"/>
    <cellStyle name="Cálculo 2 2 8 5" xfId="19377"/>
    <cellStyle name="Cálculo 2 2 9" xfId="4470"/>
    <cellStyle name="Cálculo 2 2 9 2" xfId="10852"/>
    <cellStyle name="Cálculo 2 2 9 2 2" xfId="25960"/>
    <cellStyle name="Cálculo 2 2 9 3" xfId="7559"/>
    <cellStyle name="Cálculo 2 2 9 3 2" xfId="22667"/>
    <cellStyle name="Cálculo 2 2 9 4" xfId="19578"/>
    <cellStyle name="Cálculo 2 3" xfId="1816"/>
    <cellStyle name="Cálculo 2 3 10" xfId="7408"/>
    <cellStyle name="Cálculo 2 3 10 2" xfId="22516"/>
    <cellStyle name="Cálculo 2 3 11" xfId="13535"/>
    <cellStyle name="Cálculo 2 3 11 2" xfId="28643"/>
    <cellStyle name="Cálculo 2 3 12" xfId="17041"/>
    <cellStyle name="Cálculo 2 3 2" xfId="2376"/>
    <cellStyle name="Cálculo 2 3 2 2" xfId="5013"/>
    <cellStyle name="Cálculo 2 3 2 2 2" xfId="11377"/>
    <cellStyle name="Cálculo 2 3 2 2 2 2" xfId="26485"/>
    <cellStyle name="Cálculo 2 3 2 2 3" xfId="7206"/>
    <cellStyle name="Cálculo 2 3 2 2 3 2" xfId="22314"/>
    <cellStyle name="Cálculo 2 3 2 2 4" xfId="20121"/>
    <cellStyle name="Cálculo 2 3 2 3" xfId="8843"/>
    <cellStyle name="Cálculo 2 3 2 3 2" xfId="23951"/>
    <cellStyle name="Cálculo 2 3 2 4" xfId="7054"/>
    <cellStyle name="Cálculo 2 3 2 4 2" xfId="22162"/>
    <cellStyle name="Cálculo 2 3 2 5" xfId="7789"/>
    <cellStyle name="Cálculo 2 3 2 5 2" xfId="22897"/>
    <cellStyle name="Cálculo 2 3 2 6" xfId="17584"/>
    <cellStyle name="Cálculo 2 3 3" xfId="2244"/>
    <cellStyle name="Cálculo 2 3 3 2" xfId="4881"/>
    <cellStyle name="Cálculo 2 3 3 2 2" xfId="14782"/>
    <cellStyle name="Cálculo 2 3 3 2 2 2" xfId="29890"/>
    <cellStyle name="Cálculo 2 3 3 2 3" xfId="19989"/>
    <cellStyle name="Cálculo 2 3 3 3" xfId="16104"/>
    <cellStyle name="Cálculo 2 3 3 3 2" xfId="31212"/>
    <cellStyle name="Cálculo 2 3 3 4" xfId="17469"/>
    <cellStyle name="Cálculo 2 3 4" xfId="2343"/>
    <cellStyle name="Cálculo 2 3 4 2" xfId="4980"/>
    <cellStyle name="Cálculo 2 3 4 2 2" xfId="11344"/>
    <cellStyle name="Cálculo 2 3 4 2 2 2" xfId="26452"/>
    <cellStyle name="Cálculo 2 3 4 2 3" xfId="8051"/>
    <cellStyle name="Cálculo 2 3 4 2 3 2" xfId="23159"/>
    <cellStyle name="Cálculo 2 3 4 2 4" xfId="20088"/>
    <cellStyle name="Cálculo 2 3 4 3" xfId="8810"/>
    <cellStyle name="Cálculo 2 3 4 3 2" xfId="23918"/>
    <cellStyle name="Cálculo 2 3 4 4" xfId="13496"/>
    <cellStyle name="Cálculo 2 3 4 4 2" xfId="28604"/>
    <cellStyle name="Cálculo 2 3 4 5" xfId="17568"/>
    <cellStyle name="Cálculo 2 3 5" xfId="3236"/>
    <cellStyle name="Cálculo 2 3 5 2" xfId="5873"/>
    <cellStyle name="Cálculo 2 3 5 2 2" xfId="12184"/>
    <cellStyle name="Cálculo 2 3 5 2 2 2" xfId="27292"/>
    <cellStyle name="Cálculo 2 3 5 2 3" xfId="11814"/>
    <cellStyle name="Cálculo 2 3 5 2 3 2" xfId="26922"/>
    <cellStyle name="Cálculo 2 3 5 2 4" xfId="20981"/>
    <cellStyle name="Cálculo 2 3 5 3" xfId="9618"/>
    <cellStyle name="Cálculo 2 3 5 3 2" xfId="24726"/>
    <cellStyle name="Cálculo 2 3 5 4" xfId="16539"/>
    <cellStyle name="Cálculo 2 3 5 4 2" xfId="31647"/>
    <cellStyle name="Cálculo 2 3 5 5" xfId="18344"/>
    <cellStyle name="Cálculo 2 3 6" xfId="2318"/>
    <cellStyle name="Cálculo 2 3 6 2" xfId="4955"/>
    <cellStyle name="Cálculo 2 3 6 2 2" xfId="11319"/>
    <cellStyle name="Cálculo 2 3 6 2 2 2" xfId="26427"/>
    <cellStyle name="Cálculo 2 3 6 2 3" xfId="8209"/>
    <cellStyle name="Cálculo 2 3 6 2 3 2" xfId="23317"/>
    <cellStyle name="Cálculo 2 3 6 2 4" xfId="20063"/>
    <cellStyle name="Cálculo 2 3 6 3" xfId="8785"/>
    <cellStyle name="Cálculo 2 3 6 3 2" xfId="23893"/>
    <cellStyle name="Cálculo 2 3 6 4" xfId="8693"/>
    <cellStyle name="Cálculo 2 3 6 4 2" xfId="23801"/>
    <cellStyle name="Cálculo 2 3 6 5" xfId="17543"/>
    <cellStyle name="Cálculo 2 3 7" xfId="3888"/>
    <cellStyle name="Cálculo 2 3 7 2" xfId="6525"/>
    <cellStyle name="Cálculo 2 3 7 2 2" xfId="12836"/>
    <cellStyle name="Cálculo 2 3 7 2 2 2" xfId="27944"/>
    <cellStyle name="Cálculo 2 3 7 2 3" xfId="7836"/>
    <cellStyle name="Cálculo 2 3 7 2 3 2" xfId="22944"/>
    <cellStyle name="Cálculo 2 3 7 2 4" xfId="21633"/>
    <cellStyle name="Cálculo 2 3 7 3" xfId="10270"/>
    <cellStyle name="Cálculo 2 3 7 3 2" xfId="25378"/>
    <cellStyle name="Cálculo 2 3 7 4" xfId="9187"/>
    <cellStyle name="Cálculo 2 3 7 4 2" xfId="24295"/>
    <cellStyle name="Cálculo 2 3 7 5" xfId="18996"/>
    <cellStyle name="Cálculo 2 3 8" xfId="4453"/>
    <cellStyle name="Cálculo 2 3 8 2" xfId="10835"/>
    <cellStyle name="Cálculo 2 3 8 2 2" xfId="25943"/>
    <cellStyle name="Cálculo 2 3 8 3" xfId="7056"/>
    <cellStyle name="Cálculo 2 3 8 3 2" xfId="22164"/>
    <cellStyle name="Cálculo 2 3 8 4" xfId="19561"/>
    <cellStyle name="Cálculo 2 3 9" xfId="8317"/>
    <cellStyle name="Cálculo 2 3 9 2" xfId="23425"/>
    <cellStyle name="Cálculo 2 4" xfId="2053"/>
    <cellStyle name="Cálculo 2 4 10" xfId="15033"/>
    <cellStyle name="Cálculo 2 4 10 2" xfId="30141"/>
    <cellStyle name="Cálculo 2 4 11" xfId="14518"/>
    <cellStyle name="Cálculo 2 4 11 2" xfId="29626"/>
    <cellStyle name="Cálculo 2 4 12" xfId="17278"/>
    <cellStyle name="Cálculo 2 4 2" xfId="2560"/>
    <cellStyle name="Cálculo 2 4 2 2" xfId="5197"/>
    <cellStyle name="Cálculo 2 4 2 2 2" xfId="11561"/>
    <cellStyle name="Cálculo 2 4 2 2 2 2" xfId="26669"/>
    <cellStyle name="Cálculo 2 4 2 2 3" xfId="16219"/>
    <cellStyle name="Cálculo 2 4 2 2 3 2" xfId="31327"/>
    <cellStyle name="Cálculo 2 4 2 2 4" xfId="20305"/>
    <cellStyle name="Cálculo 2 4 2 3" xfId="9027"/>
    <cellStyle name="Cálculo 2 4 2 3 2" xfId="24135"/>
    <cellStyle name="Cálculo 2 4 2 4" xfId="13655"/>
    <cellStyle name="Cálculo 2 4 2 4 2" xfId="28763"/>
    <cellStyle name="Cálculo 2 4 2 5" xfId="7202"/>
    <cellStyle name="Cálculo 2 4 2 5 2" xfId="22310"/>
    <cellStyle name="Cálculo 2 4 2 6" xfId="17668"/>
    <cellStyle name="Cálculo 2 4 3" xfId="2813"/>
    <cellStyle name="Cálculo 2 4 3 2" xfId="5450"/>
    <cellStyle name="Cálculo 2 4 3 2 2" xfId="7565"/>
    <cellStyle name="Cálculo 2 4 3 2 2 2" xfId="22673"/>
    <cellStyle name="Cálculo 2 4 3 2 3" xfId="20558"/>
    <cellStyle name="Cálculo 2 4 3 3" xfId="15923"/>
    <cellStyle name="Cálculo 2 4 3 3 2" xfId="31031"/>
    <cellStyle name="Cálculo 2 4 3 4" xfId="17921"/>
    <cellStyle name="Cálculo 2 4 4" xfId="3116"/>
    <cellStyle name="Cálculo 2 4 4 2" xfId="5753"/>
    <cellStyle name="Cálculo 2 4 4 2 2" xfId="12064"/>
    <cellStyle name="Cálculo 2 4 4 2 2 2" xfId="27172"/>
    <cellStyle name="Cálculo 2 4 4 2 3" xfId="14605"/>
    <cellStyle name="Cálculo 2 4 4 2 3 2" xfId="29713"/>
    <cellStyle name="Cálculo 2 4 4 2 4" xfId="20861"/>
    <cellStyle name="Cálculo 2 4 4 3" xfId="9498"/>
    <cellStyle name="Cálculo 2 4 4 3 2" xfId="24606"/>
    <cellStyle name="Cálculo 2 4 4 4" xfId="15061"/>
    <cellStyle name="Cálculo 2 4 4 4 2" xfId="30169"/>
    <cellStyle name="Cálculo 2 4 4 5" xfId="18224"/>
    <cellStyle name="Cálculo 2 4 5" xfId="3442"/>
    <cellStyle name="Cálculo 2 4 5 2" xfId="6079"/>
    <cellStyle name="Cálculo 2 4 5 2 2" xfId="12390"/>
    <cellStyle name="Cálculo 2 4 5 2 2 2" xfId="27498"/>
    <cellStyle name="Cálculo 2 4 5 2 3" xfId="16375"/>
    <cellStyle name="Cálculo 2 4 5 2 3 2" xfId="31483"/>
    <cellStyle name="Cálculo 2 4 5 2 4" xfId="21187"/>
    <cellStyle name="Cálculo 2 4 5 3" xfId="9824"/>
    <cellStyle name="Cálculo 2 4 5 3 2" xfId="24932"/>
    <cellStyle name="Cálculo 2 4 5 4" xfId="16030"/>
    <cellStyle name="Cálculo 2 4 5 4 2" xfId="31138"/>
    <cellStyle name="Cálculo 2 4 5 5" xfId="18550"/>
    <cellStyle name="Cálculo 2 4 6" xfId="3748"/>
    <cellStyle name="Cálculo 2 4 6 2" xfId="6385"/>
    <cellStyle name="Cálculo 2 4 6 2 2" xfId="12696"/>
    <cellStyle name="Cálculo 2 4 6 2 2 2" xfId="27804"/>
    <cellStyle name="Cálculo 2 4 6 2 3" xfId="15267"/>
    <cellStyle name="Cálculo 2 4 6 2 3 2" xfId="30375"/>
    <cellStyle name="Cálculo 2 4 6 2 4" xfId="21493"/>
    <cellStyle name="Cálculo 2 4 6 3" xfId="10130"/>
    <cellStyle name="Cálculo 2 4 6 3 2" xfId="25238"/>
    <cellStyle name="Cálculo 2 4 6 4" xfId="11669"/>
    <cellStyle name="Cálculo 2 4 6 4 2" xfId="26777"/>
    <cellStyle name="Cálculo 2 4 6 5" xfId="18856"/>
    <cellStyle name="Cálculo 2 4 7" xfId="4125"/>
    <cellStyle name="Cálculo 2 4 7 2" xfId="6762"/>
    <cellStyle name="Cálculo 2 4 7 2 2" xfId="13073"/>
    <cellStyle name="Cálculo 2 4 7 2 2 2" xfId="28181"/>
    <cellStyle name="Cálculo 2 4 7 2 3" xfId="16747"/>
    <cellStyle name="Cálculo 2 4 7 2 3 2" xfId="31855"/>
    <cellStyle name="Cálculo 2 4 7 2 4" xfId="21870"/>
    <cellStyle name="Cálculo 2 4 7 3" xfId="10507"/>
    <cellStyle name="Cálculo 2 4 7 3 2" xfId="25615"/>
    <cellStyle name="Cálculo 2 4 7 4" xfId="14998"/>
    <cellStyle name="Cálculo 2 4 7 4 2" xfId="30106"/>
    <cellStyle name="Cálculo 2 4 7 5" xfId="19233"/>
    <cellStyle name="Cálculo 2 4 8" xfId="4690"/>
    <cellStyle name="Cálculo 2 4 8 2" xfId="11072"/>
    <cellStyle name="Cálculo 2 4 8 2 2" xfId="26180"/>
    <cellStyle name="Cálculo 2 4 8 3" xfId="7907"/>
    <cellStyle name="Cálculo 2 4 8 3 2" xfId="23015"/>
    <cellStyle name="Cálculo 2 4 8 4" xfId="19798"/>
    <cellStyle name="Cálculo 2 4 9" xfId="8551"/>
    <cellStyle name="Cálculo 2 4 9 2" xfId="23659"/>
    <cellStyle name="Cálculo 2 5" xfId="2068"/>
    <cellStyle name="Cálculo 2 5 10" xfId="8148"/>
    <cellStyle name="Cálculo 2 5 10 2" xfId="23256"/>
    <cellStyle name="Cálculo 2 5 11" xfId="17293"/>
    <cellStyle name="Cálculo 2 5 2" xfId="2828"/>
    <cellStyle name="Cálculo 2 5 2 2" xfId="5465"/>
    <cellStyle name="Cálculo 2 5 2 2 2" xfId="16391"/>
    <cellStyle name="Cálculo 2 5 2 2 2 2" xfId="31499"/>
    <cellStyle name="Cálculo 2 5 2 2 3" xfId="20573"/>
    <cellStyle name="Cálculo 2 5 2 3" xfId="14217"/>
    <cellStyle name="Cálculo 2 5 2 3 2" xfId="29325"/>
    <cellStyle name="Cálculo 2 5 2 4" xfId="17936"/>
    <cellStyle name="Cálculo 2 5 3" xfId="3131"/>
    <cellStyle name="Cálculo 2 5 3 2" xfId="5768"/>
    <cellStyle name="Cálculo 2 5 3 2 2" xfId="12079"/>
    <cellStyle name="Cálculo 2 5 3 2 2 2" xfId="27187"/>
    <cellStyle name="Cálculo 2 5 3 2 3" xfId="14090"/>
    <cellStyle name="Cálculo 2 5 3 2 3 2" xfId="29198"/>
    <cellStyle name="Cálculo 2 5 3 2 4" xfId="20876"/>
    <cellStyle name="Cálculo 2 5 3 3" xfId="9513"/>
    <cellStyle name="Cálculo 2 5 3 3 2" xfId="24621"/>
    <cellStyle name="Cálculo 2 5 3 4" xfId="15002"/>
    <cellStyle name="Cálculo 2 5 3 4 2" xfId="30110"/>
    <cellStyle name="Cálculo 2 5 3 5" xfId="18239"/>
    <cellStyle name="Cálculo 2 5 4" xfId="3457"/>
    <cellStyle name="Cálculo 2 5 4 2" xfId="6094"/>
    <cellStyle name="Cálculo 2 5 4 2 2" xfId="12405"/>
    <cellStyle name="Cálculo 2 5 4 2 2 2" xfId="27513"/>
    <cellStyle name="Cálculo 2 5 4 2 3" xfId="7575"/>
    <cellStyle name="Cálculo 2 5 4 2 3 2" xfId="22683"/>
    <cellStyle name="Cálculo 2 5 4 2 4" xfId="21202"/>
    <cellStyle name="Cálculo 2 5 4 3" xfId="9839"/>
    <cellStyle name="Cálculo 2 5 4 3 2" xfId="24947"/>
    <cellStyle name="Cálculo 2 5 4 4" xfId="7413"/>
    <cellStyle name="Cálculo 2 5 4 4 2" xfId="22521"/>
    <cellStyle name="Cálculo 2 5 4 5" xfId="18565"/>
    <cellStyle name="Cálculo 2 5 5" xfId="3763"/>
    <cellStyle name="Cálculo 2 5 5 2" xfId="6400"/>
    <cellStyle name="Cálculo 2 5 5 2 2" xfId="12711"/>
    <cellStyle name="Cálculo 2 5 5 2 2 2" xfId="27819"/>
    <cellStyle name="Cálculo 2 5 5 2 3" xfId="13555"/>
    <cellStyle name="Cálculo 2 5 5 2 3 2" xfId="28663"/>
    <cellStyle name="Cálculo 2 5 5 2 4" xfId="21508"/>
    <cellStyle name="Cálculo 2 5 5 3" xfId="10145"/>
    <cellStyle name="Cálculo 2 5 5 3 2" xfId="25253"/>
    <cellStyle name="Cálculo 2 5 5 4" xfId="14929"/>
    <cellStyle name="Cálculo 2 5 5 4 2" xfId="30037"/>
    <cellStyle name="Cálculo 2 5 5 5" xfId="18871"/>
    <cellStyle name="Cálculo 2 5 6" xfId="4140"/>
    <cellStyle name="Cálculo 2 5 6 2" xfId="6777"/>
    <cellStyle name="Cálculo 2 5 6 2 2" xfId="13088"/>
    <cellStyle name="Cálculo 2 5 6 2 2 2" xfId="28196"/>
    <cellStyle name="Cálculo 2 5 6 2 3" xfId="16762"/>
    <cellStyle name="Cálculo 2 5 6 2 3 2" xfId="31870"/>
    <cellStyle name="Cálculo 2 5 6 2 4" xfId="21885"/>
    <cellStyle name="Cálculo 2 5 6 3" xfId="10522"/>
    <cellStyle name="Cálculo 2 5 6 3 2" xfId="25630"/>
    <cellStyle name="Cálculo 2 5 6 4" xfId="13970"/>
    <cellStyle name="Cálculo 2 5 6 4 2" xfId="29078"/>
    <cellStyle name="Cálculo 2 5 6 5" xfId="19248"/>
    <cellStyle name="Cálculo 2 5 7" xfId="4705"/>
    <cellStyle name="Cálculo 2 5 7 2" xfId="11087"/>
    <cellStyle name="Cálculo 2 5 7 2 2" xfId="26195"/>
    <cellStyle name="Cálculo 2 5 7 3" xfId="14027"/>
    <cellStyle name="Cálculo 2 5 7 3 2" xfId="29135"/>
    <cellStyle name="Cálculo 2 5 7 4" xfId="19813"/>
    <cellStyle name="Cálculo 2 5 8" xfId="8566"/>
    <cellStyle name="Cálculo 2 5 8 2" xfId="23674"/>
    <cellStyle name="Cálculo 2 5 9" xfId="13682"/>
    <cellStyle name="Cálculo 2 5 9 2" xfId="28790"/>
    <cellStyle name="Cálculo 3" xfId="760"/>
    <cellStyle name="Cálculo 3 2" xfId="1834"/>
    <cellStyle name="Cálculo 3 2 10" xfId="8335"/>
    <cellStyle name="Cálculo 3 2 10 2" xfId="23443"/>
    <cellStyle name="Cálculo 3 2 11" xfId="16364"/>
    <cellStyle name="Cálculo 3 2 11 2" xfId="31472"/>
    <cellStyle name="Cálculo 3 2 12" xfId="14341"/>
    <cellStyle name="Cálculo 3 2 12 2" xfId="29449"/>
    <cellStyle name="Cálculo 3 2 13" xfId="17059"/>
    <cellStyle name="Cálculo 3 2 2" xfId="2394"/>
    <cellStyle name="Cálculo 3 2 2 2" xfId="5031"/>
    <cellStyle name="Cálculo 3 2 2 2 2" xfId="11395"/>
    <cellStyle name="Cálculo 3 2 2 2 2 2" xfId="26503"/>
    <cellStyle name="Cálculo 3 2 2 2 3" xfId="16479"/>
    <cellStyle name="Cálculo 3 2 2 2 3 2" xfId="31587"/>
    <cellStyle name="Cálculo 3 2 2 2 4" xfId="20139"/>
    <cellStyle name="Cálculo 3 2 2 3" xfId="8861"/>
    <cellStyle name="Cálculo 3 2 2 3 2" xfId="23969"/>
    <cellStyle name="Cálculo 3 2 3" xfId="2226"/>
    <cellStyle name="Cálculo 3 2 3 2" xfId="4863"/>
    <cellStyle name="Cálculo 3 2 3 2 2" xfId="16125"/>
    <cellStyle name="Cálculo 3 2 3 2 2 2" xfId="31233"/>
    <cellStyle name="Cálculo 3 2 3 2 3" xfId="19971"/>
    <cellStyle name="Cálculo 3 2 3 3" xfId="16260"/>
    <cellStyle name="Cálculo 3 2 3 3 2" xfId="31368"/>
    <cellStyle name="Cálculo 3 2 3 4" xfId="17451"/>
    <cellStyle name="Cálculo 3 2 4" xfId="2928"/>
    <cellStyle name="Cálculo 3 2 4 2" xfId="5565"/>
    <cellStyle name="Cálculo 3 2 4 2 2" xfId="11876"/>
    <cellStyle name="Cálculo 3 2 4 2 2 2" xfId="26984"/>
    <cellStyle name="Cálculo 3 2 4 2 3" xfId="11235"/>
    <cellStyle name="Cálculo 3 2 4 2 3 2" xfId="26343"/>
    <cellStyle name="Cálculo 3 2 4 2 4" xfId="20673"/>
    <cellStyle name="Cálculo 3 2 4 3" xfId="9310"/>
    <cellStyle name="Cálculo 3 2 4 3 2" xfId="24418"/>
    <cellStyle name="Cálculo 3 2 4 4" xfId="13486"/>
    <cellStyle name="Cálculo 3 2 4 4 2" xfId="28594"/>
    <cellStyle name="Cálculo 3 2 4 5" xfId="18036"/>
    <cellStyle name="Cálculo 3 2 5" xfId="3254"/>
    <cellStyle name="Cálculo 3 2 5 2" xfId="5891"/>
    <cellStyle name="Cálculo 3 2 5 2 2" xfId="12202"/>
    <cellStyle name="Cálculo 3 2 5 2 2 2" xfId="27310"/>
    <cellStyle name="Cálculo 3 2 5 2 3" xfId="15015"/>
    <cellStyle name="Cálculo 3 2 5 2 3 2" xfId="30123"/>
    <cellStyle name="Cálculo 3 2 5 2 4" xfId="20999"/>
    <cellStyle name="Cálculo 3 2 5 3" xfId="9636"/>
    <cellStyle name="Cálculo 3 2 5 3 2" xfId="24744"/>
    <cellStyle name="Cálculo 3 2 5 4" xfId="7601"/>
    <cellStyle name="Cálculo 3 2 5 4 2" xfId="22709"/>
    <cellStyle name="Cálculo 3 2 5 5" xfId="18362"/>
    <cellStyle name="Cálculo 3 2 6" xfId="3560"/>
    <cellStyle name="Cálculo 3 2 6 2" xfId="6197"/>
    <cellStyle name="Cálculo 3 2 6 2 2" xfId="12508"/>
    <cellStyle name="Cálculo 3 2 6 2 2 2" xfId="27616"/>
    <cellStyle name="Cálculo 3 2 6 2 3" xfId="15127"/>
    <cellStyle name="Cálculo 3 2 6 2 3 2" xfId="30235"/>
    <cellStyle name="Cálculo 3 2 6 2 4" xfId="21305"/>
    <cellStyle name="Cálculo 3 2 6 3" xfId="9942"/>
    <cellStyle name="Cálculo 3 2 6 3 2" xfId="25050"/>
    <cellStyle name="Cálculo 3 2 6 4" xfId="15424"/>
    <cellStyle name="Cálculo 3 2 6 4 2" xfId="30532"/>
    <cellStyle name="Cálculo 3 2 6 5" xfId="18668"/>
    <cellStyle name="Cálculo 3 2 7" xfId="3906"/>
    <cellStyle name="Cálculo 3 2 7 2" xfId="6543"/>
    <cellStyle name="Cálculo 3 2 7 2 2" xfId="12854"/>
    <cellStyle name="Cálculo 3 2 7 2 2 2" xfId="27962"/>
    <cellStyle name="Cálculo 3 2 7 2 3" xfId="7109"/>
    <cellStyle name="Cálculo 3 2 7 2 3 2" xfId="22217"/>
    <cellStyle name="Cálculo 3 2 7 2 4" xfId="21651"/>
    <cellStyle name="Cálculo 3 2 7 3" xfId="10288"/>
    <cellStyle name="Cálculo 3 2 7 3 2" xfId="25396"/>
    <cellStyle name="Cálculo 3 2 7 4" xfId="15246"/>
    <cellStyle name="Cálculo 3 2 7 4 2" xfId="30354"/>
    <cellStyle name="Cálculo 3 2 7 5" xfId="19014"/>
    <cellStyle name="Cálculo 3 2 8" xfId="4270"/>
    <cellStyle name="Cálculo 3 2 8 2" xfId="6907"/>
    <cellStyle name="Cálculo 3 2 8 2 2" xfId="13218"/>
    <cellStyle name="Cálculo 3 2 8 2 2 2" xfId="28326"/>
    <cellStyle name="Cálculo 3 2 8 2 3" xfId="16882"/>
    <cellStyle name="Cálculo 3 2 8 2 3 2" xfId="31990"/>
    <cellStyle name="Cálculo 3 2 8 2 4" xfId="22015"/>
    <cellStyle name="Cálculo 3 2 8 3" xfId="10652"/>
    <cellStyle name="Cálculo 3 2 8 3 2" xfId="25760"/>
    <cellStyle name="Cálculo 3 2 8 4" xfId="13421"/>
    <cellStyle name="Cálculo 3 2 8 4 2" xfId="28529"/>
    <cellStyle name="Cálculo 3 2 8 5" xfId="19378"/>
    <cellStyle name="Cálculo 3 2 9" xfId="4471"/>
    <cellStyle name="Cálculo 3 2 9 2" xfId="10853"/>
    <cellStyle name="Cálculo 3 2 9 2 2" xfId="25961"/>
    <cellStyle name="Cálculo 3 2 9 3" xfId="8041"/>
    <cellStyle name="Cálculo 3 2 9 3 2" xfId="23149"/>
    <cellStyle name="Cálculo 3 2 9 4" xfId="19579"/>
    <cellStyle name="Cálculo 3 3" xfId="1817"/>
    <cellStyle name="Cálculo 3 3 10" xfId="15818"/>
    <cellStyle name="Cálculo 3 3 10 2" xfId="30926"/>
    <cellStyle name="Cálculo 3 3 11" xfId="13610"/>
    <cellStyle name="Cálculo 3 3 11 2" xfId="28718"/>
    <cellStyle name="Cálculo 3 3 12" xfId="17042"/>
    <cellStyle name="Cálculo 3 3 2" xfId="2377"/>
    <cellStyle name="Cálculo 3 3 2 2" xfId="5014"/>
    <cellStyle name="Cálculo 3 3 2 2 2" xfId="11378"/>
    <cellStyle name="Cálculo 3 3 2 2 2 2" xfId="26486"/>
    <cellStyle name="Cálculo 3 3 2 2 3" xfId="7592"/>
    <cellStyle name="Cálculo 3 3 2 2 3 2" xfId="22700"/>
    <cellStyle name="Cálculo 3 3 2 2 4" xfId="20122"/>
    <cellStyle name="Cálculo 3 3 2 3" xfId="8844"/>
    <cellStyle name="Cálculo 3 3 2 3 2" xfId="23952"/>
    <cellStyle name="Cálculo 3 3 2 4" xfId="16499"/>
    <cellStyle name="Cálculo 3 3 2 4 2" xfId="31607"/>
    <cellStyle name="Cálculo 3 3 2 5" xfId="13462"/>
    <cellStyle name="Cálculo 3 3 2 5 2" xfId="28570"/>
    <cellStyle name="Cálculo 3 3 2 6" xfId="17585"/>
    <cellStyle name="Cálculo 3 3 3" xfId="2243"/>
    <cellStyle name="Cálculo 3 3 3 2" xfId="4880"/>
    <cellStyle name="Cálculo 3 3 3 2 2" xfId="8115"/>
    <cellStyle name="Cálculo 3 3 3 2 2 2" xfId="23223"/>
    <cellStyle name="Cálculo 3 3 3 2 3" xfId="19988"/>
    <cellStyle name="Cálculo 3 3 3 3" xfId="7959"/>
    <cellStyle name="Cálculo 3 3 3 3 2" xfId="23067"/>
    <cellStyle name="Cálculo 3 3 3 4" xfId="17468"/>
    <cellStyle name="Cálculo 3 3 4" xfId="2650"/>
    <cellStyle name="Cálculo 3 3 4 2" xfId="5287"/>
    <cellStyle name="Cálculo 3 3 4 2 2" xfId="11651"/>
    <cellStyle name="Cálculo 3 3 4 2 2 2" xfId="26759"/>
    <cellStyle name="Cálculo 3 3 4 2 3" xfId="14817"/>
    <cellStyle name="Cálculo 3 3 4 2 3 2" xfId="29925"/>
    <cellStyle name="Cálculo 3 3 4 2 4" xfId="20395"/>
    <cellStyle name="Cálculo 3 3 4 3" xfId="9117"/>
    <cellStyle name="Cálculo 3 3 4 3 2" xfId="24225"/>
    <cellStyle name="Cálculo 3 3 4 4" xfId="15849"/>
    <cellStyle name="Cálculo 3 3 4 4 2" xfId="30957"/>
    <cellStyle name="Cálculo 3 3 4 5" xfId="17758"/>
    <cellStyle name="Cálculo 3 3 5" xfId="3237"/>
    <cellStyle name="Cálculo 3 3 5 2" xfId="5874"/>
    <cellStyle name="Cálculo 3 3 5 2 2" xfId="12185"/>
    <cellStyle name="Cálculo 3 3 5 2 2 2" xfId="27293"/>
    <cellStyle name="Cálculo 3 3 5 2 3" xfId="15309"/>
    <cellStyle name="Cálculo 3 3 5 2 3 2" xfId="30417"/>
    <cellStyle name="Cálculo 3 3 5 2 4" xfId="20982"/>
    <cellStyle name="Cálculo 3 3 5 3" xfId="9619"/>
    <cellStyle name="Cálculo 3 3 5 3 2" xfId="24727"/>
    <cellStyle name="Cálculo 3 3 5 4" xfId="7553"/>
    <cellStyle name="Cálculo 3 3 5 4 2" xfId="22661"/>
    <cellStyle name="Cálculo 3 3 5 5" xfId="18345"/>
    <cellStyle name="Cálculo 3 3 6" xfId="2319"/>
    <cellStyle name="Cálculo 3 3 6 2" xfId="4956"/>
    <cellStyle name="Cálculo 3 3 6 2 2" xfId="11320"/>
    <cellStyle name="Cálculo 3 3 6 2 2 2" xfId="26428"/>
    <cellStyle name="Cálculo 3 3 6 2 3" xfId="14736"/>
    <cellStyle name="Cálculo 3 3 6 2 3 2" xfId="29844"/>
    <cellStyle name="Cálculo 3 3 6 2 4" xfId="20064"/>
    <cellStyle name="Cálculo 3 3 6 3" xfId="8786"/>
    <cellStyle name="Cálculo 3 3 6 3 2" xfId="23894"/>
    <cellStyle name="Cálculo 3 3 6 4" xfId="7825"/>
    <cellStyle name="Cálculo 3 3 6 4 2" xfId="22933"/>
    <cellStyle name="Cálculo 3 3 6 5" xfId="17544"/>
    <cellStyle name="Cálculo 3 3 7" xfId="3889"/>
    <cellStyle name="Cálculo 3 3 7 2" xfId="6526"/>
    <cellStyle name="Cálculo 3 3 7 2 2" xfId="12837"/>
    <cellStyle name="Cálculo 3 3 7 2 2 2" xfId="27945"/>
    <cellStyle name="Cálculo 3 3 7 2 3" xfId="13442"/>
    <cellStyle name="Cálculo 3 3 7 2 3 2" xfId="28550"/>
    <cellStyle name="Cálculo 3 3 7 2 4" xfId="21634"/>
    <cellStyle name="Cálculo 3 3 7 3" xfId="10271"/>
    <cellStyle name="Cálculo 3 3 7 3 2" xfId="25379"/>
    <cellStyle name="Cálculo 3 3 7 4" xfId="7627"/>
    <cellStyle name="Cálculo 3 3 7 4 2" xfId="22735"/>
    <cellStyle name="Cálculo 3 3 7 5" xfId="18997"/>
    <cellStyle name="Cálculo 3 3 8" xfId="4454"/>
    <cellStyle name="Cálculo 3 3 8 2" xfId="10836"/>
    <cellStyle name="Cálculo 3 3 8 2 2" xfId="25944"/>
    <cellStyle name="Cálculo 3 3 8 3" xfId="7987"/>
    <cellStyle name="Cálculo 3 3 8 3 2" xfId="23095"/>
    <cellStyle name="Cálculo 3 3 8 4" xfId="19562"/>
    <cellStyle name="Cálculo 3 3 9" xfId="8318"/>
    <cellStyle name="Cálculo 3 3 9 2" xfId="23426"/>
    <cellStyle name="Cálculo 3 4" xfId="2054"/>
    <cellStyle name="Cálculo 3 4 10" xfId="15167"/>
    <cellStyle name="Cálculo 3 4 10 2" xfId="30275"/>
    <cellStyle name="Cálculo 3 4 11" xfId="15464"/>
    <cellStyle name="Cálculo 3 4 11 2" xfId="30572"/>
    <cellStyle name="Cálculo 3 4 12" xfId="17279"/>
    <cellStyle name="Cálculo 3 4 2" xfId="2561"/>
    <cellStyle name="Cálculo 3 4 2 2" xfId="5198"/>
    <cellStyle name="Cálculo 3 4 2 2 2" xfId="11562"/>
    <cellStyle name="Cálculo 3 4 2 2 2 2" xfId="26670"/>
    <cellStyle name="Cálculo 3 4 2 2 3" xfId="14964"/>
    <cellStyle name="Cálculo 3 4 2 2 3 2" xfId="30072"/>
    <cellStyle name="Cálculo 3 4 2 2 4" xfId="20306"/>
    <cellStyle name="Cálculo 3 4 2 3" xfId="9028"/>
    <cellStyle name="Cálculo 3 4 2 3 2" xfId="24136"/>
    <cellStyle name="Cálculo 3 4 2 4" xfId="14885"/>
    <cellStyle name="Cálculo 3 4 2 4 2" xfId="29993"/>
    <cellStyle name="Cálculo 3 4 2 5" xfId="13487"/>
    <cellStyle name="Cálculo 3 4 2 5 2" xfId="28595"/>
    <cellStyle name="Cálculo 3 4 2 6" xfId="17669"/>
    <cellStyle name="Cálculo 3 4 3" xfId="2814"/>
    <cellStyle name="Cálculo 3 4 3 2" xfId="5451"/>
    <cellStyle name="Cálculo 3 4 3 2 2" xfId="13926"/>
    <cellStyle name="Cálculo 3 4 3 2 2 2" xfId="29034"/>
    <cellStyle name="Cálculo 3 4 3 2 3" xfId="20559"/>
    <cellStyle name="Cálculo 3 4 3 3" xfId="13738"/>
    <cellStyle name="Cálculo 3 4 3 3 2" xfId="28846"/>
    <cellStyle name="Cálculo 3 4 3 4" xfId="17922"/>
    <cellStyle name="Cálculo 3 4 4" xfId="3117"/>
    <cellStyle name="Cálculo 3 4 4 2" xfId="5754"/>
    <cellStyle name="Cálculo 3 4 4 2 2" xfId="12065"/>
    <cellStyle name="Cálculo 3 4 4 2 2 2" xfId="27173"/>
    <cellStyle name="Cálculo 3 4 4 2 3" xfId="14989"/>
    <cellStyle name="Cálculo 3 4 4 2 3 2" xfId="30097"/>
    <cellStyle name="Cálculo 3 4 4 2 4" xfId="20862"/>
    <cellStyle name="Cálculo 3 4 4 3" xfId="9499"/>
    <cellStyle name="Cálculo 3 4 4 3 2" xfId="24607"/>
    <cellStyle name="Cálculo 3 4 4 4" xfId="13436"/>
    <cellStyle name="Cálculo 3 4 4 4 2" xfId="28544"/>
    <cellStyle name="Cálculo 3 4 4 5" xfId="18225"/>
    <cellStyle name="Cálculo 3 4 5" xfId="3443"/>
    <cellStyle name="Cálculo 3 4 5 2" xfId="6080"/>
    <cellStyle name="Cálculo 3 4 5 2 2" xfId="12391"/>
    <cellStyle name="Cálculo 3 4 5 2 2 2" xfId="27499"/>
    <cellStyle name="Cálculo 3 4 5 2 3" xfId="16005"/>
    <cellStyle name="Cálculo 3 4 5 2 3 2" xfId="31113"/>
    <cellStyle name="Cálculo 3 4 5 2 4" xfId="21188"/>
    <cellStyle name="Cálculo 3 4 5 3" xfId="9825"/>
    <cellStyle name="Cálculo 3 4 5 3 2" xfId="24933"/>
    <cellStyle name="Cálculo 3 4 5 4" xfId="7957"/>
    <cellStyle name="Cálculo 3 4 5 4 2" xfId="23065"/>
    <cellStyle name="Cálculo 3 4 5 5" xfId="18551"/>
    <cellStyle name="Cálculo 3 4 6" xfId="3749"/>
    <cellStyle name="Cálculo 3 4 6 2" xfId="6386"/>
    <cellStyle name="Cálculo 3 4 6 2 2" xfId="12697"/>
    <cellStyle name="Cálculo 3 4 6 2 2 2" xfId="27805"/>
    <cellStyle name="Cálculo 3 4 6 2 3" xfId="13935"/>
    <cellStyle name="Cálculo 3 4 6 2 3 2" xfId="29043"/>
    <cellStyle name="Cálculo 3 4 6 2 4" xfId="21494"/>
    <cellStyle name="Cálculo 3 4 6 3" xfId="10131"/>
    <cellStyle name="Cálculo 3 4 6 3 2" xfId="25239"/>
    <cellStyle name="Cálculo 3 4 6 4" xfId="7154"/>
    <cellStyle name="Cálculo 3 4 6 4 2" xfId="22262"/>
    <cellStyle name="Cálculo 3 4 6 5" xfId="18857"/>
    <cellStyle name="Cálculo 3 4 7" xfId="4126"/>
    <cellStyle name="Cálculo 3 4 7 2" xfId="6763"/>
    <cellStyle name="Cálculo 3 4 7 2 2" xfId="13074"/>
    <cellStyle name="Cálculo 3 4 7 2 2 2" xfId="28182"/>
    <cellStyle name="Cálculo 3 4 7 2 3" xfId="16748"/>
    <cellStyle name="Cálculo 3 4 7 2 3 2" xfId="31856"/>
    <cellStyle name="Cálculo 3 4 7 2 4" xfId="21871"/>
    <cellStyle name="Cálculo 3 4 7 3" xfId="10508"/>
    <cellStyle name="Cálculo 3 4 7 3 2" xfId="25616"/>
    <cellStyle name="Cálculo 3 4 7 4" xfId="15841"/>
    <cellStyle name="Cálculo 3 4 7 4 2" xfId="30949"/>
    <cellStyle name="Cálculo 3 4 7 5" xfId="19234"/>
    <cellStyle name="Cálculo 3 4 8" xfId="4691"/>
    <cellStyle name="Cálculo 3 4 8 2" xfId="11073"/>
    <cellStyle name="Cálculo 3 4 8 2 2" xfId="26181"/>
    <cellStyle name="Cálculo 3 4 8 3" xfId="14013"/>
    <cellStyle name="Cálculo 3 4 8 3 2" xfId="29121"/>
    <cellStyle name="Cálculo 3 4 8 4" xfId="19799"/>
    <cellStyle name="Cálculo 3 4 9" xfId="8552"/>
    <cellStyle name="Cálculo 3 4 9 2" xfId="23660"/>
    <cellStyle name="Cálculo 3 5" xfId="2067"/>
    <cellStyle name="Cálculo 3 5 10" xfId="14078"/>
    <cellStyle name="Cálculo 3 5 10 2" xfId="29186"/>
    <cellStyle name="Cálculo 3 5 11" xfId="17292"/>
    <cellStyle name="Cálculo 3 5 2" xfId="2827"/>
    <cellStyle name="Cálculo 3 5 2 2" xfId="5464"/>
    <cellStyle name="Cálculo 3 5 2 2 2" xfId="14187"/>
    <cellStyle name="Cálculo 3 5 2 2 2 2" xfId="29295"/>
    <cellStyle name="Cálculo 3 5 2 2 3" xfId="20572"/>
    <cellStyle name="Cálculo 3 5 2 3" xfId="9241"/>
    <cellStyle name="Cálculo 3 5 2 3 2" xfId="24349"/>
    <cellStyle name="Cálculo 3 5 2 4" xfId="17935"/>
    <cellStyle name="Cálculo 3 5 3" xfId="3130"/>
    <cellStyle name="Cálculo 3 5 3 2" xfId="5767"/>
    <cellStyle name="Cálculo 3 5 3 2 2" xfId="12078"/>
    <cellStyle name="Cálculo 3 5 3 2 2 2" xfId="27186"/>
    <cellStyle name="Cálculo 3 5 3 2 3" xfId="14565"/>
    <cellStyle name="Cálculo 3 5 3 2 3 2" xfId="29673"/>
    <cellStyle name="Cálculo 3 5 3 2 4" xfId="20875"/>
    <cellStyle name="Cálculo 3 5 3 3" xfId="9512"/>
    <cellStyle name="Cálculo 3 5 3 3 2" xfId="24620"/>
    <cellStyle name="Cálculo 3 5 3 4" xfId="8468"/>
    <cellStyle name="Cálculo 3 5 3 4 2" xfId="23576"/>
    <cellStyle name="Cálculo 3 5 3 5" xfId="18238"/>
    <cellStyle name="Cálculo 3 5 4" xfId="3456"/>
    <cellStyle name="Cálculo 3 5 4 2" xfId="6093"/>
    <cellStyle name="Cálculo 3 5 4 2 2" xfId="12404"/>
    <cellStyle name="Cálculo 3 5 4 2 2 2" xfId="27512"/>
    <cellStyle name="Cálculo 3 5 4 2 3" xfId="14765"/>
    <cellStyle name="Cálculo 3 5 4 2 3 2" xfId="29873"/>
    <cellStyle name="Cálculo 3 5 4 2 4" xfId="21201"/>
    <cellStyle name="Cálculo 3 5 4 3" xfId="9838"/>
    <cellStyle name="Cálculo 3 5 4 3 2" xfId="24946"/>
    <cellStyle name="Cálculo 3 5 4 4" xfId="9266"/>
    <cellStyle name="Cálculo 3 5 4 4 2" xfId="24374"/>
    <cellStyle name="Cálculo 3 5 4 5" xfId="18564"/>
    <cellStyle name="Cálculo 3 5 5" xfId="3762"/>
    <cellStyle name="Cálculo 3 5 5 2" xfId="6399"/>
    <cellStyle name="Cálculo 3 5 5 2 2" xfId="12710"/>
    <cellStyle name="Cálculo 3 5 5 2 2 2" xfId="27818"/>
    <cellStyle name="Cálculo 3 5 5 2 3" xfId="8288"/>
    <cellStyle name="Cálculo 3 5 5 2 3 2" xfId="23396"/>
    <cellStyle name="Cálculo 3 5 5 2 4" xfId="21507"/>
    <cellStyle name="Cálculo 3 5 5 3" xfId="10144"/>
    <cellStyle name="Cálculo 3 5 5 3 2" xfId="25252"/>
    <cellStyle name="Cálculo 3 5 5 4" xfId="15771"/>
    <cellStyle name="Cálculo 3 5 5 4 2" xfId="30879"/>
    <cellStyle name="Cálculo 3 5 5 5" xfId="18870"/>
    <cellStyle name="Cálculo 3 5 6" xfId="4139"/>
    <cellStyle name="Cálculo 3 5 6 2" xfId="6776"/>
    <cellStyle name="Cálculo 3 5 6 2 2" xfId="13087"/>
    <cellStyle name="Cálculo 3 5 6 2 2 2" xfId="28195"/>
    <cellStyle name="Cálculo 3 5 6 2 3" xfId="16761"/>
    <cellStyle name="Cálculo 3 5 6 2 3 2" xfId="31869"/>
    <cellStyle name="Cálculo 3 5 6 2 4" xfId="21884"/>
    <cellStyle name="Cálculo 3 5 6 3" xfId="10521"/>
    <cellStyle name="Cálculo 3 5 6 3 2" xfId="25629"/>
    <cellStyle name="Cálculo 3 5 6 4" xfId="8133"/>
    <cellStyle name="Cálculo 3 5 6 4 2" xfId="23241"/>
    <cellStyle name="Cálculo 3 5 6 5" xfId="19247"/>
    <cellStyle name="Cálculo 3 5 7" xfId="4704"/>
    <cellStyle name="Cálculo 3 5 7 2" xfId="11086"/>
    <cellStyle name="Cálculo 3 5 7 2 2" xfId="26194"/>
    <cellStyle name="Cálculo 3 5 7 3" xfId="14126"/>
    <cellStyle name="Cálculo 3 5 7 3 2" xfId="29234"/>
    <cellStyle name="Cálculo 3 5 7 4" xfId="19812"/>
    <cellStyle name="Cálculo 3 5 8" xfId="8565"/>
    <cellStyle name="Cálculo 3 5 8 2" xfId="23673"/>
    <cellStyle name="Cálculo 3 5 9" xfId="15809"/>
    <cellStyle name="Cálculo 3 5 9 2" xfId="30917"/>
    <cellStyle name="Cálculo 4" xfId="761"/>
    <cellStyle name="Cálculo 4 2" xfId="1835"/>
    <cellStyle name="Cálculo 4 2 10" xfId="8336"/>
    <cellStyle name="Cálculo 4 2 10 2" xfId="23444"/>
    <cellStyle name="Cálculo 4 2 11" xfId="7498"/>
    <cellStyle name="Cálculo 4 2 11 2" xfId="22606"/>
    <cellStyle name="Cálculo 4 2 12" xfId="14883"/>
    <cellStyle name="Cálculo 4 2 12 2" xfId="29991"/>
    <cellStyle name="Cálculo 4 2 13" xfId="17060"/>
    <cellStyle name="Cálculo 4 2 2" xfId="2395"/>
    <cellStyle name="Cálculo 4 2 2 2" xfId="5032"/>
    <cellStyle name="Cálculo 4 2 2 2 2" xfId="11396"/>
    <cellStyle name="Cálculo 4 2 2 2 2 2" xfId="26504"/>
    <cellStyle name="Cálculo 4 2 2 2 3" xfId="8015"/>
    <cellStyle name="Cálculo 4 2 2 2 3 2" xfId="23123"/>
    <cellStyle name="Cálculo 4 2 2 2 4" xfId="20140"/>
    <cellStyle name="Cálculo 4 2 2 3" xfId="8862"/>
    <cellStyle name="Cálculo 4 2 2 3 2" xfId="23970"/>
    <cellStyle name="Cálculo 4 2 3" xfId="2225"/>
    <cellStyle name="Cálculo 4 2 3 2" xfId="4862"/>
    <cellStyle name="Cálculo 4 2 3 2 2" xfId="14535"/>
    <cellStyle name="Cálculo 4 2 3 2 2 2" xfId="29643"/>
    <cellStyle name="Cálculo 4 2 3 2 3" xfId="19970"/>
    <cellStyle name="Cálculo 4 2 3 3" xfId="13566"/>
    <cellStyle name="Cálculo 4 2 3 3 2" xfId="28674"/>
    <cellStyle name="Cálculo 4 2 3 4" xfId="17450"/>
    <cellStyle name="Cálculo 4 2 4" xfId="2929"/>
    <cellStyle name="Cálculo 4 2 4 2" xfId="5566"/>
    <cellStyle name="Cálculo 4 2 4 2 2" xfId="11877"/>
    <cellStyle name="Cálculo 4 2 4 2 2 2" xfId="26985"/>
    <cellStyle name="Cálculo 4 2 4 2 3" xfId="7319"/>
    <cellStyle name="Cálculo 4 2 4 2 3 2" xfId="22427"/>
    <cellStyle name="Cálculo 4 2 4 2 4" xfId="20674"/>
    <cellStyle name="Cálculo 4 2 4 3" xfId="9311"/>
    <cellStyle name="Cálculo 4 2 4 3 2" xfId="24419"/>
    <cellStyle name="Cálculo 4 2 4 4" xfId="14938"/>
    <cellStyle name="Cálculo 4 2 4 4 2" xfId="30046"/>
    <cellStyle name="Cálculo 4 2 4 5" xfId="18037"/>
    <cellStyle name="Cálculo 4 2 5" xfId="3255"/>
    <cellStyle name="Cálculo 4 2 5 2" xfId="5892"/>
    <cellStyle name="Cálculo 4 2 5 2 2" xfId="12203"/>
    <cellStyle name="Cálculo 4 2 5 2 2 2" xfId="27311"/>
    <cellStyle name="Cálculo 4 2 5 2 3" xfId="14307"/>
    <cellStyle name="Cálculo 4 2 5 2 3 2" xfId="29415"/>
    <cellStyle name="Cálculo 4 2 5 2 4" xfId="21000"/>
    <cellStyle name="Cálculo 4 2 5 3" xfId="9637"/>
    <cellStyle name="Cálculo 4 2 5 3 2" xfId="24745"/>
    <cellStyle name="Cálculo 4 2 5 4" xfId="8212"/>
    <cellStyle name="Cálculo 4 2 5 4 2" xfId="23320"/>
    <cellStyle name="Cálculo 4 2 5 5" xfId="18363"/>
    <cellStyle name="Cálculo 4 2 6" xfId="3561"/>
    <cellStyle name="Cálculo 4 2 6 2" xfId="6198"/>
    <cellStyle name="Cálculo 4 2 6 2 2" xfId="12509"/>
    <cellStyle name="Cálculo 4 2 6 2 2 2" xfId="27617"/>
    <cellStyle name="Cálculo 4 2 6 2 3" xfId="13786"/>
    <cellStyle name="Cálculo 4 2 6 2 3 2" xfId="28894"/>
    <cellStyle name="Cálculo 4 2 6 2 4" xfId="21306"/>
    <cellStyle name="Cálculo 4 2 6 3" xfId="9943"/>
    <cellStyle name="Cálculo 4 2 6 3 2" xfId="25051"/>
    <cellStyle name="Cálculo 4 2 6 4" xfId="13384"/>
    <cellStyle name="Cálculo 4 2 6 4 2" xfId="28492"/>
    <cellStyle name="Cálculo 4 2 6 5" xfId="18669"/>
    <cellStyle name="Cálculo 4 2 7" xfId="3907"/>
    <cellStyle name="Cálculo 4 2 7 2" xfId="6544"/>
    <cellStyle name="Cálculo 4 2 7 2 2" xfId="12855"/>
    <cellStyle name="Cálculo 4 2 7 2 2 2" xfId="27963"/>
    <cellStyle name="Cálculo 4 2 7 2 3" xfId="15052"/>
    <cellStyle name="Cálculo 4 2 7 2 3 2" xfId="30160"/>
    <cellStyle name="Cálculo 4 2 7 2 4" xfId="21652"/>
    <cellStyle name="Cálculo 4 2 7 3" xfId="10289"/>
    <cellStyle name="Cálculo 4 2 7 3 2" xfId="25397"/>
    <cellStyle name="Cálculo 4 2 7 4" xfId="13622"/>
    <cellStyle name="Cálculo 4 2 7 4 2" xfId="28730"/>
    <cellStyle name="Cálculo 4 2 7 5" xfId="19015"/>
    <cellStyle name="Cálculo 4 2 8" xfId="4271"/>
    <cellStyle name="Cálculo 4 2 8 2" xfId="6908"/>
    <cellStyle name="Cálculo 4 2 8 2 2" xfId="13219"/>
    <cellStyle name="Cálculo 4 2 8 2 2 2" xfId="28327"/>
    <cellStyle name="Cálculo 4 2 8 2 3" xfId="16883"/>
    <cellStyle name="Cálculo 4 2 8 2 3 2" xfId="31991"/>
    <cellStyle name="Cálculo 4 2 8 2 4" xfId="22016"/>
    <cellStyle name="Cálculo 4 2 8 3" xfId="10653"/>
    <cellStyle name="Cálculo 4 2 8 3 2" xfId="25761"/>
    <cellStyle name="Cálculo 4 2 8 4" xfId="15808"/>
    <cellStyle name="Cálculo 4 2 8 4 2" xfId="30916"/>
    <cellStyle name="Cálculo 4 2 8 5" xfId="19379"/>
    <cellStyle name="Cálculo 4 2 9" xfId="4472"/>
    <cellStyle name="Cálculo 4 2 9 2" xfId="10854"/>
    <cellStyle name="Cálculo 4 2 9 2 2" xfId="25962"/>
    <cellStyle name="Cálculo 4 2 9 3" xfId="7787"/>
    <cellStyle name="Cálculo 4 2 9 3 2" xfId="22895"/>
    <cellStyle name="Cálculo 4 2 9 4" xfId="19580"/>
    <cellStyle name="Cálculo 4 3" xfId="1818"/>
    <cellStyle name="Cálculo 4 3 10" xfId="11661"/>
    <cellStyle name="Cálculo 4 3 10 2" xfId="26769"/>
    <cellStyle name="Cálculo 4 3 11" xfId="14442"/>
    <cellStyle name="Cálculo 4 3 11 2" xfId="29550"/>
    <cellStyle name="Cálculo 4 3 12" xfId="17043"/>
    <cellStyle name="Cálculo 4 3 2" xfId="2378"/>
    <cellStyle name="Cálculo 4 3 2 2" xfId="5015"/>
    <cellStyle name="Cálculo 4 3 2 2 2" xfId="11379"/>
    <cellStyle name="Cálculo 4 3 2 2 2 2" xfId="26487"/>
    <cellStyle name="Cálculo 4 3 2 2 3" xfId="14853"/>
    <cellStyle name="Cálculo 4 3 2 2 3 2" xfId="29961"/>
    <cellStyle name="Cálculo 4 3 2 2 4" xfId="20123"/>
    <cellStyle name="Cálculo 4 3 2 3" xfId="8845"/>
    <cellStyle name="Cálculo 4 3 2 3 2" xfId="23953"/>
    <cellStyle name="Cálculo 4 3 2 4" xfId="15289"/>
    <cellStyle name="Cálculo 4 3 2 4 2" xfId="30397"/>
    <cellStyle name="Cálculo 4 3 2 5" xfId="15297"/>
    <cellStyle name="Cálculo 4 3 2 5 2" xfId="30405"/>
    <cellStyle name="Cálculo 4 3 2 6" xfId="17586"/>
    <cellStyle name="Cálculo 4 3 3" xfId="2242"/>
    <cellStyle name="Cálculo 4 3 3 2" xfId="4879"/>
    <cellStyle name="Cálculo 4 3 3 2 2" xfId="15946"/>
    <cellStyle name="Cálculo 4 3 3 2 2 2" xfId="31054"/>
    <cellStyle name="Cálculo 4 3 3 2 3" xfId="19987"/>
    <cellStyle name="Cálculo 4 3 3 3" xfId="14289"/>
    <cellStyle name="Cálculo 4 3 3 3 2" xfId="29397"/>
    <cellStyle name="Cálculo 4 3 3 4" xfId="17467"/>
    <cellStyle name="Cálculo 4 3 4" xfId="2344"/>
    <cellStyle name="Cálculo 4 3 4 2" xfId="4981"/>
    <cellStyle name="Cálculo 4 3 4 2 2" xfId="11345"/>
    <cellStyle name="Cálculo 4 3 4 2 2 2" xfId="26453"/>
    <cellStyle name="Cálculo 4 3 4 2 3" xfId="15860"/>
    <cellStyle name="Cálculo 4 3 4 2 3 2" xfId="30968"/>
    <cellStyle name="Cálculo 4 3 4 2 4" xfId="20089"/>
    <cellStyle name="Cálculo 4 3 4 3" xfId="8811"/>
    <cellStyle name="Cálculo 4 3 4 3 2" xfId="23919"/>
    <cellStyle name="Cálculo 4 3 4 4" xfId="13829"/>
    <cellStyle name="Cálculo 4 3 4 4 2" xfId="28937"/>
    <cellStyle name="Cálculo 4 3 4 5" xfId="17569"/>
    <cellStyle name="Cálculo 4 3 5" xfId="3238"/>
    <cellStyle name="Cálculo 4 3 5 2" xfId="5875"/>
    <cellStyle name="Cálculo 4 3 5 2 2" xfId="12186"/>
    <cellStyle name="Cálculo 4 3 5 2 2 2" xfId="27294"/>
    <cellStyle name="Cálculo 4 3 5 2 3" xfId="7463"/>
    <cellStyle name="Cálculo 4 3 5 2 3 2" xfId="22571"/>
    <cellStyle name="Cálculo 4 3 5 2 4" xfId="20983"/>
    <cellStyle name="Cálculo 4 3 5 3" xfId="9620"/>
    <cellStyle name="Cálculo 4 3 5 3 2" xfId="24728"/>
    <cellStyle name="Cálculo 4 3 5 4" xfId="13934"/>
    <cellStyle name="Cálculo 4 3 5 4 2" xfId="29042"/>
    <cellStyle name="Cálculo 4 3 5 5" xfId="18346"/>
    <cellStyle name="Cálculo 4 3 6" xfId="2320"/>
    <cellStyle name="Cálculo 4 3 6 2" xfId="4957"/>
    <cellStyle name="Cálculo 4 3 6 2 2" xfId="11321"/>
    <cellStyle name="Cálculo 4 3 6 2 2 2" xfId="26429"/>
    <cellStyle name="Cálculo 4 3 6 2 3" xfId="14653"/>
    <cellStyle name="Cálculo 4 3 6 2 3 2" xfId="29761"/>
    <cellStyle name="Cálculo 4 3 6 2 4" xfId="20065"/>
    <cellStyle name="Cálculo 4 3 6 3" xfId="8787"/>
    <cellStyle name="Cálculo 4 3 6 3 2" xfId="23895"/>
    <cellStyle name="Cálculo 4 3 6 4" xfId="16376"/>
    <cellStyle name="Cálculo 4 3 6 4 2" xfId="31484"/>
    <cellStyle name="Cálculo 4 3 6 5" xfId="17545"/>
    <cellStyle name="Cálculo 4 3 7" xfId="3890"/>
    <cellStyle name="Cálculo 4 3 7 2" xfId="6527"/>
    <cellStyle name="Cálculo 4 3 7 2 2" xfId="12838"/>
    <cellStyle name="Cálculo 4 3 7 2 2 2" xfId="27946"/>
    <cellStyle name="Cálculo 4 3 7 2 3" xfId="14953"/>
    <cellStyle name="Cálculo 4 3 7 2 3 2" xfId="30061"/>
    <cellStyle name="Cálculo 4 3 7 2 4" xfId="21635"/>
    <cellStyle name="Cálculo 4 3 7 3" xfId="10272"/>
    <cellStyle name="Cálculo 4 3 7 3 2" xfId="25380"/>
    <cellStyle name="Cálculo 4 3 7 4" xfId="7385"/>
    <cellStyle name="Cálculo 4 3 7 4 2" xfId="22493"/>
    <cellStyle name="Cálculo 4 3 7 5" xfId="18998"/>
    <cellStyle name="Cálculo 4 3 8" xfId="4455"/>
    <cellStyle name="Cálculo 4 3 8 2" xfId="10837"/>
    <cellStyle name="Cálculo 4 3 8 2 2" xfId="25945"/>
    <cellStyle name="Cálculo 4 3 8 3" xfId="16035"/>
    <cellStyle name="Cálculo 4 3 8 3 2" xfId="31143"/>
    <cellStyle name="Cálculo 4 3 8 4" xfId="19563"/>
    <cellStyle name="Cálculo 4 3 9" xfId="8319"/>
    <cellStyle name="Cálculo 4 3 9 2" xfId="23427"/>
    <cellStyle name="Cálculo 4 4" xfId="2055"/>
    <cellStyle name="Cálculo 4 4 10" xfId="9245"/>
    <cellStyle name="Cálculo 4 4 10 2" xfId="24353"/>
    <cellStyle name="Cálculo 4 4 11" xfId="15227"/>
    <cellStyle name="Cálculo 4 4 11 2" xfId="30335"/>
    <cellStyle name="Cálculo 4 4 12" xfId="17280"/>
    <cellStyle name="Cálculo 4 4 2" xfId="2562"/>
    <cellStyle name="Cálculo 4 4 2 2" xfId="5199"/>
    <cellStyle name="Cálculo 4 4 2 2 2" xfId="11563"/>
    <cellStyle name="Cálculo 4 4 2 2 2 2" xfId="26671"/>
    <cellStyle name="Cálculo 4 4 2 2 3" xfId="7972"/>
    <cellStyle name="Cálculo 4 4 2 2 3 2" xfId="23080"/>
    <cellStyle name="Cálculo 4 4 2 2 4" xfId="20307"/>
    <cellStyle name="Cálculo 4 4 2 3" xfId="9029"/>
    <cellStyle name="Cálculo 4 4 2 3 2" xfId="24137"/>
    <cellStyle name="Cálculo 4 4 2 4" xfId="15704"/>
    <cellStyle name="Cálculo 4 4 2 4 2" xfId="30812"/>
    <cellStyle name="Cálculo 4 4 2 5" xfId="15761"/>
    <cellStyle name="Cálculo 4 4 2 5 2" xfId="30869"/>
    <cellStyle name="Cálculo 4 4 2 6" xfId="17670"/>
    <cellStyle name="Cálculo 4 4 3" xfId="2815"/>
    <cellStyle name="Cálculo 4 4 3 2" xfId="5452"/>
    <cellStyle name="Cálculo 4 4 3 2 2" xfId="15971"/>
    <cellStyle name="Cálculo 4 4 3 2 2 2" xfId="31079"/>
    <cellStyle name="Cálculo 4 4 3 2 3" xfId="20560"/>
    <cellStyle name="Cálculo 4 4 3 3" xfId="15258"/>
    <cellStyle name="Cálculo 4 4 3 3 2" xfId="30366"/>
    <cellStyle name="Cálculo 4 4 3 4" xfId="17923"/>
    <cellStyle name="Cálculo 4 4 4" xfId="3118"/>
    <cellStyle name="Cálculo 4 4 4 2" xfId="5755"/>
    <cellStyle name="Cálculo 4 4 4 2 2" xfId="12066"/>
    <cellStyle name="Cálculo 4 4 4 2 2 2" xfId="27174"/>
    <cellStyle name="Cálculo 4 4 4 2 3" xfId="15445"/>
    <cellStyle name="Cálculo 4 4 4 2 3 2" xfId="30553"/>
    <cellStyle name="Cálculo 4 4 4 2 4" xfId="20863"/>
    <cellStyle name="Cálculo 4 4 4 3" xfId="9500"/>
    <cellStyle name="Cálculo 4 4 4 3 2" xfId="24608"/>
    <cellStyle name="Cálculo 4 4 4 4" xfId="13679"/>
    <cellStyle name="Cálculo 4 4 4 4 2" xfId="28787"/>
    <cellStyle name="Cálculo 4 4 4 5" xfId="18226"/>
    <cellStyle name="Cálculo 4 4 5" xfId="3444"/>
    <cellStyle name="Cálculo 4 4 5 2" xfId="6081"/>
    <cellStyle name="Cálculo 4 4 5 2 2" xfId="12392"/>
    <cellStyle name="Cálculo 4 4 5 2 2 2" xfId="27500"/>
    <cellStyle name="Cálculo 4 4 5 2 3" xfId="16356"/>
    <cellStyle name="Cálculo 4 4 5 2 3 2" xfId="31464"/>
    <cellStyle name="Cálculo 4 4 5 2 4" xfId="21189"/>
    <cellStyle name="Cálculo 4 4 5 3" xfId="9826"/>
    <cellStyle name="Cálculo 4 4 5 3 2" xfId="24934"/>
    <cellStyle name="Cálculo 4 4 5 4" xfId="15136"/>
    <cellStyle name="Cálculo 4 4 5 4 2" xfId="30244"/>
    <cellStyle name="Cálculo 4 4 5 5" xfId="18552"/>
    <cellStyle name="Cálculo 4 4 6" xfId="3750"/>
    <cellStyle name="Cálculo 4 4 6 2" xfId="6387"/>
    <cellStyle name="Cálculo 4 4 6 2 2" xfId="12698"/>
    <cellStyle name="Cálculo 4 4 6 2 2 2" xfId="27806"/>
    <cellStyle name="Cálculo 4 4 6 2 3" xfId="13805"/>
    <cellStyle name="Cálculo 4 4 6 2 3 2" xfId="28913"/>
    <cellStyle name="Cálculo 4 4 6 2 4" xfId="21495"/>
    <cellStyle name="Cálculo 4 4 6 3" xfId="10132"/>
    <cellStyle name="Cálculo 4 4 6 3 2" xfId="25240"/>
    <cellStyle name="Cálculo 4 4 6 4" xfId="14011"/>
    <cellStyle name="Cálculo 4 4 6 4 2" xfId="29119"/>
    <cellStyle name="Cálculo 4 4 6 5" xfId="18858"/>
    <cellStyle name="Cálculo 4 4 7" xfId="4127"/>
    <cellStyle name="Cálculo 4 4 7 2" xfId="6764"/>
    <cellStyle name="Cálculo 4 4 7 2 2" xfId="13075"/>
    <cellStyle name="Cálculo 4 4 7 2 2 2" xfId="28183"/>
    <cellStyle name="Cálculo 4 4 7 2 3" xfId="16749"/>
    <cellStyle name="Cálculo 4 4 7 2 3 2" xfId="31857"/>
    <cellStyle name="Cálculo 4 4 7 2 4" xfId="21872"/>
    <cellStyle name="Cálculo 4 4 7 3" xfId="10509"/>
    <cellStyle name="Cálculo 4 4 7 3 2" xfId="25617"/>
    <cellStyle name="Cálculo 4 4 7 4" xfId="15610"/>
    <cellStyle name="Cálculo 4 4 7 4 2" xfId="30718"/>
    <cellStyle name="Cálculo 4 4 7 5" xfId="19235"/>
    <cellStyle name="Cálculo 4 4 8" xfId="4692"/>
    <cellStyle name="Cálculo 4 4 8 2" xfId="11074"/>
    <cellStyle name="Cálculo 4 4 8 2 2" xfId="26182"/>
    <cellStyle name="Cálculo 4 4 8 3" xfId="9240"/>
    <cellStyle name="Cálculo 4 4 8 3 2" xfId="24348"/>
    <cellStyle name="Cálculo 4 4 8 4" xfId="19800"/>
    <cellStyle name="Cálculo 4 4 9" xfId="8553"/>
    <cellStyle name="Cálculo 4 4 9 2" xfId="23661"/>
    <cellStyle name="Cálculo 4 5" xfId="2066"/>
    <cellStyle name="Cálculo 4 5 10" xfId="7548"/>
    <cellStyle name="Cálculo 4 5 10 2" xfId="22656"/>
    <cellStyle name="Cálculo 4 5 11" xfId="17291"/>
    <cellStyle name="Cálculo 4 5 2" xfId="2826"/>
    <cellStyle name="Cálculo 4 5 2 2" xfId="5463"/>
    <cellStyle name="Cálculo 4 5 2 2 2" xfId="7343"/>
    <cellStyle name="Cálculo 4 5 2 2 2 2" xfId="22451"/>
    <cellStyle name="Cálculo 4 5 2 2 3" xfId="20571"/>
    <cellStyle name="Cálculo 4 5 2 3" xfId="13663"/>
    <cellStyle name="Cálculo 4 5 2 3 2" xfId="28771"/>
    <cellStyle name="Cálculo 4 5 2 4" xfId="17934"/>
    <cellStyle name="Cálculo 4 5 3" xfId="3129"/>
    <cellStyle name="Cálculo 4 5 3 2" xfId="5766"/>
    <cellStyle name="Cálculo 4 5 3 2 2" xfId="12077"/>
    <cellStyle name="Cálculo 4 5 3 2 2 2" xfId="27185"/>
    <cellStyle name="Cálculo 4 5 3 2 3" xfId="16338"/>
    <cellStyle name="Cálculo 4 5 3 2 3 2" xfId="31446"/>
    <cellStyle name="Cálculo 4 5 3 2 4" xfId="20874"/>
    <cellStyle name="Cálculo 4 5 3 3" xfId="9511"/>
    <cellStyle name="Cálculo 4 5 3 3 2" xfId="24619"/>
    <cellStyle name="Cálculo 4 5 3 4" xfId="14924"/>
    <cellStyle name="Cálculo 4 5 3 4 2" xfId="30032"/>
    <cellStyle name="Cálculo 4 5 3 5" xfId="18237"/>
    <cellStyle name="Cálculo 4 5 4" xfId="3455"/>
    <cellStyle name="Cálculo 4 5 4 2" xfId="6092"/>
    <cellStyle name="Cálculo 4 5 4 2 2" xfId="12403"/>
    <cellStyle name="Cálculo 4 5 4 2 2 2" xfId="27511"/>
    <cellStyle name="Cálculo 4 5 4 2 3" xfId="7105"/>
    <cellStyle name="Cálculo 4 5 4 2 3 2" xfId="22213"/>
    <cellStyle name="Cálculo 4 5 4 2 4" xfId="21200"/>
    <cellStyle name="Cálculo 4 5 4 3" xfId="9837"/>
    <cellStyle name="Cálculo 4 5 4 3 2" xfId="24945"/>
    <cellStyle name="Cálculo 4 5 4 4" xfId="7569"/>
    <cellStyle name="Cálculo 4 5 4 4 2" xfId="22677"/>
    <cellStyle name="Cálculo 4 5 4 5" xfId="18563"/>
    <cellStyle name="Cálculo 4 5 5" xfId="3761"/>
    <cellStyle name="Cálculo 4 5 5 2" xfId="6398"/>
    <cellStyle name="Cálculo 4 5 5 2 2" xfId="12709"/>
    <cellStyle name="Cálculo 4 5 5 2 2 2" xfId="27817"/>
    <cellStyle name="Cálculo 4 5 5 2 3" xfId="16071"/>
    <cellStyle name="Cálculo 4 5 5 2 3 2" xfId="31179"/>
    <cellStyle name="Cálculo 4 5 5 2 4" xfId="21506"/>
    <cellStyle name="Cálculo 4 5 5 3" xfId="10143"/>
    <cellStyle name="Cálculo 4 5 5 3 2" xfId="25251"/>
    <cellStyle name="Cálculo 4 5 5 4" xfId="13485"/>
    <cellStyle name="Cálculo 4 5 5 4 2" xfId="28593"/>
    <cellStyle name="Cálculo 4 5 5 5" xfId="18869"/>
    <cellStyle name="Cálculo 4 5 6" xfId="4138"/>
    <cellStyle name="Cálculo 4 5 6 2" xfId="6775"/>
    <cellStyle name="Cálculo 4 5 6 2 2" xfId="13086"/>
    <cellStyle name="Cálculo 4 5 6 2 2 2" xfId="28194"/>
    <cellStyle name="Cálculo 4 5 6 2 3" xfId="16760"/>
    <cellStyle name="Cálculo 4 5 6 2 3 2" xfId="31868"/>
    <cellStyle name="Cálculo 4 5 6 2 4" xfId="21883"/>
    <cellStyle name="Cálculo 4 5 6 3" xfId="10520"/>
    <cellStyle name="Cálculo 4 5 6 3 2" xfId="25628"/>
    <cellStyle name="Cálculo 4 5 6 4" xfId="16087"/>
    <cellStyle name="Cálculo 4 5 6 4 2" xfId="31195"/>
    <cellStyle name="Cálculo 4 5 6 5" xfId="19246"/>
    <cellStyle name="Cálculo 4 5 7" xfId="4703"/>
    <cellStyle name="Cálculo 4 5 7 2" xfId="11085"/>
    <cellStyle name="Cálculo 4 5 7 2 2" xfId="26193"/>
    <cellStyle name="Cálculo 4 5 7 3" xfId="14734"/>
    <cellStyle name="Cálculo 4 5 7 3 2" xfId="29842"/>
    <cellStyle name="Cálculo 4 5 7 4" xfId="19811"/>
    <cellStyle name="Cálculo 4 5 8" xfId="8564"/>
    <cellStyle name="Cálculo 4 5 8 2" xfId="23672"/>
    <cellStyle name="Cálculo 4 5 9" xfId="16085"/>
    <cellStyle name="Cálculo 4 5 9 2" xfId="31193"/>
    <cellStyle name="Cálculo 5" xfId="762"/>
    <cellStyle name="Cálculo 5 2" xfId="1836"/>
    <cellStyle name="Cálculo 5 2 10" xfId="8337"/>
    <cellStyle name="Cálculo 5 2 10 2" xfId="23445"/>
    <cellStyle name="Cálculo 5 2 11" xfId="9159"/>
    <cellStyle name="Cálculo 5 2 11 2" xfId="24267"/>
    <cellStyle name="Cálculo 5 2 12" xfId="15612"/>
    <cellStyle name="Cálculo 5 2 12 2" xfId="30720"/>
    <cellStyle name="Cálculo 5 2 13" xfId="17061"/>
    <cellStyle name="Cálculo 5 2 2" xfId="2396"/>
    <cellStyle name="Cálculo 5 2 2 2" xfId="5033"/>
    <cellStyle name="Cálculo 5 2 2 2 2" xfId="11397"/>
    <cellStyle name="Cálculo 5 2 2 2 2 2" xfId="26505"/>
    <cellStyle name="Cálculo 5 2 2 2 3" xfId="16524"/>
    <cellStyle name="Cálculo 5 2 2 2 3 2" xfId="31632"/>
    <cellStyle name="Cálculo 5 2 2 2 4" xfId="20141"/>
    <cellStyle name="Cálculo 5 2 2 3" xfId="8863"/>
    <cellStyle name="Cálculo 5 2 2 3 2" xfId="23971"/>
    <cellStyle name="Cálculo 5 2 3" xfId="2224"/>
    <cellStyle name="Cálculo 5 2 3 2" xfId="4861"/>
    <cellStyle name="Cálculo 5 2 3 2 2" xfId="14686"/>
    <cellStyle name="Cálculo 5 2 3 2 2 2" xfId="29794"/>
    <cellStyle name="Cálculo 5 2 3 2 3" xfId="19969"/>
    <cellStyle name="Cálculo 5 2 3 3" xfId="14159"/>
    <cellStyle name="Cálculo 5 2 3 3 2" xfId="29267"/>
    <cellStyle name="Cálculo 5 2 3 4" xfId="17449"/>
    <cellStyle name="Cálculo 5 2 4" xfId="2930"/>
    <cellStyle name="Cálculo 5 2 4 2" xfId="5567"/>
    <cellStyle name="Cálculo 5 2 4 2 2" xfId="11878"/>
    <cellStyle name="Cálculo 5 2 4 2 2 2" xfId="26986"/>
    <cellStyle name="Cálculo 5 2 4 2 3" xfId="14804"/>
    <cellStyle name="Cálculo 5 2 4 2 3 2" xfId="29912"/>
    <cellStyle name="Cálculo 5 2 4 2 4" xfId="20675"/>
    <cellStyle name="Cálculo 5 2 4 3" xfId="9312"/>
    <cellStyle name="Cálculo 5 2 4 3 2" xfId="24420"/>
    <cellStyle name="Cálculo 5 2 4 4" xfId="8462"/>
    <cellStyle name="Cálculo 5 2 4 4 2" xfId="23570"/>
    <cellStyle name="Cálculo 5 2 4 5" xfId="18038"/>
    <cellStyle name="Cálculo 5 2 5" xfId="3256"/>
    <cellStyle name="Cálculo 5 2 5 2" xfId="5893"/>
    <cellStyle name="Cálculo 5 2 5 2 2" xfId="12204"/>
    <cellStyle name="Cálculo 5 2 5 2 2 2" xfId="27312"/>
    <cellStyle name="Cálculo 5 2 5 2 3" xfId="15586"/>
    <cellStyle name="Cálculo 5 2 5 2 3 2" xfId="30694"/>
    <cellStyle name="Cálculo 5 2 5 2 4" xfId="21001"/>
    <cellStyle name="Cálculo 5 2 5 3" xfId="9638"/>
    <cellStyle name="Cálculo 5 2 5 3 2" xfId="24746"/>
    <cellStyle name="Cálculo 5 2 5 4" xfId="16315"/>
    <cellStyle name="Cálculo 5 2 5 4 2" xfId="31423"/>
    <cellStyle name="Cálculo 5 2 5 5" xfId="18364"/>
    <cellStyle name="Cálculo 5 2 6" xfId="3562"/>
    <cellStyle name="Cálculo 5 2 6 2" xfId="6199"/>
    <cellStyle name="Cálculo 5 2 6 2 2" xfId="12510"/>
    <cellStyle name="Cálculo 5 2 6 2 2 2" xfId="27618"/>
    <cellStyle name="Cálculo 5 2 6 2 3" xfId="15222"/>
    <cellStyle name="Cálculo 5 2 6 2 3 2" xfId="30330"/>
    <cellStyle name="Cálculo 5 2 6 2 4" xfId="21307"/>
    <cellStyle name="Cálculo 5 2 6 3" xfId="9944"/>
    <cellStyle name="Cálculo 5 2 6 3 2" xfId="25052"/>
    <cellStyle name="Cálculo 5 2 6 4" xfId="15096"/>
    <cellStyle name="Cálculo 5 2 6 4 2" xfId="30204"/>
    <cellStyle name="Cálculo 5 2 6 5" xfId="18670"/>
    <cellStyle name="Cálculo 5 2 7" xfId="3908"/>
    <cellStyle name="Cálculo 5 2 7 2" xfId="6545"/>
    <cellStyle name="Cálculo 5 2 7 2 2" xfId="12856"/>
    <cellStyle name="Cálculo 5 2 7 2 2 2" xfId="27964"/>
    <cellStyle name="Cálculo 5 2 7 2 3" xfId="16339"/>
    <cellStyle name="Cálculo 5 2 7 2 3 2" xfId="31447"/>
    <cellStyle name="Cálculo 5 2 7 2 4" xfId="21653"/>
    <cellStyle name="Cálculo 5 2 7 3" xfId="10290"/>
    <cellStyle name="Cálculo 5 2 7 3 2" xfId="25398"/>
    <cellStyle name="Cálculo 5 2 7 4" xfId="13764"/>
    <cellStyle name="Cálculo 5 2 7 4 2" xfId="28872"/>
    <cellStyle name="Cálculo 5 2 7 5" xfId="19016"/>
    <cellStyle name="Cálculo 5 2 8" xfId="4272"/>
    <cellStyle name="Cálculo 5 2 8 2" xfId="6909"/>
    <cellStyle name="Cálculo 5 2 8 2 2" xfId="13220"/>
    <cellStyle name="Cálculo 5 2 8 2 2 2" xfId="28328"/>
    <cellStyle name="Cálculo 5 2 8 2 3" xfId="16884"/>
    <cellStyle name="Cálculo 5 2 8 2 3 2" xfId="31992"/>
    <cellStyle name="Cálculo 5 2 8 2 4" xfId="22017"/>
    <cellStyle name="Cálculo 5 2 8 3" xfId="10654"/>
    <cellStyle name="Cálculo 5 2 8 3 2" xfId="25762"/>
    <cellStyle name="Cálculo 5 2 8 4" xfId="13760"/>
    <cellStyle name="Cálculo 5 2 8 4 2" xfId="28868"/>
    <cellStyle name="Cálculo 5 2 8 5" xfId="19380"/>
    <cellStyle name="Cálculo 5 2 9" xfId="4473"/>
    <cellStyle name="Cálculo 5 2 9 2" xfId="10855"/>
    <cellStyle name="Cálculo 5 2 9 2 2" xfId="25963"/>
    <cellStyle name="Cálculo 5 2 9 3" xfId="7918"/>
    <cellStyle name="Cálculo 5 2 9 3 2" xfId="23026"/>
    <cellStyle name="Cálculo 5 2 9 4" xfId="19581"/>
    <cellStyle name="Cálculo 5 3" xfId="1819"/>
    <cellStyle name="Cálculo 5 3 10" xfId="11238"/>
    <cellStyle name="Cálculo 5 3 10 2" xfId="26346"/>
    <cellStyle name="Cálculo 5 3 11" xfId="13508"/>
    <cellStyle name="Cálculo 5 3 11 2" xfId="28616"/>
    <cellStyle name="Cálculo 5 3 12" xfId="17044"/>
    <cellStyle name="Cálculo 5 3 2" xfId="2379"/>
    <cellStyle name="Cálculo 5 3 2 2" xfId="5016"/>
    <cellStyle name="Cálculo 5 3 2 2 2" xfId="11380"/>
    <cellStyle name="Cálculo 5 3 2 2 2 2" xfId="26488"/>
    <cellStyle name="Cálculo 5 3 2 2 3" xfId="14621"/>
    <cellStyle name="Cálculo 5 3 2 2 3 2" xfId="29729"/>
    <cellStyle name="Cálculo 5 3 2 2 4" xfId="20124"/>
    <cellStyle name="Cálculo 5 3 2 3" xfId="8846"/>
    <cellStyle name="Cálculo 5 3 2 3 2" xfId="23954"/>
    <cellStyle name="Cálculo 5 3 2 4" xfId="15815"/>
    <cellStyle name="Cálculo 5 3 2 4 2" xfId="30923"/>
    <cellStyle name="Cálculo 5 3 2 5" xfId="7216"/>
    <cellStyle name="Cálculo 5 3 2 5 2" xfId="22324"/>
    <cellStyle name="Cálculo 5 3 2 6" xfId="17587"/>
    <cellStyle name="Cálculo 5 3 3" xfId="2241"/>
    <cellStyle name="Cálculo 5 3 3 2" xfId="4878"/>
    <cellStyle name="Cálculo 5 3 3 2 2" xfId="7264"/>
    <cellStyle name="Cálculo 5 3 3 2 2 2" xfId="22372"/>
    <cellStyle name="Cálculo 5 3 3 2 3" xfId="19986"/>
    <cellStyle name="Cálculo 5 3 3 3" xfId="16137"/>
    <cellStyle name="Cálculo 5 3 3 3 2" xfId="31245"/>
    <cellStyle name="Cálculo 5 3 3 4" xfId="17466"/>
    <cellStyle name="Cálculo 5 3 4" xfId="2651"/>
    <cellStyle name="Cálculo 5 3 4 2" xfId="5288"/>
    <cellStyle name="Cálculo 5 3 4 2 2" xfId="11652"/>
    <cellStyle name="Cálculo 5 3 4 2 2 2" xfId="26760"/>
    <cellStyle name="Cálculo 5 3 4 2 3" xfId="13512"/>
    <cellStyle name="Cálculo 5 3 4 2 3 2" xfId="28620"/>
    <cellStyle name="Cálculo 5 3 4 2 4" xfId="20396"/>
    <cellStyle name="Cálculo 5 3 4 3" xfId="9118"/>
    <cellStyle name="Cálculo 5 3 4 3 2" xfId="24226"/>
    <cellStyle name="Cálculo 5 3 4 4" xfId="13516"/>
    <cellStyle name="Cálculo 5 3 4 4 2" xfId="28624"/>
    <cellStyle name="Cálculo 5 3 4 5" xfId="17759"/>
    <cellStyle name="Cálculo 5 3 5" xfId="3239"/>
    <cellStyle name="Cálculo 5 3 5 2" xfId="5876"/>
    <cellStyle name="Cálculo 5 3 5 2 2" xfId="12187"/>
    <cellStyle name="Cálculo 5 3 5 2 2 2" xfId="27295"/>
    <cellStyle name="Cálculo 5 3 5 2 3" xfId="15589"/>
    <cellStyle name="Cálculo 5 3 5 2 3 2" xfId="30697"/>
    <cellStyle name="Cálculo 5 3 5 2 4" xfId="20984"/>
    <cellStyle name="Cálculo 5 3 5 3" xfId="9621"/>
    <cellStyle name="Cálculo 5 3 5 3 2" xfId="24729"/>
    <cellStyle name="Cálculo 5 3 5 4" xfId="15636"/>
    <cellStyle name="Cálculo 5 3 5 4 2" xfId="30744"/>
    <cellStyle name="Cálculo 5 3 5 5" xfId="18347"/>
    <cellStyle name="Cálculo 5 3 6" xfId="2321"/>
    <cellStyle name="Cálculo 5 3 6 2" xfId="4958"/>
    <cellStyle name="Cálculo 5 3 6 2 2" xfId="11322"/>
    <cellStyle name="Cálculo 5 3 6 2 2 2" xfId="26430"/>
    <cellStyle name="Cálculo 5 3 6 2 3" xfId="13350"/>
    <cellStyle name="Cálculo 5 3 6 2 3 2" xfId="28458"/>
    <cellStyle name="Cálculo 5 3 6 2 4" xfId="20066"/>
    <cellStyle name="Cálculo 5 3 6 3" xfId="8788"/>
    <cellStyle name="Cálculo 5 3 6 3 2" xfId="23896"/>
    <cellStyle name="Cálculo 5 3 6 4" xfId="13736"/>
    <cellStyle name="Cálculo 5 3 6 4 2" xfId="28844"/>
    <cellStyle name="Cálculo 5 3 6 5" xfId="17546"/>
    <cellStyle name="Cálculo 5 3 7" xfId="3891"/>
    <cellStyle name="Cálculo 5 3 7 2" xfId="6528"/>
    <cellStyle name="Cálculo 5 3 7 2 2" xfId="12839"/>
    <cellStyle name="Cálculo 5 3 7 2 2 2" xfId="27947"/>
    <cellStyle name="Cálculo 5 3 7 2 3" xfId="7712"/>
    <cellStyle name="Cálculo 5 3 7 2 3 2" xfId="22820"/>
    <cellStyle name="Cálculo 5 3 7 2 4" xfId="21636"/>
    <cellStyle name="Cálculo 5 3 7 3" xfId="10273"/>
    <cellStyle name="Cálculo 5 3 7 3 2" xfId="25381"/>
    <cellStyle name="Cálculo 5 3 7 4" xfId="14627"/>
    <cellStyle name="Cálculo 5 3 7 4 2" xfId="29735"/>
    <cellStyle name="Cálculo 5 3 7 5" xfId="18999"/>
    <cellStyle name="Cálculo 5 3 8" xfId="4456"/>
    <cellStyle name="Cálculo 5 3 8 2" xfId="10838"/>
    <cellStyle name="Cálculo 5 3 8 2 2" xfId="25946"/>
    <cellStyle name="Cálculo 5 3 8 3" xfId="13505"/>
    <cellStyle name="Cálculo 5 3 8 3 2" xfId="28613"/>
    <cellStyle name="Cálculo 5 3 8 4" xfId="19564"/>
    <cellStyle name="Cálculo 5 3 9" xfId="8320"/>
    <cellStyle name="Cálculo 5 3 9 2" xfId="23428"/>
    <cellStyle name="Cálculo 5 4" xfId="2056"/>
    <cellStyle name="Cálculo 5 4 10" xfId="7341"/>
    <cellStyle name="Cálculo 5 4 10 2" xfId="22449"/>
    <cellStyle name="Cálculo 5 4 11" xfId="13824"/>
    <cellStyle name="Cálculo 5 4 11 2" xfId="28932"/>
    <cellStyle name="Cálculo 5 4 12" xfId="17281"/>
    <cellStyle name="Cálculo 5 4 2" xfId="2563"/>
    <cellStyle name="Cálculo 5 4 2 2" xfId="5200"/>
    <cellStyle name="Cálculo 5 4 2 2 2" xfId="11564"/>
    <cellStyle name="Cálculo 5 4 2 2 2 2" xfId="26672"/>
    <cellStyle name="Cálculo 5 4 2 2 3" xfId="9234"/>
    <cellStyle name="Cálculo 5 4 2 2 3 2" xfId="24342"/>
    <cellStyle name="Cálculo 5 4 2 2 4" xfId="20308"/>
    <cellStyle name="Cálculo 5 4 2 3" xfId="9030"/>
    <cellStyle name="Cálculo 5 4 2 3 2" xfId="24138"/>
    <cellStyle name="Cálculo 5 4 2 4" xfId="13950"/>
    <cellStyle name="Cálculo 5 4 2 4 2" xfId="29058"/>
    <cellStyle name="Cálculo 5 4 2 5" xfId="16271"/>
    <cellStyle name="Cálculo 5 4 2 5 2" xfId="31379"/>
    <cellStyle name="Cálculo 5 4 2 6" xfId="17671"/>
    <cellStyle name="Cálculo 5 4 3" xfId="2816"/>
    <cellStyle name="Cálculo 5 4 3 2" xfId="5453"/>
    <cellStyle name="Cálculo 5 4 3 2 2" xfId="15412"/>
    <cellStyle name="Cálculo 5 4 3 2 2 2" xfId="30520"/>
    <cellStyle name="Cálculo 5 4 3 2 3" xfId="20561"/>
    <cellStyle name="Cálculo 5 4 3 3" xfId="9246"/>
    <cellStyle name="Cálculo 5 4 3 3 2" xfId="24354"/>
    <cellStyle name="Cálculo 5 4 3 4" xfId="17924"/>
    <cellStyle name="Cálculo 5 4 4" xfId="3119"/>
    <cellStyle name="Cálculo 5 4 4 2" xfId="5756"/>
    <cellStyle name="Cálculo 5 4 4 2 2" xfId="12067"/>
    <cellStyle name="Cálculo 5 4 4 2 2 2" xfId="27175"/>
    <cellStyle name="Cálculo 5 4 4 2 3" xfId="14155"/>
    <cellStyle name="Cálculo 5 4 4 2 3 2" xfId="29263"/>
    <cellStyle name="Cálculo 5 4 4 2 4" xfId="20864"/>
    <cellStyle name="Cálculo 5 4 4 3" xfId="9501"/>
    <cellStyle name="Cálculo 5 4 4 3 2" xfId="24609"/>
    <cellStyle name="Cálculo 5 4 4 4" xfId="14353"/>
    <cellStyle name="Cálculo 5 4 4 4 2" xfId="29461"/>
    <cellStyle name="Cálculo 5 4 4 5" xfId="18227"/>
    <cellStyle name="Cálculo 5 4 5" xfId="3445"/>
    <cellStyle name="Cálculo 5 4 5 2" xfId="6082"/>
    <cellStyle name="Cálculo 5 4 5 2 2" xfId="12393"/>
    <cellStyle name="Cálculo 5 4 5 2 2 2" xfId="27501"/>
    <cellStyle name="Cálculo 5 4 5 2 3" xfId="8127"/>
    <cellStyle name="Cálculo 5 4 5 2 3 2" xfId="23235"/>
    <cellStyle name="Cálculo 5 4 5 2 4" xfId="21190"/>
    <cellStyle name="Cálculo 5 4 5 3" xfId="9827"/>
    <cellStyle name="Cálculo 5 4 5 3 2" xfId="24935"/>
    <cellStyle name="Cálculo 5 4 5 4" xfId="7062"/>
    <cellStyle name="Cálculo 5 4 5 4 2" xfId="22170"/>
    <cellStyle name="Cálculo 5 4 5 5" xfId="18553"/>
    <cellStyle name="Cálculo 5 4 6" xfId="3751"/>
    <cellStyle name="Cálculo 5 4 6 2" xfId="6388"/>
    <cellStyle name="Cálculo 5 4 6 2 2" xfId="12699"/>
    <cellStyle name="Cálculo 5 4 6 2 2 2" xfId="27807"/>
    <cellStyle name="Cálculo 5 4 6 2 3" xfId="13976"/>
    <cellStyle name="Cálculo 5 4 6 2 3 2" xfId="29084"/>
    <cellStyle name="Cálculo 5 4 6 2 4" xfId="21496"/>
    <cellStyle name="Cálculo 5 4 6 3" xfId="10133"/>
    <cellStyle name="Cálculo 5 4 6 3 2" xfId="25241"/>
    <cellStyle name="Cálculo 5 4 6 4" xfId="7617"/>
    <cellStyle name="Cálculo 5 4 6 4 2" xfId="22725"/>
    <cellStyle name="Cálculo 5 4 6 5" xfId="18859"/>
    <cellStyle name="Cálculo 5 4 7" xfId="4128"/>
    <cellStyle name="Cálculo 5 4 7 2" xfId="6765"/>
    <cellStyle name="Cálculo 5 4 7 2 2" xfId="13076"/>
    <cellStyle name="Cálculo 5 4 7 2 2 2" xfId="28184"/>
    <cellStyle name="Cálculo 5 4 7 2 3" xfId="16750"/>
    <cellStyle name="Cálculo 5 4 7 2 3 2" xfId="31858"/>
    <cellStyle name="Cálculo 5 4 7 2 4" xfId="21873"/>
    <cellStyle name="Cálculo 5 4 7 3" xfId="10510"/>
    <cellStyle name="Cálculo 5 4 7 3 2" xfId="25618"/>
    <cellStyle name="Cálculo 5 4 7 4" xfId="7099"/>
    <cellStyle name="Cálculo 5 4 7 4 2" xfId="22207"/>
    <cellStyle name="Cálculo 5 4 7 5" xfId="19236"/>
    <cellStyle name="Cálculo 5 4 8" xfId="4693"/>
    <cellStyle name="Cálculo 5 4 8 2" xfId="11075"/>
    <cellStyle name="Cálculo 5 4 8 2 2" xfId="26183"/>
    <cellStyle name="Cálculo 5 4 8 3" xfId="15469"/>
    <cellStyle name="Cálculo 5 4 8 3 2" xfId="30577"/>
    <cellStyle name="Cálculo 5 4 8 4" xfId="19801"/>
    <cellStyle name="Cálculo 5 4 9" xfId="8554"/>
    <cellStyle name="Cálculo 5 4 9 2" xfId="23662"/>
    <cellStyle name="Cálculo 5 5" xfId="2065"/>
    <cellStyle name="Cálculo 5 5 10" xfId="13790"/>
    <cellStyle name="Cálculo 5 5 10 2" xfId="28898"/>
    <cellStyle name="Cálculo 5 5 11" xfId="17290"/>
    <cellStyle name="Cálculo 5 5 2" xfId="2825"/>
    <cellStyle name="Cálculo 5 5 2 2" xfId="5462"/>
    <cellStyle name="Cálculo 5 5 2 2 2" xfId="13372"/>
    <cellStyle name="Cálculo 5 5 2 2 2 2" xfId="28480"/>
    <cellStyle name="Cálculo 5 5 2 2 3" xfId="20570"/>
    <cellStyle name="Cálculo 5 5 2 3" xfId="9302"/>
    <cellStyle name="Cálculo 5 5 2 3 2" xfId="24410"/>
    <cellStyle name="Cálculo 5 5 2 4" xfId="17933"/>
    <cellStyle name="Cálculo 5 5 3" xfId="3128"/>
    <cellStyle name="Cálculo 5 5 3 2" xfId="5765"/>
    <cellStyle name="Cálculo 5 5 3 2 2" xfId="12076"/>
    <cellStyle name="Cálculo 5 5 3 2 2 2" xfId="27184"/>
    <cellStyle name="Cálculo 5 5 3 2 3" xfId="16010"/>
    <cellStyle name="Cálculo 5 5 3 2 3 2" xfId="31118"/>
    <cellStyle name="Cálculo 5 5 3 2 4" xfId="20873"/>
    <cellStyle name="Cálculo 5 5 3 3" xfId="9510"/>
    <cellStyle name="Cálculo 5 5 3 3 2" xfId="24618"/>
    <cellStyle name="Cálculo 5 5 3 4" xfId="8018"/>
    <cellStyle name="Cálculo 5 5 3 4 2" xfId="23126"/>
    <cellStyle name="Cálculo 5 5 3 5" xfId="18236"/>
    <cellStyle name="Cálculo 5 5 4" xfId="3454"/>
    <cellStyle name="Cálculo 5 5 4 2" xfId="6091"/>
    <cellStyle name="Cálculo 5 5 4 2 2" xfId="12402"/>
    <cellStyle name="Cálculo 5 5 4 2 2 2" xfId="27510"/>
    <cellStyle name="Cálculo 5 5 4 2 3" xfId="7250"/>
    <cellStyle name="Cálculo 5 5 4 2 3 2" xfId="22358"/>
    <cellStyle name="Cálculo 5 5 4 2 4" xfId="21199"/>
    <cellStyle name="Cálculo 5 5 4 3" xfId="9836"/>
    <cellStyle name="Cálculo 5 5 4 3 2" xfId="24944"/>
    <cellStyle name="Cálculo 5 5 4 4" xfId="15796"/>
    <cellStyle name="Cálculo 5 5 4 4 2" xfId="30904"/>
    <cellStyle name="Cálculo 5 5 4 5" xfId="18562"/>
    <cellStyle name="Cálculo 5 5 5" xfId="3760"/>
    <cellStyle name="Cálculo 5 5 5 2" xfId="6397"/>
    <cellStyle name="Cálculo 5 5 5 2 2" xfId="12708"/>
    <cellStyle name="Cálculo 5 5 5 2 2 2" xfId="27816"/>
    <cellStyle name="Cálculo 5 5 5 2 3" xfId="15662"/>
    <cellStyle name="Cálculo 5 5 5 2 3 2" xfId="30770"/>
    <cellStyle name="Cálculo 5 5 5 2 4" xfId="21505"/>
    <cellStyle name="Cálculo 5 5 5 3" xfId="10142"/>
    <cellStyle name="Cálculo 5 5 5 3 2" xfId="25250"/>
    <cellStyle name="Cálculo 5 5 5 4" xfId="16278"/>
    <cellStyle name="Cálculo 5 5 5 4 2" xfId="31386"/>
    <cellStyle name="Cálculo 5 5 5 5" xfId="18868"/>
    <cellStyle name="Cálculo 5 5 6" xfId="4137"/>
    <cellStyle name="Cálculo 5 5 6 2" xfId="6774"/>
    <cellStyle name="Cálculo 5 5 6 2 2" xfId="13085"/>
    <cellStyle name="Cálculo 5 5 6 2 2 2" xfId="28193"/>
    <cellStyle name="Cálculo 5 5 6 2 3" xfId="16759"/>
    <cellStyle name="Cálculo 5 5 6 2 3 2" xfId="31867"/>
    <cellStyle name="Cálculo 5 5 6 2 4" xfId="21882"/>
    <cellStyle name="Cálculo 5 5 6 3" xfId="10519"/>
    <cellStyle name="Cálculo 5 5 6 3 2" xfId="25627"/>
    <cellStyle name="Cálculo 5 5 6 4" xfId="16475"/>
    <cellStyle name="Cálculo 5 5 6 4 2" xfId="31583"/>
    <cellStyle name="Cálculo 5 5 6 5" xfId="19245"/>
    <cellStyle name="Cálculo 5 5 7" xfId="4702"/>
    <cellStyle name="Cálculo 5 5 7 2" xfId="11084"/>
    <cellStyle name="Cálculo 5 5 7 2 2" xfId="26192"/>
    <cellStyle name="Cálculo 5 5 7 3" xfId="7804"/>
    <cellStyle name="Cálculo 5 5 7 3 2" xfId="22912"/>
    <cellStyle name="Cálculo 5 5 7 4" xfId="19810"/>
    <cellStyle name="Cálculo 5 5 8" xfId="8563"/>
    <cellStyle name="Cálculo 5 5 8 2" xfId="23671"/>
    <cellStyle name="Cálculo 5 5 9" xfId="15375"/>
    <cellStyle name="Cálculo 5 5 9 2" xfId="30483"/>
    <cellStyle name="Cálculo 6" xfId="763"/>
    <cellStyle name="Cálculo 6 2" xfId="1837"/>
    <cellStyle name="Cálculo 6 2 10" xfId="8338"/>
    <cellStyle name="Cálculo 6 2 10 2" xfId="23446"/>
    <cellStyle name="Cálculo 6 2 11" xfId="15904"/>
    <cellStyle name="Cálculo 6 2 11 2" xfId="31012"/>
    <cellStyle name="Cálculo 6 2 12" xfId="14428"/>
    <cellStyle name="Cálculo 6 2 12 2" xfId="29536"/>
    <cellStyle name="Cálculo 6 2 13" xfId="17062"/>
    <cellStyle name="Cálculo 6 2 2" xfId="2397"/>
    <cellStyle name="Cálculo 6 2 2 2" xfId="5034"/>
    <cellStyle name="Cálculo 6 2 2 2 2" xfId="11398"/>
    <cellStyle name="Cálculo 6 2 2 2 2 2" xfId="26506"/>
    <cellStyle name="Cálculo 6 2 2 2 3" xfId="14658"/>
    <cellStyle name="Cálculo 6 2 2 2 3 2" xfId="29766"/>
    <cellStyle name="Cálculo 6 2 2 2 4" xfId="20142"/>
    <cellStyle name="Cálculo 6 2 2 3" xfId="8864"/>
    <cellStyle name="Cálculo 6 2 2 3 2" xfId="23972"/>
    <cellStyle name="Cálculo 6 2 3" xfId="2223"/>
    <cellStyle name="Cálculo 6 2 3 2" xfId="4860"/>
    <cellStyle name="Cálculo 6 2 3 2 2" xfId="16194"/>
    <cellStyle name="Cálculo 6 2 3 2 2 2" xfId="31302"/>
    <cellStyle name="Cálculo 6 2 3 2 3" xfId="19968"/>
    <cellStyle name="Cálculo 6 2 3 3" xfId="7125"/>
    <cellStyle name="Cálculo 6 2 3 3 2" xfId="22233"/>
    <cellStyle name="Cálculo 6 2 3 4" xfId="17448"/>
    <cellStyle name="Cálculo 6 2 4" xfId="2931"/>
    <cellStyle name="Cálculo 6 2 4 2" xfId="5568"/>
    <cellStyle name="Cálculo 6 2 4 2 2" xfId="11879"/>
    <cellStyle name="Cálculo 6 2 4 2 2 2" xfId="26987"/>
    <cellStyle name="Cálculo 6 2 4 2 3" xfId="15693"/>
    <cellStyle name="Cálculo 6 2 4 2 3 2" xfId="30801"/>
    <cellStyle name="Cálculo 6 2 4 2 4" xfId="20676"/>
    <cellStyle name="Cálculo 6 2 4 3" xfId="9313"/>
    <cellStyle name="Cálculo 6 2 4 3 2" xfId="24421"/>
    <cellStyle name="Cálculo 6 2 4 4" xfId="15060"/>
    <cellStyle name="Cálculo 6 2 4 4 2" xfId="30168"/>
    <cellStyle name="Cálculo 6 2 4 5" xfId="18039"/>
    <cellStyle name="Cálculo 6 2 5" xfId="3257"/>
    <cellStyle name="Cálculo 6 2 5 2" xfId="5894"/>
    <cellStyle name="Cálculo 6 2 5 2 2" xfId="12205"/>
    <cellStyle name="Cálculo 6 2 5 2 2 2" xfId="27313"/>
    <cellStyle name="Cálculo 6 2 5 2 3" xfId="15676"/>
    <cellStyle name="Cálculo 6 2 5 2 3 2" xfId="30784"/>
    <cellStyle name="Cálculo 6 2 5 2 4" xfId="21002"/>
    <cellStyle name="Cálculo 6 2 5 3" xfId="9639"/>
    <cellStyle name="Cálculo 6 2 5 3 2" xfId="24747"/>
    <cellStyle name="Cálculo 6 2 5 4" xfId="8691"/>
    <cellStyle name="Cálculo 6 2 5 4 2" xfId="23799"/>
    <cellStyle name="Cálculo 6 2 5 5" xfId="18365"/>
    <cellStyle name="Cálculo 6 2 6" xfId="3563"/>
    <cellStyle name="Cálculo 6 2 6 2" xfId="6200"/>
    <cellStyle name="Cálculo 6 2 6 2 2" xfId="12511"/>
    <cellStyle name="Cálculo 6 2 6 2 2 2" xfId="27619"/>
    <cellStyle name="Cálculo 6 2 6 2 3" xfId="8022"/>
    <cellStyle name="Cálculo 6 2 6 2 3 2" xfId="23130"/>
    <cellStyle name="Cálculo 6 2 6 2 4" xfId="21308"/>
    <cellStyle name="Cálculo 6 2 6 3" xfId="9945"/>
    <cellStyle name="Cálculo 6 2 6 3 2" xfId="25053"/>
    <cellStyle name="Cálculo 6 2 6 4" xfId="14399"/>
    <cellStyle name="Cálculo 6 2 6 4 2" xfId="29507"/>
    <cellStyle name="Cálculo 6 2 6 5" xfId="18671"/>
    <cellStyle name="Cálculo 6 2 7" xfId="3909"/>
    <cellStyle name="Cálculo 6 2 7 2" xfId="6546"/>
    <cellStyle name="Cálculo 6 2 7 2 2" xfId="12857"/>
    <cellStyle name="Cálculo 6 2 7 2 2 2" xfId="27965"/>
    <cellStyle name="Cálculo 6 2 7 2 3" xfId="11778"/>
    <cellStyle name="Cálculo 6 2 7 2 3 2" xfId="26886"/>
    <cellStyle name="Cálculo 6 2 7 2 4" xfId="21654"/>
    <cellStyle name="Cálculo 6 2 7 3" xfId="10291"/>
    <cellStyle name="Cálculo 6 2 7 3 2" xfId="25399"/>
    <cellStyle name="Cálculo 6 2 7 4" xfId="15506"/>
    <cellStyle name="Cálculo 6 2 7 4 2" xfId="30614"/>
    <cellStyle name="Cálculo 6 2 7 5" xfId="19017"/>
    <cellStyle name="Cálculo 6 2 8" xfId="4273"/>
    <cellStyle name="Cálculo 6 2 8 2" xfId="6910"/>
    <cellStyle name="Cálculo 6 2 8 2 2" xfId="13221"/>
    <cellStyle name="Cálculo 6 2 8 2 2 2" xfId="28329"/>
    <cellStyle name="Cálculo 6 2 8 2 3" xfId="16885"/>
    <cellStyle name="Cálculo 6 2 8 2 3 2" xfId="31993"/>
    <cellStyle name="Cálculo 6 2 8 2 4" xfId="22018"/>
    <cellStyle name="Cálculo 6 2 8 3" xfId="10655"/>
    <cellStyle name="Cálculo 6 2 8 3 2" xfId="25763"/>
    <cellStyle name="Cálculo 6 2 8 4" xfId="7822"/>
    <cellStyle name="Cálculo 6 2 8 4 2" xfId="22930"/>
    <cellStyle name="Cálculo 6 2 8 5" xfId="19381"/>
    <cellStyle name="Cálculo 6 2 9" xfId="4474"/>
    <cellStyle name="Cálculo 6 2 9 2" xfId="10856"/>
    <cellStyle name="Cálculo 6 2 9 2 2" xfId="25964"/>
    <cellStyle name="Cálculo 6 2 9 3" xfId="15504"/>
    <cellStyle name="Cálculo 6 2 9 3 2" xfId="30612"/>
    <cellStyle name="Cálculo 6 2 9 4" xfId="19582"/>
    <cellStyle name="Cálculo 6 3" xfId="1820"/>
    <cellStyle name="Cálculo 6 3 10" xfId="13489"/>
    <cellStyle name="Cálculo 6 3 10 2" xfId="28597"/>
    <cellStyle name="Cálculo 6 3 11" xfId="14165"/>
    <cellStyle name="Cálculo 6 3 11 2" xfId="29273"/>
    <cellStyle name="Cálculo 6 3 12" xfId="17045"/>
    <cellStyle name="Cálculo 6 3 2" xfId="2380"/>
    <cellStyle name="Cálculo 6 3 2 2" xfId="5017"/>
    <cellStyle name="Cálculo 6 3 2 2 2" xfId="11381"/>
    <cellStyle name="Cálculo 6 3 2 2 2 2" xfId="26489"/>
    <cellStyle name="Cálculo 6 3 2 2 3" xfId="11779"/>
    <cellStyle name="Cálculo 6 3 2 2 3 2" xfId="26887"/>
    <cellStyle name="Cálculo 6 3 2 2 4" xfId="20125"/>
    <cellStyle name="Cálculo 6 3 2 3" xfId="8847"/>
    <cellStyle name="Cálculo 6 3 2 3 2" xfId="23955"/>
    <cellStyle name="Cálculo 6 3 2 4" xfId="15980"/>
    <cellStyle name="Cálculo 6 3 2 4 2" xfId="31088"/>
    <cellStyle name="Cálculo 6 3 2 5" xfId="13997"/>
    <cellStyle name="Cálculo 6 3 2 5 2" xfId="29105"/>
    <cellStyle name="Cálculo 6 3 2 6" xfId="17588"/>
    <cellStyle name="Cálculo 6 3 3" xfId="2240"/>
    <cellStyle name="Cálculo 6 3 3 2" xfId="4877"/>
    <cellStyle name="Cálculo 6 3 3 2 2" xfId="15568"/>
    <cellStyle name="Cálculo 6 3 3 2 2 2" xfId="30676"/>
    <cellStyle name="Cálculo 6 3 3 2 3" xfId="19985"/>
    <cellStyle name="Cálculo 6 3 3 3" xfId="9263"/>
    <cellStyle name="Cálculo 6 3 3 3 2" xfId="24371"/>
    <cellStyle name="Cálculo 6 3 3 4" xfId="17465"/>
    <cellStyle name="Cálculo 6 3 4" xfId="2345"/>
    <cellStyle name="Cálculo 6 3 4 2" xfId="4982"/>
    <cellStyle name="Cálculo 6 3 4 2 2" xfId="11346"/>
    <cellStyle name="Cálculo 6 3 4 2 2 2" xfId="26454"/>
    <cellStyle name="Cálculo 6 3 4 2 3" xfId="16135"/>
    <cellStyle name="Cálculo 6 3 4 2 3 2" xfId="31243"/>
    <cellStyle name="Cálculo 6 3 4 2 4" xfId="20090"/>
    <cellStyle name="Cálculo 6 3 4 3" xfId="8812"/>
    <cellStyle name="Cálculo 6 3 4 3 2" xfId="23920"/>
    <cellStyle name="Cálculo 6 3 4 4" xfId="11806"/>
    <cellStyle name="Cálculo 6 3 4 4 2" xfId="26914"/>
    <cellStyle name="Cálculo 6 3 4 5" xfId="17570"/>
    <cellStyle name="Cálculo 6 3 5" xfId="3240"/>
    <cellStyle name="Cálculo 6 3 5 2" xfId="5877"/>
    <cellStyle name="Cálculo 6 3 5 2 2" xfId="12188"/>
    <cellStyle name="Cálculo 6 3 5 2 2 2" xfId="27296"/>
    <cellStyle name="Cálculo 6 3 5 2 3" xfId="15977"/>
    <cellStyle name="Cálculo 6 3 5 2 3 2" xfId="31085"/>
    <cellStyle name="Cálculo 6 3 5 2 4" xfId="20985"/>
    <cellStyle name="Cálculo 6 3 5 3" xfId="9622"/>
    <cellStyle name="Cálculo 6 3 5 3 2" xfId="24730"/>
    <cellStyle name="Cálculo 6 3 5 4" xfId="15438"/>
    <cellStyle name="Cálculo 6 3 5 4 2" xfId="30546"/>
    <cellStyle name="Cálculo 6 3 5 5" xfId="18348"/>
    <cellStyle name="Cálculo 6 3 6" xfId="2322"/>
    <cellStyle name="Cálculo 6 3 6 2" xfId="4959"/>
    <cellStyle name="Cálculo 6 3 6 2 2" xfId="11323"/>
    <cellStyle name="Cálculo 6 3 6 2 2 2" xfId="26431"/>
    <cellStyle name="Cálculo 6 3 6 2 3" xfId="14500"/>
    <cellStyle name="Cálculo 6 3 6 2 3 2" xfId="29608"/>
    <cellStyle name="Cálculo 6 3 6 2 4" xfId="20067"/>
    <cellStyle name="Cálculo 6 3 6 3" xfId="8789"/>
    <cellStyle name="Cálculo 6 3 6 3 2" xfId="23897"/>
    <cellStyle name="Cálculo 6 3 6 4" xfId="15651"/>
    <cellStyle name="Cálculo 6 3 6 4 2" xfId="30759"/>
    <cellStyle name="Cálculo 6 3 6 5" xfId="17547"/>
    <cellStyle name="Cálculo 6 3 7" xfId="3892"/>
    <cellStyle name="Cálculo 6 3 7 2" xfId="6529"/>
    <cellStyle name="Cálculo 6 3 7 2 2" xfId="12840"/>
    <cellStyle name="Cálculo 6 3 7 2 2 2" xfId="27948"/>
    <cellStyle name="Cálculo 6 3 7 2 3" xfId="15960"/>
    <cellStyle name="Cálculo 6 3 7 2 3 2" xfId="31068"/>
    <cellStyle name="Cálculo 6 3 7 2 4" xfId="21637"/>
    <cellStyle name="Cálculo 6 3 7 3" xfId="10274"/>
    <cellStyle name="Cálculo 6 3 7 3 2" xfId="25382"/>
    <cellStyle name="Cálculo 6 3 7 4" xfId="7428"/>
    <cellStyle name="Cálculo 6 3 7 4 2" xfId="22536"/>
    <cellStyle name="Cálculo 6 3 7 5" xfId="19000"/>
    <cellStyle name="Cálculo 6 3 8" xfId="4457"/>
    <cellStyle name="Cálculo 6 3 8 2" xfId="10839"/>
    <cellStyle name="Cálculo 6 3 8 2 2" xfId="25947"/>
    <cellStyle name="Cálculo 6 3 8 3" xfId="16126"/>
    <cellStyle name="Cálculo 6 3 8 3 2" xfId="31234"/>
    <cellStyle name="Cálculo 6 3 8 4" xfId="19565"/>
    <cellStyle name="Cálculo 6 3 9" xfId="8321"/>
    <cellStyle name="Cálculo 6 3 9 2" xfId="23429"/>
    <cellStyle name="Cálculo 6 4" xfId="2057"/>
    <cellStyle name="Cálculo 6 4 10" xfId="15999"/>
    <cellStyle name="Cálculo 6 4 10 2" xfId="31107"/>
    <cellStyle name="Cálculo 6 4 11" xfId="15658"/>
    <cellStyle name="Cálculo 6 4 11 2" xfId="30766"/>
    <cellStyle name="Cálculo 6 4 12" xfId="17282"/>
    <cellStyle name="Cálculo 6 4 2" xfId="2564"/>
    <cellStyle name="Cálculo 6 4 2 2" xfId="5201"/>
    <cellStyle name="Cálculo 6 4 2 2 2" xfId="11565"/>
    <cellStyle name="Cálculo 6 4 2 2 2 2" xfId="26673"/>
    <cellStyle name="Cálculo 6 4 2 2 3" xfId="14892"/>
    <cellStyle name="Cálculo 6 4 2 2 3 2" xfId="30000"/>
    <cellStyle name="Cálculo 6 4 2 2 4" xfId="20309"/>
    <cellStyle name="Cálculo 6 4 2 3" xfId="9031"/>
    <cellStyle name="Cálculo 6 4 2 3 2" xfId="24139"/>
    <cellStyle name="Cálculo 6 4 2 4" xfId="15500"/>
    <cellStyle name="Cálculo 6 4 2 4 2" xfId="30608"/>
    <cellStyle name="Cálculo 6 4 2 5" xfId="13624"/>
    <cellStyle name="Cálculo 6 4 2 5 2" xfId="28732"/>
    <cellStyle name="Cálculo 6 4 2 6" xfId="17672"/>
    <cellStyle name="Cálculo 6 4 3" xfId="2817"/>
    <cellStyle name="Cálculo 6 4 3 2" xfId="5454"/>
    <cellStyle name="Cálculo 6 4 3 2 2" xfId="14919"/>
    <cellStyle name="Cálculo 6 4 3 2 2 2" xfId="30027"/>
    <cellStyle name="Cálculo 6 4 3 2 3" xfId="20562"/>
    <cellStyle name="Cálculo 6 4 3 3" xfId="14671"/>
    <cellStyle name="Cálculo 6 4 3 3 2" xfId="29779"/>
    <cellStyle name="Cálculo 6 4 3 4" xfId="17925"/>
    <cellStyle name="Cálculo 6 4 4" xfId="3120"/>
    <cellStyle name="Cálculo 6 4 4 2" xfId="5757"/>
    <cellStyle name="Cálculo 6 4 4 2 2" xfId="12068"/>
    <cellStyle name="Cálculo 6 4 4 2 2 2" xfId="27176"/>
    <cellStyle name="Cálculo 6 4 4 2 3" xfId="15318"/>
    <cellStyle name="Cálculo 6 4 4 2 3 2" xfId="30426"/>
    <cellStyle name="Cálculo 6 4 4 2 4" xfId="20865"/>
    <cellStyle name="Cálculo 6 4 4 3" xfId="9502"/>
    <cellStyle name="Cálculo 6 4 4 3 2" xfId="24610"/>
    <cellStyle name="Cálculo 6 4 4 4" xfId="7925"/>
    <cellStyle name="Cálculo 6 4 4 4 2" xfId="23033"/>
    <cellStyle name="Cálculo 6 4 4 5" xfId="18228"/>
    <cellStyle name="Cálculo 6 4 5" xfId="3446"/>
    <cellStyle name="Cálculo 6 4 5 2" xfId="6083"/>
    <cellStyle name="Cálculo 6 4 5 2 2" xfId="12394"/>
    <cellStyle name="Cálculo 6 4 5 2 2 2" xfId="27502"/>
    <cellStyle name="Cálculo 6 4 5 2 3" xfId="15578"/>
    <cellStyle name="Cálculo 6 4 5 2 3 2" xfId="30686"/>
    <cellStyle name="Cálculo 6 4 5 2 4" xfId="21191"/>
    <cellStyle name="Cálculo 6 4 5 3" xfId="9828"/>
    <cellStyle name="Cálculo 6 4 5 3 2" xfId="24936"/>
    <cellStyle name="Cálculo 6 4 5 4" xfId="14890"/>
    <cellStyle name="Cálculo 6 4 5 4 2" xfId="29998"/>
    <cellStyle name="Cálculo 6 4 5 5" xfId="18554"/>
    <cellStyle name="Cálculo 6 4 6" xfId="3752"/>
    <cellStyle name="Cálculo 6 4 6 2" xfId="6389"/>
    <cellStyle name="Cálculo 6 4 6 2 2" xfId="12700"/>
    <cellStyle name="Cálculo 6 4 6 2 2 2" xfId="27808"/>
    <cellStyle name="Cálculo 6 4 6 2 3" xfId="11221"/>
    <cellStyle name="Cálculo 6 4 6 2 3 2" xfId="26329"/>
    <cellStyle name="Cálculo 6 4 6 2 4" xfId="21497"/>
    <cellStyle name="Cálculo 6 4 6 3" xfId="10134"/>
    <cellStyle name="Cálculo 6 4 6 3 2" xfId="25242"/>
    <cellStyle name="Cálculo 6 4 6 4" xfId="7164"/>
    <cellStyle name="Cálculo 6 4 6 4 2" xfId="22272"/>
    <cellStyle name="Cálculo 6 4 6 5" xfId="18860"/>
    <cellStyle name="Cálculo 6 4 7" xfId="4129"/>
    <cellStyle name="Cálculo 6 4 7 2" xfId="6766"/>
    <cellStyle name="Cálculo 6 4 7 2 2" xfId="13077"/>
    <cellStyle name="Cálculo 6 4 7 2 2 2" xfId="28185"/>
    <cellStyle name="Cálculo 6 4 7 2 3" xfId="16751"/>
    <cellStyle name="Cálculo 6 4 7 2 3 2" xfId="31859"/>
    <cellStyle name="Cálculo 6 4 7 2 4" xfId="21874"/>
    <cellStyle name="Cálculo 6 4 7 3" xfId="10511"/>
    <cellStyle name="Cálculo 6 4 7 3 2" xfId="25619"/>
    <cellStyle name="Cálculo 6 4 7 4" xfId="8465"/>
    <cellStyle name="Cálculo 6 4 7 4 2" xfId="23573"/>
    <cellStyle name="Cálculo 6 4 7 5" xfId="19237"/>
    <cellStyle name="Cálculo 6 4 8" xfId="4694"/>
    <cellStyle name="Cálculo 6 4 8 2" xfId="11076"/>
    <cellStyle name="Cálculo 6 4 8 2 2" xfId="26184"/>
    <cellStyle name="Cálculo 6 4 8 3" xfId="8207"/>
    <cellStyle name="Cálculo 6 4 8 3 2" xfId="23315"/>
    <cellStyle name="Cálculo 6 4 8 4" xfId="19802"/>
    <cellStyle name="Cálculo 6 4 9" xfId="8555"/>
    <cellStyle name="Cálculo 6 4 9 2" xfId="23663"/>
    <cellStyle name="Cálculo 6 5" xfId="2064"/>
    <cellStyle name="Cálculo 6 5 10" xfId="16215"/>
    <cellStyle name="Cálculo 6 5 10 2" xfId="31323"/>
    <cellStyle name="Cálculo 6 5 11" xfId="17289"/>
    <cellStyle name="Cálculo 6 5 2" xfId="2824"/>
    <cellStyle name="Cálculo 6 5 2 2" xfId="5461"/>
    <cellStyle name="Cálculo 6 5 2 2 2" xfId="16061"/>
    <cellStyle name="Cálculo 6 5 2 2 2 2" xfId="31169"/>
    <cellStyle name="Cálculo 6 5 2 2 3" xfId="20569"/>
    <cellStyle name="Cálculo 6 5 2 3" xfId="13428"/>
    <cellStyle name="Cálculo 6 5 2 3 2" xfId="28536"/>
    <cellStyle name="Cálculo 6 5 2 4" xfId="17932"/>
    <cellStyle name="Cálculo 6 5 3" xfId="3127"/>
    <cellStyle name="Cálculo 6 5 3 2" xfId="5764"/>
    <cellStyle name="Cálculo 6 5 3 2 2" xfId="12075"/>
    <cellStyle name="Cálculo 6 5 3 2 2 2" xfId="27183"/>
    <cellStyle name="Cálculo 6 5 3 2 3" xfId="14806"/>
    <cellStyle name="Cálculo 6 5 3 2 3 2" xfId="29914"/>
    <cellStyle name="Cálculo 6 5 3 2 4" xfId="20872"/>
    <cellStyle name="Cálculo 6 5 3 3" xfId="9509"/>
    <cellStyle name="Cálculo 6 5 3 3 2" xfId="24617"/>
    <cellStyle name="Cálculo 6 5 3 4" xfId="15801"/>
    <cellStyle name="Cálculo 6 5 3 4 2" xfId="30909"/>
    <cellStyle name="Cálculo 6 5 3 5" xfId="18235"/>
    <cellStyle name="Cálculo 6 5 4" xfId="3453"/>
    <cellStyle name="Cálculo 6 5 4 2" xfId="6090"/>
    <cellStyle name="Cálculo 6 5 4 2 2" xfId="12401"/>
    <cellStyle name="Cálculo 6 5 4 2 2 2" xfId="27509"/>
    <cellStyle name="Cálculo 6 5 4 2 3" xfId="16453"/>
    <cellStyle name="Cálculo 6 5 4 2 3 2" xfId="31561"/>
    <cellStyle name="Cálculo 6 5 4 2 4" xfId="21198"/>
    <cellStyle name="Cálculo 6 5 4 3" xfId="9835"/>
    <cellStyle name="Cálculo 6 5 4 3 2" xfId="24943"/>
    <cellStyle name="Cálculo 6 5 4 4" xfId="16273"/>
    <cellStyle name="Cálculo 6 5 4 4 2" xfId="31381"/>
    <cellStyle name="Cálculo 6 5 4 5" xfId="18561"/>
    <cellStyle name="Cálculo 6 5 5" xfId="3759"/>
    <cellStyle name="Cálculo 6 5 5 2" xfId="6396"/>
    <cellStyle name="Cálculo 6 5 5 2 2" xfId="12707"/>
    <cellStyle name="Cálculo 6 5 5 2 2 2" xfId="27815"/>
    <cellStyle name="Cálculo 6 5 5 2 3" xfId="15951"/>
    <cellStyle name="Cálculo 6 5 5 2 3 2" xfId="31059"/>
    <cellStyle name="Cálculo 6 5 5 2 4" xfId="21504"/>
    <cellStyle name="Cálculo 6 5 5 3" xfId="10141"/>
    <cellStyle name="Cálculo 6 5 5 3 2" xfId="25249"/>
    <cellStyle name="Cálculo 6 5 5 4" xfId="14954"/>
    <cellStyle name="Cálculo 6 5 5 4 2" xfId="30062"/>
    <cellStyle name="Cálculo 6 5 5 5" xfId="18867"/>
    <cellStyle name="Cálculo 6 5 6" xfId="4136"/>
    <cellStyle name="Cálculo 6 5 6 2" xfId="6773"/>
    <cellStyle name="Cálculo 6 5 6 2 2" xfId="13084"/>
    <cellStyle name="Cálculo 6 5 6 2 2 2" xfId="28192"/>
    <cellStyle name="Cálculo 6 5 6 2 3" xfId="16758"/>
    <cellStyle name="Cálculo 6 5 6 2 3 2" xfId="31866"/>
    <cellStyle name="Cálculo 6 5 6 2 4" xfId="21881"/>
    <cellStyle name="Cálculo 6 5 6 3" xfId="10518"/>
    <cellStyle name="Cálculo 6 5 6 3 2" xfId="25626"/>
    <cellStyle name="Cálculo 6 5 6 4" xfId="13998"/>
    <cellStyle name="Cálculo 6 5 6 4 2" xfId="29106"/>
    <cellStyle name="Cálculo 6 5 6 5" xfId="19244"/>
    <cellStyle name="Cálculo 6 5 7" xfId="4701"/>
    <cellStyle name="Cálculo 6 5 7 2" xfId="11083"/>
    <cellStyle name="Cálculo 6 5 7 2 2" xfId="26191"/>
    <cellStyle name="Cálculo 6 5 7 3" xfId="16094"/>
    <cellStyle name="Cálculo 6 5 7 3 2" xfId="31202"/>
    <cellStyle name="Cálculo 6 5 7 4" xfId="19809"/>
    <cellStyle name="Cálculo 6 5 8" xfId="8562"/>
    <cellStyle name="Cálculo 6 5 8 2" xfId="23670"/>
    <cellStyle name="Cálculo 6 5 9" xfId="14612"/>
    <cellStyle name="Cálculo 6 5 9 2" xfId="29720"/>
    <cellStyle name="Cálculo 7" xfId="764"/>
    <cellStyle name="Cálculo 7 2" xfId="1838"/>
    <cellStyle name="Cálculo 7 2 10" xfId="8339"/>
    <cellStyle name="Cálculo 7 2 10 2" xfId="23447"/>
    <cellStyle name="Cálculo 7 2 11" xfId="8176"/>
    <cellStyle name="Cálculo 7 2 11 2" xfId="23284"/>
    <cellStyle name="Cálculo 7 2 12" xfId="14920"/>
    <cellStyle name="Cálculo 7 2 12 2" xfId="30028"/>
    <cellStyle name="Cálculo 7 2 13" xfId="17063"/>
    <cellStyle name="Cálculo 7 2 2" xfId="2398"/>
    <cellStyle name="Cálculo 7 2 2 2" xfId="5035"/>
    <cellStyle name="Cálculo 7 2 2 2 2" xfId="11399"/>
    <cellStyle name="Cálculo 7 2 2 2 2 2" xfId="26507"/>
    <cellStyle name="Cálculo 7 2 2 2 3" xfId="16059"/>
    <cellStyle name="Cálculo 7 2 2 2 3 2" xfId="31167"/>
    <cellStyle name="Cálculo 7 2 2 2 4" xfId="20143"/>
    <cellStyle name="Cálculo 7 2 2 3" xfId="8865"/>
    <cellStyle name="Cálculo 7 2 2 3 2" xfId="23973"/>
    <cellStyle name="Cálculo 7 2 3" xfId="2222"/>
    <cellStyle name="Cálculo 7 2 3 2" xfId="4859"/>
    <cellStyle name="Cálculo 7 2 3 2 2" xfId="11818"/>
    <cellStyle name="Cálculo 7 2 3 2 2 2" xfId="26926"/>
    <cellStyle name="Cálculo 7 2 3 2 3" xfId="19967"/>
    <cellStyle name="Cálculo 7 2 3 3" xfId="7866"/>
    <cellStyle name="Cálculo 7 2 3 3 2" xfId="22974"/>
    <cellStyle name="Cálculo 7 2 3 4" xfId="17447"/>
    <cellStyle name="Cálculo 7 2 4" xfId="2932"/>
    <cellStyle name="Cálculo 7 2 4 2" xfId="5569"/>
    <cellStyle name="Cálculo 7 2 4 2 2" xfId="11880"/>
    <cellStyle name="Cálculo 7 2 4 2 2 2" xfId="26988"/>
    <cellStyle name="Cálculo 7 2 4 2 3" xfId="13835"/>
    <cellStyle name="Cálculo 7 2 4 2 3 2" xfId="28943"/>
    <cellStyle name="Cálculo 7 2 4 2 4" xfId="20677"/>
    <cellStyle name="Cálculo 7 2 4 3" xfId="9314"/>
    <cellStyle name="Cálculo 7 2 4 3 2" xfId="24422"/>
    <cellStyle name="Cálculo 7 2 4 4" xfId="14498"/>
    <cellStyle name="Cálculo 7 2 4 4 2" xfId="29606"/>
    <cellStyle name="Cálculo 7 2 4 5" xfId="18040"/>
    <cellStyle name="Cálculo 7 2 5" xfId="3258"/>
    <cellStyle name="Cálculo 7 2 5 2" xfId="5895"/>
    <cellStyle name="Cálculo 7 2 5 2 2" xfId="12206"/>
    <cellStyle name="Cálculo 7 2 5 2 2 2" xfId="27314"/>
    <cellStyle name="Cálculo 7 2 5 2 3" xfId="8129"/>
    <cellStyle name="Cálculo 7 2 5 2 3 2" xfId="23237"/>
    <cellStyle name="Cálculo 7 2 5 2 4" xfId="21003"/>
    <cellStyle name="Cálculo 7 2 5 3" xfId="9640"/>
    <cellStyle name="Cálculo 7 2 5 3 2" xfId="24748"/>
    <cellStyle name="Cálculo 7 2 5 4" xfId="13696"/>
    <cellStyle name="Cálculo 7 2 5 4 2" xfId="28804"/>
    <cellStyle name="Cálculo 7 2 5 5" xfId="18366"/>
    <cellStyle name="Cálculo 7 2 6" xfId="3564"/>
    <cellStyle name="Cálculo 7 2 6 2" xfId="6201"/>
    <cellStyle name="Cálculo 7 2 6 2 2" xfId="12512"/>
    <cellStyle name="Cálculo 7 2 6 2 2 2" xfId="27620"/>
    <cellStyle name="Cálculo 7 2 6 2 3" xfId="14648"/>
    <cellStyle name="Cálculo 7 2 6 2 3 2" xfId="29756"/>
    <cellStyle name="Cálculo 7 2 6 2 4" xfId="21309"/>
    <cellStyle name="Cálculo 7 2 6 3" xfId="9946"/>
    <cellStyle name="Cálculo 7 2 6 3 2" xfId="25054"/>
    <cellStyle name="Cálculo 7 2 6 4" xfId="11810"/>
    <cellStyle name="Cálculo 7 2 6 4 2" xfId="26918"/>
    <cellStyle name="Cálculo 7 2 6 5" xfId="18672"/>
    <cellStyle name="Cálculo 7 2 7" xfId="3910"/>
    <cellStyle name="Cálculo 7 2 7 2" xfId="6547"/>
    <cellStyle name="Cálculo 7 2 7 2 2" xfId="12858"/>
    <cellStyle name="Cálculo 7 2 7 2 2 2" xfId="27966"/>
    <cellStyle name="Cálculo 7 2 7 2 3" xfId="7752"/>
    <cellStyle name="Cálculo 7 2 7 2 3 2" xfId="22860"/>
    <cellStyle name="Cálculo 7 2 7 2 4" xfId="21655"/>
    <cellStyle name="Cálculo 7 2 7 3" xfId="10292"/>
    <cellStyle name="Cálculo 7 2 7 3 2" xfId="25400"/>
    <cellStyle name="Cálculo 7 2 7 4" xfId="7629"/>
    <cellStyle name="Cálculo 7 2 7 4 2" xfId="22737"/>
    <cellStyle name="Cálculo 7 2 7 5" xfId="19018"/>
    <cellStyle name="Cálculo 7 2 8" xfId="4274"/>
    <cellStyle name="Cálculo 7 2 8 2" xfId="6911"/>
    <cellStyle name="Cálculo 7 2 8 2 2" xfId="13222"/>
    <cellStyle name="Cálculo 7 2 8 2 2 2" xfId="28330"/>
    <cellStyle name="Cálculo 7 2 8 2 3" xfId="16886"/>
    <cellStyle name="Cálculo 7 2 8 2 3 2" xfId="31994"/>
    <cellStyle name="Cálculo 7 2 8 2 4" xfId="22019"/>
    <cellStyle name="Cálculo 7 2 8 3" xfId="10656"/>
    <cellStyle name="Cálculo 7 2 8 3 2" xfId="25764"/>
    <cellStyle name="Cálculo 7 2 8 4" xfId="15054"/>
    <cellStyle name="Cálculo 7 2 8 4 2" xfId="30162"/>
    <cellStyle name="Cálculo 7 2 8 5" xfId="19382"/>
    <cellStyle name="Cálculo 7 2 9" xfId="4475"/>
    <cellStyle name="Cálculo 7 2 9 2" xfId="10857"/>
    <cellStyle name="Cálculo 7 2 9 2 2" xfId="25965"/>
    <cellStyle name="Cálculo 7 2 9 3" xfId="7766"/>
    <cellStyle name="Cálculo 7 2 9 3 2" xfId="22874"/>
    <cellStyle name="Cálculo 7 2 9 4" xfId="19583"/>
    <cellStyle name="Cálculo 7 3" xfId="1821"/>
    <cellStyle name="Cálculo 7 3 10" xfId="9138"/>
    <cellStyle name="Cálculo 7 3 10 2" xfId="24246"/>
    <cellStyle name="Cálculo 7 3 11" xfId="13506"/>
    <cellStyle name="Cálculo 7 3 11 2" xfId="28614"/>
    <cellStyle name="Cálculo 7 3 12" xfId="17046"/>
    <cellStyle name="Cálculo 7 3 2" xfId="2381"/>
    <cellStyle name="Cálculo 7 3 2 2" xfId="5018"/>
    <cellStyle name="Cálculo 7 3 2 2 2" xfId="11382"/>
    <cellStyle name="Cálculo 7 3 2 2 2 2" xfId="26490"/>
    <cellStyle name="Cálculo 7 3 2 2 3" xfId="15039"/>
    <cellStyle name="Cálculo 7 3 2 2 3 2" xfId="30147"/>
    <cellStyle name="Cálculo 7 3 2 2 4" xfId="20126"/>
    <cellStyle name="Cálculo 7 3 2 3" xfId="8848"/>
    <cellStyle name="Cálculo 7 3 2 3 2" xfId="23956"/>
    <cellStyle name="Cálculo 7 3 2 4" xfId="9151"/>
    <cellStyle name="Cálculo 7 3 2 4 2" xfId="24259"/>
    <cellStyle name="Cálculo 7 3 2 5" xfId="13472"/>
    <cellStyle name="Cálculo 7 3 2 5 2" xfId="28580"/>
    <cellStyle name="Cálculo 7 3 2 6" xfId="17589"/>
    <cellStyle name="Cálculo 7 3 3" xfId="2239"/>
    <cellStyle name="Cálculo 7 3 3 2" xfId="4876"/>
    <cellStyle name="Cálculo 7 3 3 2 2" xfId="14744"/>
    <cellStyle name="Cálculo 7 3 3 2 2 2" xfId="29852"/>
    <cellStyle name="Cálculo 7 3 3 2 3" xfId="19984"/>
    <cellStyle name="Cálculo 7 3 3 3" xfId="14290"/>
    <cellStyle name="Cálculo 7 3 3 3 2" xfId="29398"/>
    <cellStyle name="Cálculo 7 3 3 4" xfId="17464"/>
    <cellStyle name="Cálculo 7 3 4" xfId="2652"/>
    <cellStyle name="Cálculo 7 3 4 2" xfId="5289"/>
    <cellStyle name="Cálculo 7 3 4 2 2" xfId="11653"/>
    <cellStyle name="Cálculo 7 3 4 2 2 2" xfId="26761"/>
    <cellStyle name="Cálculo 7 3 4 2 3" xfId="15867"/>
    <cellStyle name="Cálculo 7 3 4 2 3 2" xfId="30975"/>
    <cellStyle name="Cálculo 7 3 4 2 4" xfId="20397"/>
    <cellStyle name="Cálculo 7 3 4 3" xfId="9119"/>
    <cellStyle name="Cálculo 7 3 4 3 2" xfId="24227"/>
    <cellStyle name="Cálculo 7 3 4 4" xfId="7675"/>
    <cellStyle name="Cálculo 7 3 4 4 2" xfId="22783"/>
    <cellStyle name="Cálculo 7 3 4 5" xfId="17760"/>
    <cellStyle name="Cálculo 7 3 5" xfId="3241"/>
    <cellStyle name="Cálculo 7 3 5 2" xfId="5878"/>
    <cellStyle name="Cálculo 7 3 5 2 2" xfId="12189"/>
    <cellStyle name="Cálculo 7 3 5 2 2 2" xfId="27297"/>
    <cellStyle name="Cálculo 7 3 5 2 3" xfId="16556"/>
    <cellStyle name="Cálculo 7 3 5 2 3 2" xfId="31664"/>
    <cellStyle name="Cálculo 7 3 5 2 4" xfId="20986"/>
    <cellStyle name="Cálculo 7 3 5 3" xfId="9623"/>
    <cellStyle name="Cálculo 7 3 5 3 2" xfId="24731"/>
    <cellStyle name="Cálculo 7 3 5 4" xfId="14726"/>
    <cellStyle name="Cálculo 7 3 5 4 2" xfId="29834"/>
    <cellStyle name="Cálculo 7 3 5 5" xfId="18349"/>
    <cellStyle name="Cálculo 7 3 6" xfId="2323"/>
    <cellStyle name="Cálculo 7 3 6 2" xfId="4960"/>
    <cellStyle name="Cálculo 7 3 6 2 2" xfId="11324"/>
    <cellStyle name="Cálculo 7 3 6 2 2 2" xfId="26432"/>
    <cellStyle name="Cálculo 7 3 6 2 3" xfId="14758"/>
    <cellStyle name="Cálculo 7 3 6 2 3 2" xfId="29866"/>
    <cellStyle name="Cálculo 7 3 6 2 4" xfId="20068"/>
    <cellStyle name="Cálculo 7 3 6 3" xfId="8790"/>
    <cellStyle name="Cálculo 7 3 6 3 2" xfId="23898"/>
    <cellStyle name="Cálculo 7 3 6 4" xfId="14898"/>
    <cellStyle name="Cálculo 7 3 6 4 2" xfId="30006"/>
    <cellStyle name="Cálculo 7 3 6 5" xfId="17548"/>
    <cellStyle name="Cálculo 7 3 7" xfId="3893"/>
    <cellStyle name="Cálculo 7 3 7 2" xfId="6530"/>
    <cellStyle name="Cálculo 7 3 7 2 2" xfId="12841"/>
    <cellStyle name="Cálculo 7 3 7 2 2 2" xfId="27949"/>
    <cellStyle name="Cálculo 7 3 7 2 3" xfId="13986"/>
    <cellStyle name="Cálculo 7 3 7 2 3 2" xfId="29094"/>
    <cellStyle name="Cálculo 7 3 7 2 4" xfId="21638"/>
    <cellStyle name="Cálculo 7 3 7 3" xfId="10275"/>
    <cellStyle name="Cálculo 7 3 7 3 2" xfId="25383"/>
    <cellStyle name="Cálculo 7 3 7 4" xfId="15825"/>
    <cellStyle name="Cálculo 7 3 7 4 2" xfId="30933"/>
    <cellStyle name="Cálculo 7 3 7 5" xfId="19001"/>
    <cellStyle name="Cálculo 7 3 8" xfId="4458"/>
    <cellStyle name="Cálculo 7 3 8 2" xfId="10840"/>
    <cellStyle name="Cálculo 7 3 8 2 2" xfId="25948"/>
    <cellStyle name="Cálculo 7 3 8 3" xfId="14620"/>
    <cellStyle name="Cálculo 7 3 8 3 2" xfId="29728"/>
    <cellStyle name="Cálculo 7 3 8 4" xfId="19566"/>
    <cellStyle name="Cálculo 7 3 9" xfId="8322"/>
    <cellStyle name="Cálculo 7 3 9 2" xfId="23430"/>
    <cellStyle name="Cálculo 7 4" xfId="2058"/>
    <cellStyle name="Cálculo 7 4 10" xfId="16411"/>
    <cellStyle name="Cálculo 7 4 10 2" xfId="31519"/>
    <cellStyle name="Cálculo 7 4 11" xfId="15736"/>
    <cellStyle name="Cálculo 7 4 11 2" xfId="30844"/>
    <cellStyle name="Cálculo 7 4 12" xfId="17283"/>
    <cellStyle name="Cálculo 7 4 2" xfId="2565"/>
    <cellStyle name="Cálculo 7 4 2 2" xfId="5202"/>
    <cellStyle name="Cálculo 7 4 2 2 2" xfId="11566"/>
    <cellStyle name="Cálculo 7 4 2 2 2 2" xfId="26674"/>
    <cellStyle name="Cálculo 7 4 2 2 3" xfId="14309"/>
    <cellStyle name="Cálculo 7 4 2 2 3 2" xfId="29417"/>
    <cellStyle name="Cálculo 7 4 2 2 4" xfId="20310"/>
    <cellStyle name="Cálculo 7 4 2 3" xfId="9032"/>
    <cellStyle name="Cálculo 7 4 2 3 2" xfId="24140"/>
    <cellStyle name="Cálculo 7 4 2 4" xfId="7650"/>
    <cellStyle name="Cálculo 7 4 2 4 2" xfId="22758"/>
    <cellStyle name="Cálculo 7 4 2 5" xfId="9174"/>
    <cellStyle name="Cálculo 7 4 2 5 2" xfId="24282"/>
    <cellStyle name="Cálculo 7 4 2 6" xfId="17673"/>
    <cellStyle name="Cálculo 7 4 3" xfId="2818"/>
    <cellStyle name="Cálculo 7 4 3 2" xfId="5455"/>
    <cellStyle name="Cálculo 7 4 3 2 2" xfId="14524"/>
    <cellStyle name="Cálculo 7 4 3 2 2 2" xfId="29632"/>
    <cellStyle name="Cálculo 7 4 3 2 3" xfId="20563"/>
    <cellStyle name="Cálculo 7 4 3 3" xfId="11240"/>
    <cellStyle name="Cálculo 7 4 3 3 2" xfId="26348"/>
    <cellStyle name="Cálculo 7 4 3 4" xfId="17926"/>
    <cellStyle name="Cálculo 7 4 4" xfId="3121"/>
    <cellStyle name="Cálculo 7 4 4 2" xfId="5758"/>
    <cellStyle name="Cálculo 7 4 4 2 2" xfId="12069"/>
    <cellStyle name="Cálculo 7 4 4 2 2 2" xfId="27177"/>
    <cellStyle name="Cálculo 7 4 4 2 3" xfId="7352"/>
    <cellStyle name="Cálculo 7 4 4 2 3 2" xfId="22460"/>
    <cellStyle name="Cálculo 7 4 4 2 4" xfId="20866"/>
    <cellStyle name="Cálculo 7 4 4 3" xfId="9503"/>
    <cellStyle name="Cálculo 7 4 4 3 2" xfId="24611"/>
    <cellStyle name="Cálculo 7 4 4 4" xfId="15306"/>
    <cellStyle name="Cálculo 7 4 4 4 2" xfId="30414"/>
    <cellStyle name="Cálculo 7 4 4 5" xfId="18229"/>
    <cellStyle name="Cálculo 7 4 5" xfId="3447"/>
    <cellStyle name="Cálculo 7 4 5 2" xfId="6084"/>
    <cellStyle name="Cálculo 7 4 5 2 2" xfId="12395"/>
    <cellStyle name="Cálculo 7 4 5 2 2 2" xfId="27503"/>
    <cellStyle name="Cálculo 7 4 5 2 3" xfId="7397"/>
    <cellStyle name="Cálculo 7 4 5 2 3 2" xfId="22505"/>
    <cellStyle name="Cálculo 7 4 5 2 4" xfId="21192"/>
    <cellStyle name="Cálculo 7 4 5 3" xfId="9829"/>
    <cellStyle name="Cálculo 7 4 5 3 2" xfId="24937"/>
    <cellStyle name="Cálculo 7 4 5 4" xfId="8714"/>
    <cellStyle name="Cálculo 7 4 5 4 2" xfId="23822"/>
    <cellStyle name="Cálculo 7 4 5 5" xfId="18555"/>
    <cellStyle name="Cálculo 7 4 6" xfId="3753"/>
    <cellStyle name="Cálculo 7 4 6 2" xfId="6390"/>
    <cellStyle name="Cálculo 7 4 6 2 2" xfId="12701"/>
    <cellStyle name="Cálculo 7 4 6 2 2 2" xfId="27809"/>
    <cellStyle name="Cálculo 7 4 6 2 3" xfId="7479"/>
    <cellStyle name="Cálculo 7 4 6 2 3 2" xfId="22587"/>
    <cellStyle name="Cálculo 7 4 6 2 4" xfId="21498"/>
    <cellStyle name="Cálculo 7 4 6 3" xfId="10135"/>
    <cellStyle name="Cálculo 7 4 6 3 2" xfId="25243"/>
    <cellStyle name="Cálculo 7 4 6 4" xfId="16467"/>
    <cellStyle name="Cálculo 7 4 6 4 2" xfId="31575"/>
    <cellStyle name="Cálculo 7 4 6 5" xfId="18861"/>
    <cellStyle name="Cálculo 7 4 7" xfId="4130"/>
    <cellStyle name="Cálculo 7 4 7 2" xfId="6767"/>
    <cellStyle name="Cálculo 7 4 7 2 2" xfId="13078"/>
    <cellStyle name="Cálculo 7 4 7 2 2 2" xfId="28186"/>
    <cellStyle name="Cálculo 7 4 7 2 3" xfId="16752"/>
    <cellStyle name="Cálculo 7 4 7 2 3 2" xfId="31860"/>
    <cellStyle name="Cálculo 7 4 7 2 4" xfId="21875"/>
    <cellStyle name="Cálculo 7 4 7 3" xfId="10512"/>
    <cellStyle name="Cálculo 7 4 7 3 2" xfId="25620"/>
    <cellStyle name="Cálculo 7 4 7 4" xfId="15524"/>
    <cellStyle name="Cálculo 7 4 7 4 2" xfId="30632"/>
    <cellStyle name="Cálculo 7 4 7 5" xfId="19238"/>
    <cellStyle name="Cálculo 7 4 8" xfId="4695"/>
    <cellStyle name="Cálculo 7 4 8 2" xfId="11077"/>
    <cellStyle name="Cálculo 7 4 8 2 2" xfId="26185"/>
    <cellStyle name="Cálculo 7 4 8 3" xfId="13414"/>
    <cellStyle name="Cálculo 7 4 8 3 2" xfId="28522"/>
    <cellStyle name="Cálculo 7 4 8 4" xfId="19803"/>
    <cellStyle name="Cálculo 7 4 9" xfId="8556"/>
    <cellStyle name="Cálculo 7 4 9 2" xfId="23664"/>
    <cellStyle name="Cálculo 7 5" xfId="2063"/>
    <cellStyle name="Cálculo 7 5 10" xfId="14330"/>
    <cellStyle name="Cálculo 7 5 10 2" xfId="29438"/>
    <cellStyle name="Cálculo 7 5 11" xfId="17288"/>
    <cellStyle name="Cálculo 7 5 2" xfId="2823"/>
    <cellStyle name="Cálculo 7 5 2 2" xfId="5460"/>
    <cellStyle name="Cálculo 7 5 2 2 2" xfId="13705"/>
    <cellStyle name="Cálculo 7 5 2 2 2 2" xfId="28813"/>
    <cellStyle name="Cálculo 7 5 2 2 3" xfId="20568"/>
    <cellStyle name="Cálculo 7 5 2 3" xfId="14946"/>
    <cellStyle name="Cálculo 7 5 2 3 2" xfId="30054"/>
    <cellStyle name="Cálculo 7 5 2 4" xfId="17931"/>
    <cellStyle name="Cálculo 7 5 3" xfId="3126"/>
    <cellStyle name="Cálculo 7 5 3 2" xfId="5763"/>
    <cellStyle name="Cálculo 7 5 3 2 2" xfId="12074"/>
    <cellStyle name="Cálculo 7 5 3 2 2 2" xfId="27182"/>
    <cellStyle name="Cálculo 7 5 3 2 3" xfId="14786"/>
    <cellStyle name="Cálculo 7 5 3 2 3 2" xfId="29894"/>
    <cellStyle name="Cálculo 7 5 3 2 4" xfId="20871"/>
    <cellStyle name="Cálculo 7 5 3 3" xfId="9508"/>
    <cellStyle name="Cálculo 7 5 3 3 2" xfId="24616"/>
    <cellStyle name="Cálculo 7 5 3 4" xfId="9193"/>
    <cellStyle name="Cálculo 7 5 3 4 2" xfId="24301"/>
    <cellStyle name="Cálculo 7 5 3 5" xfId="18234"/>
    <cellStyle name="Cálculo 7 5 4" xfId="3452"/>
    <cellStyle name="Cálculo 7 5 4 2" xfId="6089"/>
    <cellStyle name="Cálculo 7 5 4 2 2" xfId="12400"/>
    <cellStyle name="Cálculo 7 5 4 2 2 2" xfId="27508"/>
    <cellStyle name="Cálculo 7 5 4 2 3" xfId="14405"/>
    <cellStyle name="Cálculo 7 5 4 2 3 2" xfId="29513"/>
    <cellStyle name="Cálculo 7 5 4 2 4" xfId="21197"/>
    <cellStyle name="Cálculo 7 5 4 3" xfId="9834"/>
    <cellStyle name="Cálculo 7 5 4 3 2" xfId="24942"/>
    <cellStyle name="Cálculo 7 5 4 4" xfId="7316"/>
    <cellStyle name="Cálculo 7 5 4 4 2" xfId="22424"/>
    <cellStyle name="Cálculo 7 5 4 5" xfId="18560"/>
    <cellStyle name="Cálculo 7 5 5" xfId="3758"/>
    <cellStyle name="Cálculo 7 5 5 2" xfId="6395"/>
    <cellStyle name="Cálculo 7 5 5 2 2" xfId="12706"/>
    <cellStyle name="Cálculo 7 5 5 2 2 2" xfId="27814"/>
    <cellStyle name="Cálculo 7 5 5 2 3" xfId="7071"/>
    <cellStyle name="Cálculo 7 5 5 2 3 2" xfId="22179"/>
    <cellStyle name="Cálculo 7 5 5 2 4" xfId="21503"/>
    <cellStyle name="Cálculo 7 5 5 3" xfId="10140"/>
    <cellStyle name="Cálculo 7 5 5 3 2" xfId="25248"/>
    <cellStyle name="Cálculo 7 5 5 4" xfId="9218"/>
    <cellStyle name="Cálculo 7 5 5 4 2" xfId="24326"/>
    <cellStyle name="Cálculo 7 5 5 5" xfId="18866"/>
    <cellStyle name="Cálculo 7 5 6" xfId="4135"/>
    <cellStyle name="Cálculo 7 5 6 2" xfId="6772"/>
    <cellStyle name="Cálculo 7 5 6 2 2" xfId="13083"/>
    <cellStyle name="Cálculo 7 5 6 2 2 2" xfId="28191"/>
    <cellStyle name="Cálculo 7 5 6 2 3" xfId="16757"/>
    <cellStyle name="Cálculo 7 5 6 2 3 2" xfId="31865"/>
    <cellStyle name="Cálculo 7 5 6 2 4" xfId="21880"/>
    <cellStyle name="Cálculo 7 5 6 3" xfId="10517"/>
    <cellStyle name="Cálculo 7 5 6 3 2" xfId="25625"/>
    <cellStyle name="Cálculo 7 5 6 4" xfId="13793"/>
    <cellStyle name="Cálculo 7 5 6 4 2" xfId="28901"/>
    <cellStyle name="Cálculo 7 5 6 5" xfId="19243"/>
    <cellStyle name="Cálculo 7 5 7" xfId="4700"/>
    <cellStyle name="Cálculo 7 5 7 2" xfId="11082"/>
    <cellStyle name="Cálculo 7 5 7 2 2" xfId="26190"/>
    <cellStyle name="Cálculo 7 5 7 3" xfId="13984"/>
    <cellStyle name="Cálculo 7 5 7 3 2" xfId="29092"/>
    <cellStyle name="Cálculo 7 5 7 4" xfId="19808"/>
    <cellStyle name="Cálculo 7 5 8" xfId="8561"/>
    <cellStyle name="Cálculo 7 5 8 2" xfId="23669"/>
    <cellStyle name="Cálculo 7 5 9" xfId="15680"/>
    <cellStyle name="Cálculo 7 5 9 2" xfId="30788"/>
    <cellStyle name="Cálculo 8" xfId="765"/>
    <cellStyle name="Cálculo 8 2" xfId="1839"/>
    <cellStyle name="Cálculo 8 2 10" xfId="8340"/>
    <cellStyle name="Cálculo 8 2 10 2" xfId="23448"/>
    <cellStyle name="Cálculo 8 2 11" xfId="16234"/>
    <cellStyle name="Cálculo 8 2 11 2" xfId="31342"/>
    <cellStyle name="Cálculo 8 2 12" xfId="15357"/>
    <cellStyle name="Cálculo 8 2 12 2" xfId="30465"/>
    <cellStyle name="Cálculo 8 2 13" xfId="17064"/>
    <cellStyle name="Cálculo 8 2 2" xfId="2399"/>
    <cellStyle name="Cálculo 8 2 2 2" xfId="5036"/>
    <cellStyle name="Cálculo 8 2 2 2 2" xfId="11400"/>
    <cellStyle name="Cálculo 8 2 2 2 2 2" xfId="26508"/>
    <cellStyle name="Cálculo 8 2 2 2 3" xfId="7817"/>
    <cellStyle name="Cálculo 8 2 2 2 3 2" xfId="22925"/>
    <cellStyle name="Cálculo 8 2 2 2 4" xfId="20144"/>
    <cellStyle name="Cálculo 8 2 2 3" xfId="8866"/>
    <cellStyle name="Cálculo 8 2 2 3 2" xfId="23974"/>
    <cellStyle name="Cálculo 8 2 3" xfId="2221"/>
    <cellStyle name="Cálculo 8 2 3 2" xfId="4858"/>
    <cellStyle name="Cálculo 8 2 3 2 2" xfId="15758"/>
    <cellStyle name="Cálculo 8 2 3 2 2 2" xfId="30866"/>
    <cellStyle name="Cálculo 8 2 3 2 3" xfId="19966"/>
    <cellStyle name="Cálculo 8 2 3 3" xfId="16115"/>
    <cellStyle name="Cálculo 8 2 3 3 2" xfId="31223"/>
    <cellStyle name="Cálculo 8 2 3 4" xfId="17446"/>
    <cellStyle name="Cálculo 8 2 4" xfId="2933"/>
    <cellStyle name="Cálculo 8 2 4 2" xfId="5570"/>
    <cellStyle name="Cálculo 8 2 4 2 2" xfId="11881"/>
    <cellStyle name="Cálculo 8 2 4 2 2 2" xfId="26989"/>
    <cellStyle name="Cálculo 8 2 4 2 3" xfId="13694"/>
    <cellStyle name="Cálculo 8 2 4 2 3 2" xfId="28802"/>
    <cellStyle name="Cálculo 8 2 4 2 4" xfId="20678"/>
    <cellStyle name="Cálculo 8 2 4 3" xfId="9315"/>
    <cellStyle name="Cálculo 8 2 4 3 2" xfId="24423"/>
    <cellStyle name="Cálculo 8 2 4 4" xfId="14275"/>
    <cellStyle name="Cálculo 8 2 4 4 2" xfId="29383"/>
    <cellStyle name="Cálculo 8 2 4 5" xfId="18041"/>
    <cellStyle name="Cálculo 8 2 5" xfId="3259"/>
    <cellStyle name="Cálculo 8 2 5 2" xfId="5896"/>
    <cellStyle name="Cálculo 8 2 5 2 2" xfId="12207"/>
    <cellStyle name="Cálculo 8 2 5 2 2 2" xfId="27315"/>
    <cellStyle name="Cálculo 8 2 5 2 3" xfId="14811"/>
    <cellStyle name="Cálculo 8 2 5 2 3 2" xfId="29919"/>
    <cellStyle name="Cálculo 8 2 5 2 4" xfId="21004"/>
    <cellStyle name="Cálculo 8 2 5 3" xfId="9641"/>
    <cellStyle name="Cálculo 8 2 5 3 2" xfId="24749"/>
    <cellStyle name="Cálculo 8 2 5 4" xfId="15205"/>
    <cellStyle name="Cálculo 8 2 5 4 2" xfId="30313"/>
    <cellStyle name="Cálculo 8 2 5 5" xfId="18367"/>
    <cellStyle name="Cálculo 8 2 6" xfId="3565"/>
    <cellStyle name="Cálculo 8 2 6 2" xfId="6202"/>
    <cellStyle name="Cálculo 8 2 6 2 2" xfId="12513"/>
    <cellStyle name="Cálculo 8 2 6 2 2 2" xfId="27621"/>
    <cellStyle name="Cálculo 8 2 6 2 3" xfId="15487"/>
    <cellStyle name="Cálculo 8 2 6 2 3 2" xfId="30595"/>
    <cellStyle name="Cálculo 8 2 6 2 4" xfId="21310"/>
    <cellStyle name="Cálculo 8 2 6 3" xfId="9947"/>
    <cellStyle name="Cálculo 8 2 6 3 2" xfId="25055"/>
    <cellStyle name="Cálculo 8 2 6 4" xfId="15772"/>
    <cellStyle name="Cálculo 8 2 6 4 2" xfId="30880"/>
    <cellStyle name="Cálculo 8 2 6 5" xfId="18673"/>
    <cellStyle name="Cálculo 8 2 7" xfId="3911"/>
    <cellStyle name="Cálculo 8 2 7 2" xfId="6548"/>
    <cellStyle name="Cálculo 8 2 7 2 2" xfId="12859"/>
    <cellStyle name="Cálculo 8 2 7 2 2 2" xfId="27967"/>
    <cellStyle name="Cálculo 8 2 7 2 3" xfId="13839"/>
    <cellStyle name="Cálculo 8 2 7 2 3 2" xfId="28947"/>
    <cellStyle name="Cálculo 8 2 7 2 4" xfId="21656"/>
    <cellStyle name="Cálculo 8 2 7 3" xfId="10293"/>
    <cellStyle name="Cálculo 8 2 7 3 2" xfId="25401"/>
    <cellStyle name="Cálculo 8 2 7 4" xfId="15023"/>
    <cellStyle name="Cálculo 8 2 7 4 2" xfId="30131"/>
    <cellStyle name="Cálculo 8 2 7 5" xfId="19019"/>
    <cellStyle name="Cálculo 8 2 8" xfId="4275"/>
    <cellStyle name="Cálculo 8 2 8 2" xfId="6912"/>
    <cellStyle name="Cálculo 8 2 8 2 2" xfId="13223"/>
    <cellStyle name="Cálculo 8 2 8 2 2 2" xfId="28331"/>
    <cellStyle name="Cálculo 8 2 8 2 3" xfId="16887"/>
    <cellStyle name="Cálculo 8 2 8 2 3 2" xfId="31995"/>
    <cellStyle name="Cálculo 8 2 8 2 4" xfId="22020"/>
    <cellStyle name="Cálculo 8 2 8 3" xfId="10657"/>
    <cellStyle name="Cálculo 8 2 8 3 2" xfId="25765"/>
    <cellStyle name="Cálculo 8 2 8 4" xfId="7979"/>
    <cellStyle name="Cálculo 8 2 8 4 2" xfId="23087"/>
    <cellStyle name="Cálculo 8 2 8 5" xfId="19383"/>
    <cellStyle name="Cálculo 8 2 9" xfId="4476"/>
    <cellStyle name="Cálculo 8 2 9 2" xfId="10858"/>
    <cellStyle name="Cálculo 8 2 9 2 2" xfId="25966"/>
    <cellStyle name="Cálculo 8 2 9 3" xfId="7279"/>
    <cellStyle name="Cálculo 8 2 9 3 2" xfId="22387"/>
    <cellStyle name="Cálculo 8 2 9 4" xfId="19584"/>
    <cellStyle name="Cálculo 8 3" xfId="1822"/>
    <cellStyle name="Cálculo 8 3 10" xfId="7324"/>
    <cellStyle name="Cálculo 8 3 10 2" xfId="22432"/>
    <cellStyle name="Cálculo 8 3 11" xfId="16105"/>
    <cellStyle name="Cálculo 8 3 11 2" xfId="31213"/>
    <cellStyle name="Cálculo 8 3 12" xfId="17047"/>
    <cellStyle name="Cálculo 8 3 2" xfId="2382"/>
    <cellStyle name="Cálculo 8 3 2 2" xfId="5019"/>
    <cellStyle name="Cálculo 8 3 2 2 2" xfId="11383"/>
    <cellStyle name="Cálculo 8 3 2 2 2 2" xfId="26491"/>
    <cellStyle name="Cálculo 8 3 2 2 3" xfId="11791"/>
    <cellStyle name="Cálculo 8 3 2 2 3 2" xfId="26899"/>
    <cellStyle name="Cálculo 8 3 2 2 4" xfId="20127"/>
    <cellStyle name="Cálculo 8 3 2 3" xfId="8849"/>
    <cellStyle name="Cálculo 8 3 2 3 2" xfId="23957"/>
    <cellStyle name="Cálculo 8 3 2 4" xfId="7924"/>
    <cellStyle name="Cálculo 8 3 2 4 2" xfId="23032"/>
    <cellStyle name="Cálculo 8 3 2 5" xfId="16476"/>
    <cellStyle name="Cálculo 8 3 2 5 2" xfId="31584"/>
    <cellStyle name="Cálculo 8 3 2 6" xfId="17590"/>
    <cellStyle name="Cálculo 8 3 3" xfId="2238"/>
    <cellStyle name="Cálculo 8 3 3 2" xfId="4875"/>
    <cellStyle name="Cálculo 8 3 3 2 2" xfId="7175"/>
    <cellStyle name="Cálculo 8 3 3 2 2 2" xfId="22283"/>
    <cellStyle name="Cálculo 8 3 3 2 3" xfId="19983"/>
    <cellStyle name="Cálculo 8 3 3 3" xfId="7441"/>
    <cellStyle name="Cálculo 8 3 3 3 2" xfId="22549"/>
    <cellStyle name="Cálculo 8 3 3 4" xfId="17463"/>
    <cellStyle name="Cálculo 8 3 4" xfId="2346"/>
    <cellStyle name="Cálculo 8 3 4 2" xfId="4983"/>
    <cellStyle name="Cálculo 8 3 4 2 2" xfId="11347"/>
    <cellStyle name="Cálculo 8 3 4 2 2 2" xfId="26455"/>
    <cellStyle name="Cálculo 8 3 4 2 3" xfId="15543"/>
    <cellStyle name="Cálculo 8 3 4 2 3 2" xfId="30651"/>
    <cellStyle name="Cálculo 8 3 4 2 4" xfId="20091"/>
    <cellStyle name="Cálculo 8 3 4 3" xfId="8813"/>
    <cellStyle name="Cálculo 8 3 4 3 2" xfId="23921"/>
    <cellStyle name="Cálculo 8 3 4 4" xfId="16323"/>
    <cellStyle name="Cálculo 8 3 4 4 2" xfId="31431"/>
    <cellStyle name="Cálculo 8 3 4 5" xfId="17571"/>
    <cellStyle name="Cálculo 8 3 5" xfId="3242"/>
    <cellStyle name="Cálculo 8 3 5 2" xfId="5879"/>
    <cellStyle name="Cálculo 8 3 5 2 2" xfId="12190"/>
    <cellStyle name="Cálculo 8 3 5 2 2 2" xfId="27298"/>
    <cellStyle name="Cálculo 8 3 5 2 3" xfId="14787"/>
    <cellStyle name="Cálculo 8 3 5 2 3 2" xfId="29895"/>
    <cellStyle name="Cálculo 8 3 5 2 4" xfId="20987"/>
    <cellStyle name="Cálculo 8 3 5 3" xfId="9624"/>
    <cellStyle name="Cálculo 8 3 5 3 2" xfId="24732"/>
    <cellStyle name="Cálculo 8 3 5 4" xfId="15433"/>
    <cellStyle name="Cálculo 8 3 5 4 2" xfId="30541"/>
    <cellStyle name="Cálculo 8 3 5 5" xfId="18350"/>
    <cellStyle name="Cálculo 8 3 6" xfId="2324"/>
    <cellStyle name="Cálculo 8 3 6 2" xfId="4961"/>
    <cellStyle name="Cálculo 8 3 6 2 2" xfId="11325"/>
    <cellStyle name="Cálculo 8 3 6 2 2 2" xfId="26433"/>
    <cellStyle name="Cálculo 8 3 6 2 3" xfId="7070"/>
    <cellStyle name="Cálculo 8 3 6 2 3 2" xfId="22178"/>
    <cellStyle name="Cálculo 8 3 6 2 4" xfId="20069"/>
    <cellStyle name="Cálculo 8 3 6 3" xfId="8791"/>
    <cellStyle name="Cálculo 8 3 6 3 2" xfId="23899"/>
    <cellStyle name="Cálculo 8 3 6 4" xfId="15360"/>
    <cellStyle name="Cálculo 8 3 6 4 2" xfId="30468"/>
    <cellStyle name="Cálculo 8 3 6 5" xfId="17549"/>
    <cellStyle name="Cálculo 8 3 7" xfId="3894"/>
    <cellStyle name="Cálculo 8 3 7 2" xfId="6531"/>
    <cellStyle name="Cálculo 8 3 7 2 2" xfId="12842"/>
    <cellStyle name="Cálculo 8 3 7 2 2 2" xfId="27950"/>
    <cellStyle name="Cálculo 8 3 7 2 3" xfId="16428"/>
    <cellStyle name="Cálculo 8 3 7 2 3 2" xfId="31536"/>
    <cellStyle name="Cálculo 8 3 7 2 4" xfId="21639"/>
    <cellStyle name="Cálculo 8 3 7 3" xfId="10276"/>
    <cellStyle name="Cálculo 8 3 7 3 2" xfId="25384"/>
    <cellStyle name="Cálculo 8 3 7 4" xfId="15542"/>
    <cellStyle name="Cálculo 8 3 7 4 2" xfId="30650"/>
    <cellStyle name="Cálculo 8 3 7 5" xfId="19002"/>
    <cellStyle name="Cálculo 8 3 8" xfId="4459"/>
    <cellStyle name="Cálculo 8 3 8 2" xfId="10841"/>
    <cellStyle name="Cálculo 8 3 8 2 2" xfId="25949"/>
    <cellStyle name="Cálculo 8 3 8 3" xfId="14562"/>
    <cellStyle name="Cálculo 8 3 8 3 2" xfId="29670"/>
    <cellStyle name="Cálculo 8 3 8 4" xfId="19567"/>
    <cellStyle name="Cálculo 8 3 9" xfId="8323"/>
    <cellStyle name="Cálculo 8 3 9 2" xfId="23431"/>
    <cellStyle name="Cálculo 8 4" xfId="2059"/>
    <cellStyle name="Cálculo 8 4 10" xfId="14068"/>
    <cellStyle name="Cálculo 8 4 10 2" xfId="29176"/>
    <cellStyle name="Cálculo 8 4 11" xfId="14917"/>
    <cellStyle name="Cálculo 8 4 11 2" xfId="30025"/>
    <cellStyle name="Cálculo 8 4 12" xfId="17284"/>
    <cellStyle name="Cálculo 8 4 2" xfId="2566"/>
    <cellStyle name="Cálculo 8 4 2 2" xfId="5203"/>
    <cellStyle name="Cálculo 8 4 2 2 2" xfId="11567"/>
    <cellStyle name="Cálculo 8 4 2 2 2 2" xfId="26675"/>
    <cellStyle name="Cálculo 8 4 2 2 3" xfId="7156"/>
    <cellStyle name="Cálculo 8 4 2 2 3 2" xfId="22264"/>
    <cellStyle name="Cálculo 8 4 2 2 4" xfId="20311"/>
    <cellStyle name="Cálculo 8 4 2 3" xfId="9033"/>
    <cellStyle name="Cálculo 8 4 2 3 2" xfId="24141"/>
    <cellStyle name="Cálculo 8 4 2 4" xfId="15332"/>
    <cellStyle name="Cálculo 8 4 2 4 2" xfId="30440"/>
    <cellStyle name="Cálculo 8 4 2 5" xfId="14284"/>
    <cellStyle name="Cálculo 8 4 2 5 2" xfId="29392"/>
    <cellStyle name="Cálculo 8 4 2 6" xfId="17674"/>
    <cellStyle name="Cálculo 8 4 3" xfId="2819"/>
    <cellStyle name="Cálculo 8 4 3 2" xfId="5456"/>
    <cellStyle name="Cálculo 8 4 3 2 2" xfId="15574"/>
    <cellStyle name="Cálculo 8 4 3 2 2 2" xfId="30682"/>
    <cellStyle name="Cálculo 8 4 3 2 3" xfId="20564"/>
    <cellStyle name="Cálculo 8 4 3 3" xfId="8223"/>
    <cellStyle name="Cálculo 8 4 3 3 2" xfId="23331"/>
    <cellStyle name="Cálculo 8 4 3 4" xfId="17927"/>
    <cellStyle name="Cálculo 8 4 4" xfId="3122"/>
    <cellStyle name="Cálculo 8 4 4 2" xfId="5759"/>
    <cellStyle name="Cálculo 8 4 4 2 2" xfId="12070"/>
    <cellStyle name="Cálculo 8 4 4 2 2 2" xfId="27178"/>
    <cellStyle name="Cálculo 8 4 4 2 3" xfId="11249"/>
    <cellStyle name="Cálculo 8 4 4 2 3 2" xfId="26357"/>
    <cellStyle name="Cálculo 8 4 4 2 4" xfId="20867"/>
    <cellStyle name="Cálculo 8 4 4 3" xfId="9504"/>
    <cellStyle name="Cálculo 8 4 4 3 2" xfId="24612"/>
    <cellStyle name="Cálculo 8 4 4 4" xfId="13471"/>
    <cellStyle name="Cálculo 8 4 4 4 2" xfId="28579"/>
    <cellStyle name="Cálculo 8 4 4 5" xfId="18230"/>
    <cellStyle name="Cálculo 8 4 5" xfId="3448"/>
    <cellStyle name="Cálculo 8 4 5 2" xfId="6085"/>
    <cellStyle name="Cálculo 8 4 5 2 2" xfId="12396"/>
    <cellStyle name="Cálculo 8 4 5 2 2 2" xfId="27504"/>
    <cellStyle name="Cálculo 8 4 5 2 3" xfId="7259"/>
    <cellStyle name="Cálculo 8 4 5 2 3 2" xfId="22367"/>
    <cellStyle name="Cálculo 8 4 5 2 4" xfId="21193"/>
    <cellStyle name="Cálculo 8 4 5 3" xfId="9830"/>
    <cellStyle name="Cálculo 8 4 5 3 2" xfId="24938"/>
    <cellStyle name="Cálculo 8 4 5 4" xfId="15878"/>
    <cellStyle name="Cálculo 8 4 5 4 2" xfId="30986"/>
    <cellStyle name="Cálculo 8 4 5 5" xfId="18556"/>
    <cellStyle name="Cálculo 8 4 6" xfId="3754"/>
    <cellStyle name="Cálculo 8 4 6 2" xfId="6391"/>
    <cellStyle name="Cálculo 8 4 6 2 2" xfId="12702"/>
    <cellStyle name="Cálculo 8 4 6 2 2 2" xfId="27810"/>
    <cellStyle name="Cálculo 8 4 6 2 3" xfId="15595"/>
    <cellStyle name="Cálculo 8 4 6 2 3 2" xfId="30703"/>
    <cellStyle name="Cálculo 8 4 6 2 4" xfId="21499"/>
    <cellStyle name="Cálculo 8 4 6 3" xfId="10136"/>
    <cellStyle name="Cálculo 8 4 6 3 2" xfId="25244"/>
    <cellStyle name="Cálculo 8 4 6 4" xfId="14968"/>
    <cellStyle name="Cálculo 8 4 6 4 2" xfId="30076"/>
    <cellStyle name="Cálculo 8 4 6 5" xfId="18862"/>
    <cellStyle name="Cálculo 8 4 7" xfId="4131"/>
    <cellStyle name="Cálculo 8 4 7 2" xfId="6768"/>
    <cellStyle name="Cálculo 8 4 7 2 2" xfId="13079"/>
    <cellStyle name="Cálculo 8 4 7 2 2 2" xfId="28187"/>
    <cellStyle name="Cálculo 8 4 7 2 3" xfId="16753"/>
    <cellStyle name="Cálculo 8 4 7 2 3 2" xfId="31861"/>
    <cellStyle name="Cálculo 8 4 7 2 4" xfId="21876"/>
    <cellStyle name="Cálculo 8 4 7 3" xfId="10513"/>
    <cellStyle name="Cálculo 8 4 7 3 2" xfId="25621"/>
    <cellStyle name="Cálculo 8 4 7 4" xfId="13911"/>
    <cellStyle name="Cálculo 8 4 7 4 2" xfId="29019"/>
    <cellStyle name="Cálculo 8 4 7 5" xfId="19239"/>
    <cellStyle name="Cálculo 8 4 8" xfId="4696"/>
    <cellStyle name="Cálculo 8 4 8 2" xfId="11078"/>
    <cellStyle name="Cálculo 8 4 8 2 2" xfId="26186"/>
    <cellStyle name="Cálculo 8 4 8 3" xfId="8039"/>
    <cellStyle name="Cálculo 8 4 8 3 2" xfId="23147"/>
    <cellStyle name="Cálculo 8 4 8 4" xfId="19804"/>
    <cellStyle name="Cálculo 8 4 9" xfId="8557"/>
    <cellStyle name="Cálculo 8 4 9 2" xfId="23665"/>
    <cellStyle name="Cálculo 8 5" xfId="2062"/>
    <cellStyle name="Cálculo 8 5 10" xfId="7634"/>
    <cellStyle name="Cálculo 8 5 10 2" xfId="22742"/>
    <cellStyle name="Cálculo 8 5 11" xfId="17287"/>
    <cellStyle name="Cálculo 8 5 2" xfId="2822"/>
    <cellStyle name="Cálculo 8 5 2 2" xfId="5459"/>
    <cellStyle name="Cálculo 8 5 2 2 2" xfId="14706"/>
    <cellStyle name="Cálculo 8 5 2 2 2 2" xfId="29814"/>
    <cellStyle name="Cálculo 8 5 2 2 3" xfId="20567"/>
    <cellStyle name="Cálculo 8 5 2 3" xfId="14247"/>
    <cellStyle name="Cálculo 8 5 2 3 2" xfId="29355"/>
    <cellStyle name="Cálculo 8 5 2 4" xfId="17930"/>
    <cellStyle name="Cálculo 8 5 3" xfId="3125"/>
    <cellStyle name="Cálculo 8 5 3 2" xfId="5762"/>
    <cellStyle name="Cálculo 8 5 3 2 2" xfId="12073"/>
    <cellStyle name="Cálculo 8 5 3 2 2 2" xfId="27181"/>
    <cellStyle name="Cálculo 8 5 3 2 3" xfId="14759"/>
    <cellStyle name="Cálculo 8 5 3 2 3 2" xfId="29867"/>
    <cellStyle name="Cálculo 8 5 3 2 4" xfId="20870"/>
    <cellStyle name="Cálculo 8 5 3 3" xfId="9507"/>
    <cellStyle name="Cálculo 8 5 3 3 2" xfId="24615"/>
    <cellStyle name="Cálculo 8 5 3 4" xfId="14091"/>
    <cellStyle name="Cálculo 8 5 3 4 2" xfId="29199"/>
    <cellStyle name="Cálculo 8 5 3 5" xfId="18233"/>
    <cellStyle name="Cálculo 8 5 4" xfId="3451"/>
    <cellStyle name="Cálculo 8 5 4 2" xfId="6088"/>
    <cellStyle name="Cálculo 8 5 4 2 2" xfId="12399"/>
    <cellStyle name="Cálculo 8 5 4 2 2 2" xfId="27507"/>
    <cellStyle name="Cálculo 8 5 4 2 3" xfId="16322"/>
    <cellStyle name="Cálculo 8 5 4 2 3 2" xfId="31430"/>
    <cellStyle name="Cálculo 8 5 4 2 4" xfId="21196"/>
    <cellStyle name="Cálculo 8 5 4 3" xfId="9833"/>
    <cellStyle name="Cálculo 8 5 4 3 2" xfId="24941"/>
    <cellStyle name="Cálculo 8 5 4 4" xfId="7813"/>
    <cellStyle name="Cálculo 8 5 4 4 2" xfId="22921"/>
    <cellStyle name="Cálculo 8 5 4 5" xfId="18559"/>
    <cellStyle name="Cálculo 8 5 5" xfId="3757"/>
    <cellStyle name="Cálculo 8 5 5 2" xfId="6394"/>
    <cellStyle name="Cálculo 8 5 5 2 2" xfId="12705"/>
    <cellStyle name="Cálculo 8 5 5 2 2 2" xfId="27813"/>
    <cellStyle name="Cálculo 8 5 5 2 3" xfId="15657"/>
    <cellStyle name="Cálculo 8 5 5 2 3 2" xfId="30765"/>
    <cellStyle name="Cálculo 8 5 5 2 4" xfId="21502"/>
    <cellStyle name="Cálculo 8 5 5 3" xfId="10139"/>
    <cellStyle name="Cálculo 8 5 5 3 2" xfId="25247"/>
    <cellStyle name="Cálculo 8 5 5 4" xfId="7436"/>
    <cellStyle name="Cálculo 8 5 5 4 2" xfId="22544"/>
    <cellStyle name="Cálculo 8 5 5 5" xfId="18865"/>
    <cellStyle name="Cálculo 8 5 6" xfId="4134"/>
    <cellStyle name="Cálculo 8 5 6 2" xfId="6771"/>
    <cellStyle name="Cálculo 8 5 6 2 2" xfId="13082"/>
    <cellStyle name="Cálculo 8 5 6 2 2 2" xfId="28190"/>
    <cellStyle name="Cálculo 8 5 6 2 3" xfId="16756"/>
    <cellStyle name="Cálculo 8 5 6 2 3 2" xfId="31864"/>
    <cellStyle name="Cálculo 8 5 6 2 4" xfId="21879"/>
    <cellStyle name="Cálculo 8 5 6 3" xfId="10516"/>
    <cellStyle name="Cálculo 8 5 6 3 2" xfId="25624"/>
    <cellStyle name="Cálculo 8 5 6 4" xfId="7443"/>
    <cellStyle name="Cálculo 8 5 6 4 2" xfId="22551"/>
    <cellStyle name="Cálculo 8 5 6 5" xfId="19242"/>
    <cellStyle name="Cálculo 8 5 7" xfId="4699"/>
    <cellStyle name="Cálculo 8 5 7 2" xfId="11081"/>
    <cellStyle name="Cálculo 8 5 7 2 2" xfId="26189"/>
    <cellStyle name="Cálculo 8 5 7 3" xfId="7189"/>
    <cellStyle name="Cálculo 8 5 7 3 2" xfId="22297"/>
    <cellStyle name="Cálculo 8 5 7 4" xfId="19807"/>
    <cellStyle name="Cálculo 8 5 8" xfId="8560"/>
    <cellStyle name="Cálculo 8 5 8 2" xfId="23668"/>
    <cellStyle name="Cálculo 8 5 9" xfId="15091"/>
    <cellStyle name="Cálculo 8 5 9 2" xfId="30199"/>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23" xfId="1840"/>
    <cellStyle name="Cálculo 9 23 10" xfId="8341"/>
    <cellStyle name="Cálculo 9 23 10 2" xfId="23449"/>
    <cellStyle name="Cálculo 9 23 11" xfId="15287"/>
    <cellStyle name="Cálculo 9 23 11 2" xfId="30395"/>
    <cellStyle name="Cálculo 9 23 12" xfId="11234"/>
    <cellStyle name="Cálculo 9 23 12 2" xfId="26342"/>
    <cellStyle name="Cálculo 9 23 13" xfId="17065"/>
    <cellStyle name="Cálculo 9 23 2" xfId="2400"/>
    <cellStyle name="Cálculo 9 23 2 2" xfId="5037"/>
    <cellStyle name="Cálculo 9 23 2 2 2" xfId="11401"/>
    <cellStyle name="Cálculo 9 23 2 2 2 2" xfId="26509"/>
    <cellStyle name="Cálculo 9 23 2 2 3" xfId="13821"/>
    <cellStyle name="Cálculo 9 23 2 2 3 2" xfId="28929"/>
    <cellStyle name="Cálculo 9 23 2 2 4" xfId="20145"/>
    <cellStyle name="Cálculo 9 23 2 3" xfId="8867"/>
    <cellStyle name="Cálculo 9 23 2 3 2" xfId="23975"/>
    <cellStyle name="Cálculo 9 23 3" xfId="2220"/>
    <cellStyle name="Cálculo 9 23 3 2" xfId="4857"/>
    <cellStyle name="Cálculo 9 23 3 2 2" xfId="8144"/>
    <cellStyle name="Cálculo 9 23 3 2 2 2" xfId="23252"/>
    <cellStyle name="Cálculo 9 23 3 2 3" xfId="19965"/>
    <cellStyle name="Cálculo 9 23 3 3" xfId="15029"/>
    <cellStyle name="Cálculo 9 23 3 3 2" xfId="30137"/>
    <cellStyle name="Cálculo 9 23 3 4" xfId="17445"/>
    <cellStyle name="Cálculo 9 23 4" xfId="2934"/>
    <cellStyle name="Cálculo 9 23 4 2" xfId="5571"/>
    <cellStyle name="Cálculo 9 23 4 2 2" xfId="11882"/>
    <cellStyle name="Cálculo 9 23 4 2 2 2" xfId="26990"/>
    <cellStyle name="Cálculo 9 23 4 2 3" xfId="14813"/>
    <cellStyle name="Cálculo 9 23 4 2 3 2" xfId="29921"/>
    <cellStyle name="Cálculo 9 23 4 2 4" xfId="20679"/>
    <cellStyle name="Cálculo 9 23 4 3" xfId="9316"/>
    <cellStyle name="Cálculo 9 23 4 3 2" xfId="24424"/>
    <cellStyle name="Cálculo 9 23 4 4" xfId="13874"/>
    <cellStyle name="Cálculo 9 23 4 4 2" xfId="28982"/>
    <cellStyle name="Cálculo 9 23 4 5" xfId="18042"/>
    <cellStyle name="Cálculo 9 23 5" xfId="3260"/>
    <cellStyle name="Cálculo 9 23 5 2" xfId="5897"/>
    <cellStyle name="Cálculo 9 23 5 2 2" xfId="12208"/>
    <cellStyle name="Cálculo 9 23 5 2 2 2" xfId="27316"/>
    <cellStyle name="Cálculo 9 23 5 2 3" xfId="13879"/>
    <cellStyle name="Cálculo 9 23 5 2 3 2" xfId="28987"/>
    <cellStyle name="Cálculo 9 23 5 2 4" xfId="21005"/>
    <cellStyle name="Cálculo 9 23 5 3" xfId="9642"/>
    <cellStyle name="Cálculo 9 23 5 3 2" xfId="24750"/>
    <cellStyle name="Cálculo 9 23 5 4" xfId="11678"/>
    <cellStyle name="Cálculo 9 23 5 4 2" xfId="26786"/>
    <cellStyle name="Cálculo 9 23 5 5" xfId="18368"/>
    <cellStyle name="Cálculo 9 23 6" xfId="3566"/>
    <cellStyle name="Cálculo 9 23 6 2" xfId="6203"/>
    <cellStyle name="Cálculo 9 23 6 2 2" xfId="12514"/>
    <cellStyle name="Cálculo 9 23 6 2 2 2" xfId="27622"/>
    <cellStyle name="Cálculo 9 23 6 2 3" xfId="14241"/>
    <cellStyle name="Cálculo 9 23 6 2 3 2" xfId="29349"/>
    <cellStyle name="Cálculo 9 23 6 2 4" xfId="21311"/>
    <cellStyle name="Cálculo 9 23 6 3" xfId="9948"/>
    <cellStyle name="Cálculo 9 23 6 3 2" xfId="25056"/>
    <cellStyle name="Cálculo 9 23 6 4" xfId="14866"/>
    <cellStyle name="Cálculo 9 23 6 4 2" xfId="29974"/>
    <cellStyle name="Cálculo 9 23 6 5" xfId="18674"/>
    <cellStyle name="Cálculo 9 23 7" xfId="3912"/>
    <cellStyle name="Cálculo 9 23 7 2" xfId="6549"/>
    <cellStyle name="Cálculo 9 23 7 2 2" xfId="12860"/>
    <cellStyle name="Cálculo 9 23 7 2 2 2" xfId="27968"/>
    <cellStyle name="Cálculo 9 23 7 2 3" xfId="14761"/>
    <cellStyle name="Cálculo 9 23 7 2 3 2" xfId="29869"/>
    <cellStyle name="Cálculo 9 23 7 2 4" xfId="21657"/>
    <cellStyle name="Cálculo 9 23 7 3" xfId="10294"/>
    <cellStyle name="Cálculo 9 23 7 3 2" xfId="25402"/>
    <cellStyle name="Cálculo 9 23 7 4" xfId="14332"/>
    <cellStyle name="Cálculo 9 23 7 4 2" xfId="29440"/>
    <cellStyle name="Cálculo 9 23 7 5" xfId="19020"/>
    <cellStyle name="Cálculo 9 23 8" xfId="4276"/>
    <cellStyle name="Cálculo 9 23 8 2" xfId="6913"/>
    <cellStyle name="Cálculo 9 23 8 2 2" xfId="13224"/>
    <cellStyle name="Cálculo 9 23 8 2 2 2" xfId="28332"/>
    <cellStyle name="Cálculo 9 23 8 2 3" xfId="16888"/>
    <cellStyle name="Cálculo 9 23 8 2 3 2" xfId="31996"/>
    <cellStyle name="Cálculo 9 23 8 2 4" xfId="22021"/>
    <cellStyle name="Cálculo 9 23 8 3" xfId="10658"/>
    <cellStyle name="Cálculo 9 23 8 3 2" xfId="25766"/>
    <cellStyle name="Cálculo 9 23 8 4" xfId="16080"/>
    <cellStyle name="Cálculo 9 23 8 4 2" xfId="31188"/>
    <cellStyle name="Cálculo 9 23 8 5" xfId="19384"/>
    <cellStyle name="Cálculo 9 23 9" xfId="4477"/>
    <cellStyle name="Cálculo 9 23 9 2" xfId="10859"/>
    <cellStyle name="Cálculo 9 23 9 2 2" xfId="25967"/>
    <cellStyle name="Cálculo 9 23 9 3" xfId="15340"/>
    <cellStyle name="Cálculo 9 23 9 3 2" xfId="30448"/>
    <cellStyle name="Cálculo 9 23 9 4" xfId="19585"/>
    <cellStyle name="Cálculo 9 24" xfId="1823"/>
    <cellStyle name="Cálculo 9 24 10" xfId="14529"/>
    <cellStyle name="Cálculo 9 24 10 2" xfId="29637"/>
    <cellStyle name="Cálculo 9 24 11" xfId="15355"/>
    <cellStyle name="Cálculo 9 24 11 2" xfId="30463"/>
    <cellStyle name="Cálculo 9 24 12" xfId="17048"/>
    <cellStyle name="Cálculo 9 24 2" xfId="2383"/>
    <cellStyle name="Cálculo 9 24 2 2" xfId="5020"/>
    <cellStyle name="Cálculo 9 24 2 2 2" xfId="11384"/>
    <cellStyle name="Cálculo 9 24 2 2 2 2" xfId="26492"/>
    <cellStyle name="Cálculo 9 24 2 2 3" xfId="14082"/>
    <cellStyle name="Cálculo 9 24 2 2 3 2" xfId="29190"/>
    <cellStyle name="Cálculo 9 24 2 2 4" xfId="20128"/>
    <cellStyle name="Cálculo 9 24 2 3" xfId="8850"/>
    <cellStyle name="Cálculo 9 24 2 3 2" xfId="23958"/>
    <cellStyle name="Cálculo 9 24 2 4" xfId="15532"/>
    <cellStyle name="Cálculo 9 24 2 4 2" xfId="30640"/>
    <cellStyle name="Cálculo 9 24 2 5" xfId="15405"/>
    <cellStyle name="Cálculo 9 24 2 5 2" xfId="30513"/>
    <cellStyle name="Cálculo 9 24 2 6" xfId="17591"/>
    <cellStyle name="Cálculo 9 24 3" xfId="2237"/>
    <cellStyle name="Cálculo 9 24 3 2" xfId="4874"/>
    <cellStyle name="Cálculo 9 24 3 2 2" xfId="13739"/>
    <cellStyle name="Cálculo 9 24 3 2 2 2" xfId="28847"/>
    <cellStyle name="Cálculo 9 24 3 2 3" xfId="19982"/>
    <cellStyle name="Cálculo 9 24 3 3" xfId="16029"/>
    <cellStyle name="Cálculo 9 24 3 3 2" xfId="31137"/>
    <cellStyle name="Cálculo 9 24 3 4" xfId="17462"/>
    <cellStyle name="Cálculo 9 24 4" xfId="2653"/>
    <cellStyle name="Cálculo 9 24 4 2" xfId="5290"/>
    <cellStyle name="Cálculo 9 24 4 2 2" xfId="11654"/>
    <cellStyle name="Cálculo 9 24 4 2 2 2" xfId="26762"/>
    <cellStyle name="Cálculo 9 24 4 2 3" xfId="7439"/>
    <cellStyle name="Cálculo 9 24 4 2 3 2" xfId="22547"/>
    <cellStyle name="Cálculo 9 24 4 2 4" xfId="20398"/>
    <cellStyle name="Cálculo 9 24 4 3" xfId="9120"/>
    <cellStyle name="Cálculo 9 24 4 3 2" xfId="24228"/>
    <cellStyle name="Cálculo 9 24 4 4" xfId="14146"/>
    <cellStyle name="Cálculo 9 24 4 4 2" xfId="29254"/>
    <cellStyle name="Cálculo 9 24 4 5" xfId="17761"/>
    <cellStyle name="Cálculo 9 24 5" xfId="3243"/>
    <cellStyle name="Cálculo 9 24 5 2" xfId="5880"/>
    <cellStyle name="Cálculo 9 24 5 2 2" xfId="12191"/>
    <cellStyle name="Cálculo 9 24 5 2 2 2" xfId="27299"/>
    <cellStyle name="Cálculo 9 24 5 2 3" xfId="14652"/>
    <cellStyle name="Cálculo 9 24 5 2 3 2" xfId="29760"/>
    <cellStyle name="Cálculo 9 24 5 2 4" xfId="20988"/>
    <cellStyle name="Cálculo 9 24 5 3" xfId="9625"/>
    <cellStyle name="Cálculo 9 24 5 3 2" xfId="24733"/>
    <cellStyle name="Cálculo 9 24 5 4" xfId="14792"/>
    <cellStyle name="Cálculo 9 24 5 4 2" xfId="29900"/>
    <cellStyle name="Cálculo 9 24 5 5" xfId="18351"/>
    <cellStyle name="Cálculo 9 24 6" xfId="2325"/>
    <cellStyle name="Cálculo 9 24 6 2" xfId="4962"/>
    <cellStyle name="Cálculo 9 24 6 2 2" xfId="11326"/>
    <cellStyle name="Cálculo 9 24 6 2 2 2" xfId="26434"/>
    <cellStyle name="Cálculo 9 24 6 2 3" xfId="15502"/>
    <cellStyle name="Cálculo 9 24 6 2 3 2" xfId="30610"/>
    <cellStyle name="Cálculo 9 24 6 2 4" xfId="20070"/>
    <cellStyle name="Cálculo 9 24 6 3" xfId="8792"/>
    <cellStyle name="Cálculo 9 24 6 3 2" xfId="23900"/>
    <cellStyle name="Cálculo 9 24 6 4" xfId="15356"/>
    <cellStyle name="Cálculo 9 24 6 4 2" xfId="30464"/>
    <cellStyle name="Cálculo 9 24 6 5" xfId="17550"/>
    <cellStyle name="Cálculo 9 24 7" xfId="3895"/>
    <cellStyle name="Cálculo 9 24 7 2" xfId="6532"/>
    <cellStyle name="Cálculo 9 24 7 2 2" xfId="12843"/>
    <cellStyle name="Cálculo 9 24 7 2 2 2" xfId="27951"/>
    <cellStyle name="Cálculo 9 24 7 2 3" xfId="14629"/>
    <cellStyle name="Cálculo 9 24 7 2 3 2" xfId="29737"/>
    <cellStyle name="Cálculo 9 24 7 2 4" xfId="21640"/>
    <cellStyle name="Cálculo 9 24 7 3" xfId="10277"/>
    <cellStyle name="Cálculo 9 24 7 3 2" xfId="25385"/>
    <cellStyle name="Cálculo 9 24 7 4" xfId="15508"/>
    <cellStyle name="Cálculo 9 24 7 4 2" xfId="30616"/>
    <cellStyle name="Cálculo 9 24 7 5" xfId="19003"/>
    <cellStyle name="Cálculo 9 24 8" xfId="4460"/>
    <cellStyle name="Cálculo 9 24 8 2" xfId="10842"/>
    <cellStyle name="Cálculo 9 24 8 2 2" xfId="25950"/>
    <cellStyle name="Cálculo 9 24 8 3" xfId="14509"/>
    <cellStyle name="Cálculo 9 24 8 3 2" xfId="29617"/>
    <cellStyle name="Cálculo 9 24 8 4" xfId="19568"/>
    <cellStyle name="Cálculo 9 24 9" xfId="8324"/>
    <cellStyle name="Cálculo 9 24 9 2" xfId="23432"/>
    <cellStyle name="Cálculo 9 25" xfId="2060"/>
    <cellStyle name="Cálculo 9 25 10" xfId="11801"/>
    <cellStyle name="Cálculo 9 25 10 2" xfId="26909"/>
    <cellStyle name="Cálculo 9 25 11" xfId="15697"/>
    <cellStyle name="Cálculo 9 25 11 2" xfId="30805"/>
    <cellStyle name="Cálculo 9 25 12" xfId="17285"/>
    <cellStyle name="Cálculo 9 25 2" xfId="2567"/>
    <cellStyle name="Cálculo 9 25 2 2" xfId="5204"/>
    <cellStyle name="Cálculo 9 25 2 2 2" xfId="11568"/>
    <cellStyle name="Cálculo 9 25 2 2 2 2" xfId="26676"/>
    <cellStyle name="Cálculo 9 25 2 2 3" xfId="7307"/>
    <cellStyle name="Cálculo 9 25 2 2 3 2" xfId="22415"/>
    <cellStyle name="Cálculo 9 25 2 2 4" xfId="20312"/>
    <cellStyle name="Cálculo 9 25 2 3" xfId="9034"/>
    <cellStyle name="Cálculo 9 25 2 3 2" xfId="24142"/>
    <cellStyle name="Cálculo 9 25 2 4" xfId="13449"/>
    <cellStyle name="Cálculo 9 25 2 4 2" xfId="28557"/>
    <cellStyle name="Cálculo 9 25 2 5" xfId="14599"/>
    <cellStyle name="Cálculo 9 25 2 5 2" xfId="29707"/>
    <cellStyle name="Cálculo 9 25 2 6" xfId="17675"/>
    <cellStyle name="Cálculo 9 25 3" xfId="2820"/>
    <cellStyle name="Cálculo 9 25 3 2" xfId="5457"/>
    <cellStyle name="Cálculo 9 25 3 2 2" xfId="15784"/>
    <cellStyle name="Cálculo 9 25 3 2 2 2" xfId="30892"/>
    <cellStyle name="Cálculo 9 25 3 2 3" xfId="20565"/>
    <cellStyle name="Cálculo 9 25 3 3" xfId="15995"/>
    <cellStyle name="Cálculo 9 25 3 3 2" xfId="31103"/>
    <cellStyle name="Cálculo 9 25 3 4" xfId="17928"/>
    <cellStyle name="Cálculo 9 25 4" xfId="3123"/>
    <cellStyle name="Cálculo 9 25 4 2" xfId="5760"/>
    <cellStyle name="Cálculo 9 25 4 2 2" xfId="12071"/>
    <cellStyle name="Cálculo 9 25 4 2 2 2" xfId="27179"/>
    <cellStyle name="Cálculo 9 25 4 2 3" xfId="16130"/>
    <cellStyle name="Cálculo 9 25 4 2 3 2" xfId="31238"/>
    <cellStyle name="Cálculo 9 25 4 2 4" xfId="20868"/>
    <cellStyle name="Cálculo 9 25 4 3" xfId="9505"/>
    <cellStyle name="Cálculo 9 25 4 3 2" xfId="24613"/>
    <cellStyle name="Cálculo 9 25 4 4" xfId="16052"/>
    <cellStyle name="Cálculo 9 25 4 4 2" xfId="31160"/>
    <cellStyle name="Cálculo 9 25 4 5" xfId="18231"/>
    <cellStyle name="Cálculo 9 25 5" xfId="3449"/>
    <cellStyle name="Cálculo 9 25 5 2" xfId="6086"/>
    <cellStyle name="Cálculo 9 25 5 2 2" xfId="12397"/>
    <cellStyle name="Cálculo 9 25 5 2 2 2" xfId="27505"/>
    <cellStyle name="Cálculo 9 25 5 2 3" xfId="8027"/>
    <cellStyle name="Cálculo 9 25 5 2 3 2" xfId="23135"/>
    <cellStyle name="Cálculo 9 25 5 2 4" xfId="21194"/>
    <cellStyle name="Cálculo 9 25 5 3" xfId="9831"/>
    <cellStyle name="Cálculo 9 25 5 3 2" xfId="24939"/>
    <cellStyle name="Cálculo 9 25 5 4" xfId="14867"/>
    <cellStyle name="Cálculo 9 25 5 4 2" xfId="29975"/>
    <cellStyle name="Cálculo 9 25 5 5" xfId="18557"/>
    <cellStyle name="Cálculo 9 25 6" xfId="3755"/>
    <cellStyle name="Cálculo 9 25 6 2" xfId="6392"/>
    <cellStyle name="Cálculo 9 25 6 2 2" xfId="12703"/>
    <cellStyle name="Cálculo 9 25 6 2 2 2" xfId="27811"/>
    <cellStyle name="Cálculo 9 25 6 2 3" xfId="7162"/>
    <cellStyle name="Cálculo 9 25 6 2 3 2" xfId="22270"/>
    <cellStyle name="Cálculo 9 25 6 2 4" xfId="21500"/>
    <cellStyle name="Cálculo 9 25 6 3" xfId="10137"/>
    <cellStyle name="Cálculo 9 25 6 3 2" xfId="25245"/>
    <cellStyle name="Cálculo 9 25 6 4" xfId="15292"/>
    <cellStyle name="Cálculo 9 25 6 4 2" xfId="30400"/>
    <cellStyle name="Cálculo 9 25 6 5" xfId="18863"/>
    <cellStyle name="Cálculo 9 25 7" xfId="4132"/>
    <cellStyle name="Cálculo 9 25 7 2" xfId="6769"/>
    <cellStyle name="Cálculo 9 25 7 2 2" xfId="13080"/>
    <cellStyle name="Cálculo 9 25 7 2 2 2" xfId="28188"/>
    <cellStyle name="Cálculo 9 25 7 2 3" xfId="16754"/>
    <cellStyle name="Cálculo 9 25 7 2 3 2" xfId="31862"/>
    <cellStyle name="Cálculo 9 25 7 2 4" xfId="21877"/>
    <cellStyle name="Cálculo 9 25 7 3" xfId="10514"/>
    <cellStyle name="Cálculo 9 25 7 3 2" xfId="25622"/>
    <cellStyle name="Cálculo 9 25 7 4" xfId="16423"/>
    <cellStyle name="Cálculo 9 25 7 4 2" xfId="31531"/>
    <cellStyle name="Cálculo 9 25 7 5" xfId="19240"/>
    <cellStyle name="Cálculo 9 25 8" xfId="4697"/>
    <cellStyle name="Cálculo 9 25 8 2" xfId="11079"/>
    <cellStyle name="Cálculo 9 25 8 2 2" xfId="26187"/>
    <cellStyle name="Cálculo 9 25 8 3" xfId="13479"/>
    <cellStyle name="Cálculo 9 25 8 3 2" xfId="28587"/>
    <cellStyle name="Cálculo 9 25 8 4" xfId="19805"/>
    <cellStyle name="Cálculo 9 25 9" xfId="8558"/>
    <cellStyle name="Cálculo 9 25 9 2" xfId="23666"/>
    <cellStyle name="Cálculo 9 26" xfId="2061"/>
    <cellStyle name="Cálculo 9 26 10" xfId="14882"/>
    <cellStyle name="Cálculo 9 26 10 2" xfId="29990"/>
    <cellStyle name="Cálculo 9 26 11" xfId="17286"/>
    <cellStyle name="Cálculo 9 26 2" xfId="2821"/>
    <cellStyle name="Cálculo 9 26 2 2" xfId="5458"/>
    <cellStyle name="Cálculo 9 26 2 2 2" xfId="15660"/>
    <cellStyle name="Cálculo 9 26 2 2 2 2" xfId="30768"/>
    <cellStyle name="Cálculo 9 26 2 2 3" xfId="20566"/>
    <cellStyle name="Cálculo 9 26 2 3" xfId="14178"/>
    <cellStyle name="Cálculo 9 26 2 3 2" xfId="29286"/>
    <cellStyle name="Cálculo 9 26 2 4" xfId="17929"/>
    <cellStyle name="Cálculo 9 26 3" xfId="3124"/>
    <cellStyle name="Cálculo 9 26 3 2" xfId="5761"/>
    <cellStyle name="Cálculo 9 26 3 2 2" xfId="12072"/>
    <cellStyle name="Cálculo 9 26 3 2 2 2" xfId="27180"/>
    <cellStyle name="Cálculo 9 26 3 2 3" xfId="14516"/>
    <cellStyle name="Cálculo 9 26 3 2 3 2" xfId="29624"/>
    <cellStyle name="Cálculo 9 26 3 2 4" xfId="20869"/>
    <cellStyle name="Cálculo 9 26 3 3" xfId="9506"/>
    <cellStyle name="Cálculo 9 26 3 3 2" xfId="24614"/>
    <cellStyle name="Cálculo 9 26 3 4" xfId="14728"/>
    <cellStyle name="Cálculo 9 26 3 4 2" xfId="29836"/>
    <cellStyle name="Cálculo 9 26 3 5" xfId="18232"/>
    <cellStyle name="Cálculo 9 26 4" xfId="3450"/>
    <cellStyle name="Cálculo 9 26 4 2" xfId="6087"/>
    <cellStyle name="Cálculo 9 26 4 2 2" xfId="12398"/>
    <cellStyle name="Cálculo 9 26 4 2 2 2" xfId="27506"/>
    <cellStyle name="Cálculo 9 26 4 2 3" xfId="16255"/>
    <cellStyle name="Cálculo 9 26 4 2 3 2" xfId="31363"/>
    <cellStyle name="Cálculo 9 26 4 2 4" xfId="21195"/>
    <cellStyle name="Cálculo 9 26 4 3" xfId="9832"/>
    <cellStyle name="Cálculo 9 26 4 3 2" xfId="24940"/>
    <cellStyle name="Cálculo 9 26 4 4" xfId="7254"/>
    <cellStyle name="Cálculo 9 26 4 4 2" xfId="22362"/>
    <cellStyle name="Cálculo 9 26 4 5" xfId="18558"/>
    <cellStyle name="Cálculo 9 26 5" xfId="3756"/>
    <cellStyle name="Cálculo 9 26 5 2" xfId="6393"/>
    <cellStyle name="Cálculo 9 26 5 2 2" xfId="12704"/>
    <cellStyle name="Cálculo 9 26 5 2 2 2" xfId="27812"/>
    <cellStyle name="Cálculo 9 26 5 2 3" xfId="16262"/>
    <cellStyle name="Cálculo 9 26 5 2 3 2" xfId="31370"/>
    <cellStyle name="Cálculo 9 26 5 2 4" xfId="21501"/>
    <cellStyle name="Cálculo 9 26 5 3" xfId="10138"/>
    <cellStyle name="Cálculo 9 26 5 3 2" xfId="25246"/>
    <cellStyle name="Cálculo 9 26 5 4" xfId="15059"/>
    <cellStyle name="Cálculo 9 26 5 4 2" xfId="30167"/>
    <cellStyle name="Cálculo 9 26 5 5" xfId="18864"/>
    <cellStyle name="Cálculo 9 26 6" xfId="4133"/>
    <cellStyle name="Cálculo 9 26 6 2" xfId="6770"/>
    <cellStyle name="Cálculo 9 26 6 2 2" xfId="13081"/>
    <cellStyle name="Cálculo 9 26 6 2 2 2" xfId="28189"/>
    <cellStyle name="Cálculo 9 26 6 2 3" xfId="16755"/>
    <cellStyle name="Cálculo 9 26 6 2 3 2" xfId="31863"/>
    <cellStyle name="Cálculo 9 26 6 2 4" xfId="21878"/>
    <cellStyle name="Cálculo 9 26 6 3" xfId="10515"/>
    <cellStyle name="Cálculo 9 26 6 3 2" xfId="25623"/>
    <cellStyle name="Cálculo 9 26 6 4" xfId="8000"/>
    <cellStyle name="Cálculo 9 26 6 4 2" xfId="23108"/>
    <cellStyle name="Cálculo 9 26 6 5" xfId="19241"/>
    <cellStyle name="Cálculo 9 26 7" xfId="4698"/>
    <cellStyle name="Cálculo 9 26 7 2" xfId="11080"/>
    <cellStyle name="Cálculo 9 26 7 2 2" xfId="26188"/>
    <cellStyle name="Cálculo 9 26 7 3" xfId="7778"/>
    <cellStyle name="Cálculo 9 26 7 3 2" xfId="22886"/>
    <cellStyle name="Cálculo 9 26 7 4" xfId="19806"/>
    <cellStyle name="Cálculo 9 26 8" xfId="8559"/>
    <cellStyle name="Cálculo 9 26 8 2" xfId="23667"/>
    <cellStyle name="Cálculo 9 26 9" xfId="13830"/>
    <cellStyle name="Cálculo 9 26 9 2" xfId="28938"/>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0 2" xfId="1858"/>
    <cellStyle name="Entrada 10 2 10" xfId="8359"/>
    <cellStyle name="Entrada 10 2 10 2" xfId="23467"/>
    <cellStyle name="Entrada 10 2 11" xfId="14590"/>
    <cellStyle name="Entrada 10 2 11 2" xfId="29698"/>
    <cellStyle name="Entrada 10 2 12" xfId="11251"/>
    <cellStyle name="Entrada 10 2 12 2" xfId="26359"/>
    <cellStyle name="Entrada 10 2 13" xfId="17083"/>
    <cellStyle name="Entrada 10 2 2" xfId="2418"/>
    <cellStyle name="Entrada 10 2 2 2" xfId="5055"/>
    <cellStyle name="Entrada 10 2 2 2 2" xfId="11419"/>
    <cellStyle name="Entrada 10 2 2 2 2 2" xfId="26527"/>
    <cellStyle name="Entrada 10 2 2 2 3" xfId="7363"/>
    <cellStyle name="Entrada 10 2 2 2 3 2" xfId="22471"/>
    <cellStyle name="Entrada 10 2 2 2 4" xfId="20163"/>
    <cellStyle name="Entrada 10 2 2 3" xfId="8885"/>
    <cellStyle name="Entrada 10 2 2 3 2" xfId="23993"/>
    <cellStyle name="Entrada 10 2 3" xfId="2202"/>
    <cellStyle name="Entrada 10 2 3 2" xfId="4839"/>
    <cellStyle name="Entrada 10 2 3 2 2" xfId="16012"/>
    <cellStyle name="Entrada 10 2 3 2 2 2" xfId="31120"/>
    <cellStyle name="Entrada 10 2 3 2 3" xfId="19947"/>
    <cellStyle name="Entrada 10 2 3 3" xfId="15511"/>
    <cellStyle name="Entrada 10 2 3 3 2" xfId="30619"/>
    <cellStyle name="Entrada 10 2 3 4" xfId="17427"/>
    <cellStyle name="Entrada 10 2 4" xfId="2952"/>
    <cellStyle name="Entrada 10 2 4 2" xfId="5589"/>
    <cellStyle name="Entrada 10 2 4 2 2" xfId="11900"/>
    <cellStyle name="Entrada 10 2 4 2 2 2" xfId="27008"/>
    <cellStyle name="Entrada 10 2 4 2 3" xfId="15935"/>
    <cellStyle name="Entrada 10 2 4 2 3 2" xfId="31043"/>
    <cellStyle name="Entrada 10 2 4 2 4" xfId="20697"/>
    <cellStyle name="Entrada 10 2 4 3" xfId="9334"/>
    <cellStyle name="Entrada 10 2 4 3 2" xfId="24442"/>
    <cellStyle name="Entrada 10 2 4 4" xfId="15353"/>
    <cellStyle name="Entrada 10 2 4 4 2" xfId="30461"/>
    <cellStyle name="Entrada 10 2 4 5" xfId="18060"/>
    <cellStyle name="Entrada 10 2 5" xfId="3278"/>
    <cellStyle name="Entrada 10 2 5 2" xfId="5915"/>
    <cellStyle name="Entrada 10 2 5 2 2" xfId="12226"/>
    <cellStyle name="Entrada 10 2 5 2 2 2" xfId="27334"/>
    <cellStyle name="Entrada 10 2 5 2 3" xfId="7692"/>
    <cellStyle name="Entrada 10 2 5 2 3 2" xfId="22800"/>
    <cellStyle name="Entrada 10 2 5 2 4" xfId="21023"/>
    <cellStyle name="Entrada 10 2 5 3" xfId="9660"/>
    <cellStyle name="Entrada 10 2 5 3 2" xfId="24768"/>
    <cellStyle name="Entrada 10 2 5 4" xfId="11816"/>
    <cellStyle name="Entrada 10 2 5 4 2" xfId="26924"/>
    <cellStyle name="Entrada 10 2 5 5" xfId="18386"/>
    <cellStyle name="Entrada 10 2 6" xfId="3584"/>
    <cellStyle name="Entrada 10 2 6 2" xfId="6221"/>
    <cellStyle name="Entrada 10 2 6 2 2" xfId="12532"/>
    <cellStyle name="Entrada 10 2 6 2 2 2" xfId="27640"/>
    <cellStyle name="Entrada 10 2 6 2 3" xfId="14059"/>
    <cellStyle name="Entrada 10 2 6 2 3 2" xfId="29167"/>
    <cellStyle name="Entrada 10 2 6 2 4" xfId="21329"/>
    <cellStyle name="Entrada 10 2 6 3" xfId="9966"/>
    <cellStyle name="Entrada 10 2 6 3 2" xfId="25074"/>
    <cellStyle name="Entrada 10 2 6 4" xfId="7510"/>
    <cellStyle name="Entrada 10 2 6 4 2" xfId="22618"/>
    <cellStyle name="Entrada 10 2 6 5" xfId="18692"/>
    <cellStyle name="Entrada 10 2 7" xfId="3930"/>
    <cellStyle name="Entrada 10 2 7 2" xfId="6567"/>
    <cellStyle name="Entrada 10 2 7 2 2" xfId="12878"/>
    <cellStyle name="Entrada 10 2 7 2 2 2" xfId="27986"/>
    <cellStyle name="Entrada 10 2 7 2 3" xfId="16583"/>
    <cellStyle name="Entrada 10 2 7 2 3 2" xfId="31691"/>
    <cellStyle name="Entrada 10 2 7 2 4" xfId="21675"/>
    <cellStyle name="Entrada 10 2 7 3" xfId="10312"/>
    <cellStyle name="Entrada 10 2 7 3 2" xfId="25420"/>
    <cellStyle name="Entrada 10 2 7 4" xfId="14713"/>
    <cellStyle name="Entrada 10 2 7 4 2" xfId="29821"/>
    <cellStyle name="Entrada 10 2 7 5" xfId="19038"/>
    <cellStyle name="Entrada 10 2 8" xfId="4277"/>
    <cellStyle name="Entrada 10 2 8 2" xfId="6914"/>
    <cellStyle name="Entrada 10 2 8 2 2" xfId="13225"/>
    <cellStyle name="Entrada 10 2 8 2 2 2" xfId="28333"/>
    <cellStyle name="Entrada 10 2 8 2 3" xfId="16889"/>
    <cellStyle name="Entrada 10 2 8 2 3 2" xfId="31997"/>
    <cellStyle name="Entrada 10 2 8 2 4" xfId="22022"/>
    <cellStyle name="Entrada 10 2 8 3" xfId="10659"/>
    <cellStyle name="Entrada 10 2 8 3 2" xfId="25767"/>
    <cellStyle name="Entrada 10 2 8 4" xfId="11796"/>
    <cellStyle name="Entrada 10 2 8 4 2" xfId="26904"/>
    <cellStyle name="Entrada 10 2 8 5" xfId="19385"/>
    <cellStyle name="Entrada 10 2 9" xfId="4495"/>
    <cellStyle name="Entrada 10 2 9 2" xfId="10877"/>
    <cellStyle name="Entrada 10 2 9 2 2" xfId="25985"/>
    <cellStyle name="Entrada 10 2 9 3" xfId="15254"/>
    <cellStyle name="Entrada 10 2 9 3 2" xfId="30362"/>
    <cellStyle name="Entrada 10 2 9 4" xfId="19603"/>
    <cellStyle name="Entrada 10 3" xfId="1841"/>
    <cellStyle name="Entrada 10 3 10" xfId="14438"/>
    <cellStyle name="Entrada 10 3 10 2" xfId="29546"/>
    <cellStyle name="Entrada 10 3 11" xfId="16457"/>
    <cellStyle name="Entrada 10 3 11 2" xfId="31565"/>
    <cellStyle name="Entrada 10 3 12" xfId="17066"/>
    <cellStyle name="Entrada 10 3 2" xfId="2401"/>
    <cellStyle name="Entrada 10 3 2 2" xfId="5038"/>
    <cellStyle name="Entrada 10 3 2 2 2" xfId="11402"/>
    <cellStyle name="Entrada 10 3 2 2 2 2" xfId="26510"/>
    <cellStyle name="Entrada 10 3 2 2 3" xfId="15434"/>
    <cellStyle name="Entrada 10 3 2 2 3 2" xfId="30542"/>
    <cellStyle name="Entrada 10 3 2 2 4" xfId="20146"/>
    <cellStyle name="Entrada 10 3 2 3" xfId="8868"/>
    <cellStyle name="Entrada 10 3 2 3 2" xfId="23976"/>
    <cellStyle name="Entrada 10 3 2 4" xfId="15767"/>
    <cellStyle name="Entrada 10 3 2 4 2" xfId="30875"/>
    <cellStyle name="Entrada 10 3 2 5" xfId="11793"/>
    <cellStyle name="Entrada 10 3 2 5 2" xfId="26901"/>
    <cellStyle name="Entrada 10 3 2 6" xfId="17592"/>
    <cellStyle name="Entrada 10 3 3" xfId="2219"/>
    <cellStyle name="Entrada 10 3 3 2" xfId="4856"/>
    <cellStyle name="Entrada 10 3 3 2 2" xfId="14722"/>
    <cellStyle name="Entrada 10 3 3 2 2 2" xfId="29830"/>
    <cellStyle name="Entrada 10 3 3 2 3" xfId="19964"/>
    <cellStyle name="Entrada 10 3 3 3" xfId="7775"/>
    <cellStyle name="Entrada 10 3 3 3 2" xfId="22883"/>
    <cellStyle name="Entrada 10 3 3 4" xfId="17444"/>
    <cellStyle name="Entrada 10 3 4" xfId="2935"/>
    <cellStyle name="Entrada 10 3 4 2" xfId="5572"/>
    <cellStyle name="Entrada 10 3 4 2 2" xfId="11883"/>
    <cellStyle name="Entrada 10 3 4 2 2 2" xfId="26991"/>
    <cellStyle name="Entrada 10 3 4 2 3" xfId="15114"/>
    <cellStyle name="Entrada 10 3 4 2 3 2" xfId="30222"/>
    <cellStyle name="Entrada 10 3 4 2 4" xfId="20680"/>
    <cellStyle name="Entrada 10 3 4 3" xfId="9317"/>
    <cellStyle name="Entrada 10 3 4 3 2" xfId="24425"/>
    <cellStyle name="Entrada 10 3 4 4" xfId="15146"/>
    <cellStyle name="Entrada 10 3 4 4 2" xfId="30254"/>
    <cellStyle name="Entrada 10 3 4 5" xfId="18043"/>
    <cellStyle name="Entrada 10 3 5" xfId="3261"/>
    <cellStyle name="Entrada 10 3 5 2" xfId="5898"/>
    <cellStyle name="Entrada 10 3 5 2 2" xfId="12209"/>
    <cellStyle name="Entrada 10 3 5 2 2 2" xfId="27317"/>
    <cellStyle name="Entrada 10 3 5 2 3" xfId="8700"/>
    <cellStyle name="Entrada 10 3 5 2 3 2" xfId="23808"/>
    <cellStyle name="Entrada 10 3 5 2 4" xfId="21006"/>
    <cellStyle name="Entrada 10 3 5 3" xfId="9643"/>
    <cellStyle name="Entrada 10 3 5 3 2" xfId="24751"/>
    <cellStyle name="Entrada 10 3 5 4" xfId="16073"/>
    <cellStyle name="Entrada 10 3 5 4 2" xfId="31181"/>
    <cellStyle name="Entrada 10 3 5 5" xfId="18369"/>
    <cellStyle name="Entrada 10 3 6" xfId="3567"/>
    <cellStyle name="Entrada 10 3 6 2" xfId="6204"/>
    <cellStyle name="Entrada 10 3 6 2 2" xfId="12515"/>
    <cellStyle name="Entrada 10 3 6 2 2 2" xfId="27623"/>
    <cellStyle name="Entrada 10 3 6 2 3" xfId="13979"/>
    <cellStyle name="Entrada 10 3 6 2 3 2" xfId="29087"/>
    <cellStyle name="Entrada 10 3 6 2 4" xfId="21312"/>
    <cellStyle name="Entrada 10 3 6 3" xfId="9949"/>
    <cellStyle name="Entrada 10 3 6 3 2" xfId="25057"/>
    <cellStyle name="Entrada 10 3 6 4" xfId="15637"/>
    <cellStyle name="Entrada 10 3 6 4 2" xfId="30745"/>
    <cellStyle name="Entrada 10 3 6 5" xfId="18675"/>
    <cellStyle name="Entrada 10 3 7" xfId="3913"/>
    <cellStyle name="Entrada 10 3 7 2" xfId="6550"/>
    <cellStyle name="Entrada 10 3 7 2 2" xfId="12861"/>
    <cellStyle name="Entrada 10 3 7 2 2 2" xfId="27969"/>
    <cellStyle name="Entrada 10 3 7 2 3" xfId="13964"/>
    <cellStyle name="Entrada 10 3 7 2 3 2" xfId="29072"/>
    <cellStyle name="Entrada 10 3 7 2 4" xfId="21658"/>
    <cellStyle name="Entrada 10 3 7 3" xfId="10295"/>
    <cellStyle name="Entrada 10 3 7 3 2" xfId="25403"/>
    <cellStyle name="Entrada 10 3 7 4" xfId="7042"/>
    <cellStyle name="Entrada 10 3 7 4 2" xfId="22150"/>
    <cellStyle name="Entrada 10 3 7 5" xfId="19021"/>
    <cellStyle name="Entrada 10 3 8" xfId="4478"/>
    <cellStyle name="Entrada 10 3 8 2" xfId="10860"/>
    <cellStyle name="Entrada 10 3 8 2 2" xfId="25968"/>
    <cellStyle name="Entrada 10 3 8 3" xfId="14422"/>
    <cellStyle name="Entrada 10 3 8 3 2" xfId="29530"/>
    <cellStyle name="Entrada 10 3 8 4" xfId="19586"/>
    <cellStyle name="Entrada 10 3 9" xfId="8342"/>
    <cellStyle name="Entrada 10 3 9 2" xfId="23450"/>
    <cellStyle name="Entrada 10 4" xfId="2078"/>
    <cellStyle name="Entrada 10 4 10" xfId="13470"/>
    <cellStyle name="Entrada 10 4 10 2" xfId="28578"/>
    <cellStyle name="Entrada 10 4 11" xfId="14203"/>
    <cellStyle name="Entrada 10 4 11 2" xfId="29311"/>
    <cellStyle name="Entrada 10 4 12" xfId="17303"/>
    <cellStyle name="Entrada 10 4 2" xfId="2568"/>
    <cellStyle name="Entrada 10 4 2 2" xfId="5205"/>
    <cellStyle name="Entrada 10 4 2 2 2" xfId="11569"/>
    <cellStyle name="Entrada 10 4 2 2 2 2" xfId="26677"/>
    <cellStyle name="Entrada 10 4 2 2 3" xfId="7958"/>
    <cellStyle name="Entrada 10 4 2 2 3 2" xfId="23066"/>
    <cellStyle name="Entrada 10 4 2 2 4" xfId="20313"/>
    <cellStyle name="Entrada 10 4 2 3" xfId="9035"/>
    <cellStyle name="Entrada 10 4 2 3 2" xfId="24143"/>
    <cellStyle name="Entrada 10 4 2 4" xfId="14785"/>
    <cellStyle name="Entrada 10 4 2 4 2" xfId="29893"/>
    <cellStyle name="Entrada 10 4 2 5" xfId="16353"/>
    <cellStyle name="Entrada 10 4 2 5 2" xfId="31461"/>
    <cellStyle name="Entrada 10 4 2 6" xfId="17676"/>
    <cellStyle name="Entrada 10 4 3" xfId="2838"/>
    <cellStyle name="Entrada 10 4 3 2" xfId="5475"/>
    <cellStyle name="Entrada 10 4 3 2 2" xfId="7581"/>
    <cellStyle name="Entrada 10 4 3 2 2 2" xfId="22689"/>
    <cellStyle name="Entrada 10 4 3 2 3" xfId="20583"/>
    <cellStyle name="Entrada 10 4 3 3" xfId="15072"/>
    <cellStyle name="Entrada 10 4 3 3 2" xfId="30180"/>
    <cellStyle name="Entrada 10 4 3 4" xfId="17946"/>
    <cellStyle name="Entrada 10 4 4" xfId="3141"/>
    <cellStyle name="Entrada 10 4 4 2" xfId="5778"/>
    <cellStyle name="Entrada 10 4 4 2 2" xfId="12089"/>
    <cellStyle name="Entrada 10 4 4 2 2 2" xfId="27197"/>
    <cellStyle name="Entrada 10 4 4 2 3" xfId="14810"/>
    <cellStyle name="Entrada 10 4 4 2 3 2" xfId="29918"/>
    <cellStyle name="Entrada 10 4 4 2 4" xfId="20886"/>
    <cellStyle name="Entrada 10 4 4 3" xfId="9523"/>
    <cellStyle name="Entrada 10 4 4 3 2" xfId="24631"/>
    <cellStyle name="Entrada 10 4 4 4" xfId="7495"/>
    <cellStyle name="Entrada 10 4 4 4 2" xfId="22603"/>
    <cellStyle name="Entrada 10 4 4 5" xfId="18249"/>
    <cellStyle name="Entrada 10 4 5" xfId="3467"/>
    <cellStyle name="Entrada 10 4 5 2" xfId="6104"/>
    <cellStyle name="Entrada 10 4 5 2 2" xfId="12415"/>
    <cellStyle name="Entrada 10 4 5 2 2 2" xfId="27523"/>
    <cellStyle name="Entrada 10 4 5 2 3" xfId="14503"/>
    <cellStyle name="Entrada 10 4 5 2 3 2" xfId="29611"/>
    <cellStyle name="Entrada 10 4 5 2 4" xfId="21212"/>
    <cellStyle name="Entrada 10 4 5 3" xfId="9849"/>
    <cellStyle name="Entrada 10 4 5 3 2" xfId="24957"/>
    <cellStyle name="Entrada 10 4 5 4" xfId="11233"/>
    <cellStyle name="Entrada 10 4 5 4 2" xfId="26341"/>
    <cellStyle name="Entrada 10 4 5 5" xfId="18575"/>
    <cellStyle name="Entrada 10 4 6" xfId="3773"/>
    <cellStyle name="Entrada 10 4 6 2" xfId="6410"/>
    <cellStyle name="Entrada 10 4 6 2 2" xfId="12721"/>
    <cellStyle name="Entrada 10 4 6 2 2 2" xfId="27829"/>
    <cellStyle name="Entrada 10 4 6 2 3" xfId="16004"/>
    <cellStyle name="Entrada 10 4 6 2 3 2" xfId="31112"/>
    <cellStyle name="Entrada 10 4 6 2 4" xfId="21518"/>
    <cellStyle name="Entrada 10 4 6 3" xfId="10155"/>
    <cellStyle name="Entrada 10 4 6 3 2" xfId="25263"/>
    <cellStyle name="Entrada 10 4 6 4" xfId="8109"/>
    <cellStyle name="Entrada 10 4 6 4 2" xfId="23217"/>
    <cellStyle name="Entrada 10 4 6 5" xfId="18881"/>
    <cellStyle name="Entrada 10 4 7" xfId="4150"/>
    <cellStyle name="Entrada 10 4 7 2" xfId="6787"/>
    <cellStyle name="Entrada 10 4 7 2 2" xfId="13098"/>
    <cellStyle name="Entrada 10 4 7 2 2 2" xfId="28206"/>
    <cellStyle name="Entrada 10 4 7 2 3" xfId="16772"/>
    <cellStyle name="Entrada 10 4 7 2 3 2" xfId="31880"/>
    <cellStyle name="Entrada 10 4 7 2 4" xfId="21895"/>
    <cellStyle name="Entrada 10 4 7 3" xfId="10532"/>
    <cellStyle name="Entrada 10 4 7 3 2" xfId="25640"/>
    <cellStyle name="Entrada 10 4 7 4" xfId="15031"/>
    <cellStyle name="Entrada 10 4 7 4 2" xfId="30139"/>
    <cellStyle name="Entrada 10 4 7 5" xfId="19258"/>
    <cellStyle name="Entrada 10 4 8" xfId="4715"/>
    <cellStyle name="Entrada 10 4 8 2" xfId="11097"/>
    <cellStyle name="Entrada 10 4 8 2 2" xfId="26205"/>
    <cellStyle name="Entrada 10 4 8 3" xfId="7694"/>
    <cellStyle name="Entrada 10 4 8 3 2" xfId="22802"/>
    <cellStyle name="Entrada 10 4 8 4" xfId="19823"/>
    <cellStyle name="Entrada 10 4 9" xfId="8576"/>
    <cellStyle name="Entrada 10 4 9 2" xfId="23684"/>
    <cellStyle name="Entrada 10 5" xfId="2043"/>
    <cellStyle name="Entrada 10 5 10" xfId="14132"/>
    <cellStyle name="Entrada 10 5 10 2" xfId="29240"/>
    <cellStyle name="Entrada 10 5 11" xfId="17268"/>
    <cellStyle name="Entrada 10 5 2" xfId="2803"/>
    <cellStyle name="Entrada 10 5 2 2" xfId="5440"/>
    <cellStyle name="Entrada 10 5 2 2 2" xfId="14004"/>
    <cellStyle name="Entrada 10 5 2 2 2 2" xfId="29112"/>
    <cellStyle name="Entrada 10 5 2 2 3" xfId="20548"/>
    <cellStyle name="Entrada 10 5 2 3" xfId="7294"/>
    <cellStyle name="Entrada 10 5 2 3 2" xfId="22402"/>
    <cellStyle name="Entrada 10 5 2 4" xfId="17911"/>
    <cellStyle name="Entrada 10 5 3" xfId="3106"/>
    <cellStyle name="Entrada 10 5 3 2" xfId="5743"/>
    <cellStyle name="Entrada 10 5 3 2 2" xfId="12054"/>
    <cellStyle name="Entrada 10 5 3 2 2 2" xfId="27162"/>
    <cellStyle name="Entrada 10 5 3 2 3" xfId="14103"/>
    <cellStyle name="Entrada 10 5 3 2 3 2" xfId="29211"/>
    <cellStyle name="Entrada 10 5 3 2 4" xfId="20851"/>
    <cellStyle name="Entrada 10 5 3 3" xfId="9488"/>
    <cellStyle name="Entrada 10 5 3 3 2" xfId="24596"/>
    <cellStyle name="Entrada 10 5 3 4" xfId="15174"/>
    <cellStyle name="Entrada 10 5 3 4 2" xfId="30282"/>
    <cellStyle name="Entrada 10 5 3 5" xfId="18214"/>
    <cellStyle name="Entrada 10 5 4" xfId="3432"/>
    <cellStyle name="Entrada 10 5 4 2" xfId="6069"/>
    <cellStyle name="Entrada 10 5 4 2 2" xfId="12380"/>
    <cellStyle name="Entrada 10 5 4 2 2 2" xfId="27488"/>
    <cellStyle name="Entrada 10 5 4 2 3" xfId="7990"/>
    <cellStyle name="Entrada 10 5 4 2 3 2" xfId="23098"/>
    <cellStyle name="Entrada 10 5 4 2 4" xfId="21177"/>
    <cellStyle name="Entrada 10 5 4 3" xfId="9814"/>
    <cellStyle name="Entrada 10 5 4 3 2" xfId="24922"/>
    <cellStyle name="Entrada 10 5 4 4" xfId="14844"/>
    <cellStyle name="Entrada 10 5 4 4 2" xfId="29952"/>
    <cellStyle name="Entrada 10 5 4 5" xfId="18540"/>
    <cellStyle name="Entrada 10 5 5" xfId="3738"/>
    <cellStyle name="Entrada 10 5 5 2" xfId="6375"/>
    <cellStyle name="Entrada 10 5 5 2 2" xfId="12686"/>
    <cellStyle name="Entrada 10 5 5 2 2 2" xfId="27794"/>
    <cellStyle name="Entrada 10 5 5 2 3" xfId="14407"/>
    <cellStyle name="Entrada 10 5 5 2 3 2" xfId="29515"/>
    <cellStyle name="Entrada 10 5 5 2 4" xfId="21483"/>
    <cellStyle name="Entrada 10 5 5 3" xfId="10120"/>
    <cellStyle name="Entrada 10 5 5 3 2" xfId="25228"/>
    <cellStyle name="Entrada 10 5 5 4" xfId="16053"/>
    <cellStyle name="Entrada 10 5 5 4 2" xfId="31161"/>
    <cellStyle name="Entrada 10 5 5 5" xfId="18846"/>
    <cellStyle name="Entrada 10 5 6" xfId="4115"/>
    <cellStyle name="Entrada 10 5 6 2" xfId="6752"/>
    <cellStyle name="Entrada 10 5 6 2 2" xfId="13063"/>
    <cellStyle name="Entrada 10 5 6 2 2 2" xfId="28171"/>
    <cellStyle name="Entrada 10 5 6 2 3" xfId="16737"/>
    <cellStyle name="Entrada 10 5 6 2 3 2" xfId="31845"/>
    <cellStyle name="Entrada 10 5 6 2 4" xfId="21860"/>
    <cellStyle name="Entrada 10 5 6 3" xfId="10497"/>
    <cellStyle name="Entrada 10 5 6 3 2" xfId="25605"/>
    <cellStyle name="Entrada 10 5 6 4" xfId="14802"/>
    <cellStyle name="Entrada 10 5 6 4 2" xfId="29910"/>
    <cellStyle name="Entrada 10 5 6 5" xfId="19223"/>
    <cellStyle name="Entrada 10 5 7" xfId="4680"/>
    <cellStyle name="Entrada 10 5 7 2" xfId="11062"/>
    <cellStyle name="Entrada 10 5 7 2 2" xfId="26170"/>
    <cellStyle name="Entrada 10 5 7 3" xfId="8173"/>
    <cellStyle name="Entrada 10 5 7 3 2" xfId="23281"/>
    <cellStyle name="Entrada 10 5 7 4" xfId="19788"/>
    <cellStyle name="Entrada 10 5 8" xfId="8541"/>
    <cellStyle name="Entrada 10 5 8 2" xfId="23649"/>
    <cellStyle name="Entrada 10 5 9" xfId="16078"/>
    <cellStyle name="Entrada 10 5 9 2" xfId="31186"/>
    <cellStyle name="Entrada 11" xfId="1143"/>
    <cellStyle name="Entrada 11 2" xfId="1859"/>
    <cellStyle name="Entrada 11 2 10" xfId="8360"/>
    <cellStyle name="Entrada 11 2 10 2" xfId="23468"/>
    <cellStyle name="Entrada 11 2 11" xfId="15441"/>
    <cellStyle name="Entrada 11 2 11 2" xfId="30549"/>
    <cellStyle name="Entrada 11 2 12" xfId="16416"/>
    <cellStyle name="Entrada 11 2 12 2" xfId="31524"/>
    <cellStyle name="Entrada 11 2 13" xfId="17084"/>
    <cellStyle name="Entrada 11 2 2" xfId="2419"/>
    <cellStyle name="Entrada 11 2 2 2" xfId="5056"/>
    <cellStyle name="Entrada 11 2 2 2 2" xfId="11420"/>
    <cellStyle name="Entrada 11 2 2 2 2 2" xfId="26528"/>
    <cellStyle name="Entrada 11 2 2 2 3" xfId="13569"/>
    <cellStyle name="Entrada 11 2 2 2 3 2" xfId="28677"/>
    <cellStyle name="Entrada 11 2 2 2 4" xfId="20164"/>
    <cellStyle name="Entrada 11 2 2 3" xfId="8886"/>
    <cellStyle name="Entrada 11 2 2 3 2" xfId="23994"/>
    <cellStyle name="Entrada 11 2 3" xfId="2201"/>
    <cellStyle name="Entrada 11 2 3 2" xfId="4838"/>
    <cellStyle name="Entrada 11 2 3 2 2" xfId="16491"/>
    <cellStyle name="Entrada 11 2 3 2 2 2" xfId="31599"/>
    <cellStyle name="Entrada 11 2 3 2 3" xfId="19946"/>
    <cellStyle name="Entrada 11 2 3 3" xfId="15602"/>
    <cellStyle name="Entrada 11 2 3 3 2" xfId="30710"/>
    <cellStyle name="Entrada 11 2 3 4" xfId="17426"/>
    <cellStyle name="Entrada 11 2 4" xfId="2953"/>
    <cellStyle name="Entrada 11 2 4 2" xfId="5590"/>
    <cellStyle name="Entrada 11 2 4 2 2" xfId="11901"/>
    <cellStyle name="Entrada 11 2 4 2 2 2" xfId="27009"/>
    <cellStyle name="Entrada 11 2 4 2 3" xfId="15202"/>
    <cellStyle name="Entrada 11 2 4 2 3 2" xfId="30310"/>
    <cellStyle name="Entrada 11 2 4 2 4" xfId="20698"/>
    <cellStyle name="Entrada 11 2 4 3" xfId="9335"/>
    <cellStyle name="Entrada 11 2 4 3 2" xfId="24443"/>
    <cellStyle name="Entrada 11 2 4 4" xfId="7985"/>
    <cellStyle name="Entrada 11 2 4 4 2" xfId="23093"/>
    <cellStyle name="Entrada 11 2 4 5" xfId="18061"/>
    <cellStyle name="Entrada 11 2 5" xfId="3279"/>
    <cellStyle name="Entrada 11 2 5 2" xfId="5916"/>
    <cellStyle name="Entrada 11 2 5 2 2" xfId="12227"/>
    <cellStyle name="Entrada 11 2 5 2 2 2" xfId="27335"/>
    <cellStyle name="Entrada 11 2 5 2 3" xfId="8088"/>
    <cellStyle name="Entrada 11 2 5 2 3 2" xfId="23196"/>
    <cellStyle name="Entrada 11 2 5 2 4" xfId="21024"/>
    <cellStyle name="Entrada 11 2 5 3" xfId="9661"/>
    <cellStyle name="Entrada 11 2 5 3 2" xfId="24769"/>
    <cellStyle name="Entrada 11 2 5 4" xfId="11220"/>
    <cellStyle name="Entrada 11 2 5 4 2" xfId="26328"/>
    <cellStyle name="Entrada 11 2 5 5" xfId="18387"/>
    <cellStyle name="Entrada 11 2 6" xfId="3585"/>
    <cellStyle name="Entrada 11 2 6 2" xfId="6222"/>
    <cellStyle name="Entrada 11 2 6 2 2" xfId="12533"/>
    <cellStyle name="Entrada 11 2 6 2 2 2" xfId="27641"/>
    <cellStyle name="Entrada 11 2 6 2 3" xfId="14708"/>
    <cellStyle name="Entrada 11 2 6 2 3 2" xfId="29816"/>
    <cellStyle name="Entrada 11 2 6 2 4" xfId="21330"/>
    <cellStyle name="Entrada 11 2 6 3" xfId="9967"/>
    <cellStyle name="Entrada 11 2 6 3 2" xfId="25075"/>
    <cellStyle name="Entrada 11 2 6 4" xfId="9216"/>
    <cellStyle name="Entrada 11 2 6 4 2" xfId="24324"/>
    <cellStyle name="Entrada 11 2 6 5" xfId="18693"/>
    <cellStyle name="Entrada 11 2 7" xfId="3931"/>
    <cellStyle name="Entrada 11 2 7 2" xfId="6568"/>
    <cellStyle name="Entrada 11 2 7 2 2" xfId="12879"/>
    <cellStyle name="Entrada 11 2 7 2 2 2" xfId="27987"/>
    <cellStyle name="Entrada 11 2 7 2 3" xfId="16584"/>
    <cellStyle name="Entrada 11 2 7 2 3 2" xfId="31692"/>
    <cellStyle name="Entrada 11 2 7 2 4" xfId="21676"/>
    <cellStyle name="Entrada 11 2 7 3" xfId="10313"/>
    <cellStyle name="Entrada 11 2 7 3 2" xfId="25421"/>
    <cellStyle name="Entrada 11 2 7 4" xfId="15501"/>
    <cellStyle name="Entrada 11 2 7 4 2" xfId="30609"/>
    <cellStyle name="Entrada 11 2 7 5" xfId="19039"/>
    <cellStyle name="Entrada 11 2 8" xfId="4278"/>
    <cellStyle name="Entrada 11 2 8 2" xfId="6915"/>
    <cellStyle name="Entrada 11 2 8 2 2" xfId="13226"/>
    <cellStyle name="Entrada 11 2 8 2 2 2" xfId="28334"/>
    <cellStyle name="Entrada 11 2 8 2 3" xfId="16890"/>
    <cellStyle name="Entrada 11 2 8 2 3 2" xfId="31998"/>
    <cellStyle name="Entrada 11 2 8 2 4" xfId="22023"/>
    <cellStyle name="Entrada 11 2 8 3" xfId="10660"/>
    <cellStyle name="Entrada 11 2 8 3 2" xfId="25768"/>
    <cellStyle name="Entrada 11 2 8 4" xfId="15346"/>
    <cellStyle name="Entrada 11 2 8 4 2" xfId="30454"/>
    <cellStyle name="Entrada 11 2 8 5" xfId="19386"/>
    <cellStyle name="Entrada 11 2 9" xfId="4496"/>
    <cellStyle name="Entrada 11 2 9 2" xfId="10878"/>
    <cellStyle name="Entrada 11 2 9 2 2" xfId="25986"/>
    <cellStyle name="Entrada 11 2 9 3" xfId="14737"/>
    <cellStyle name="Entrada 11 2 9 3 2" xfId="29845"/>
    <cellStyle name="Entrada 11 2 9 4" xfId="19604"/>
    <cellStyle name="Entrada 11 3" xfId="1842"/>
    <cellStyle name="Entrada 11 3 10" xfId="16448"/>
    <cellStyle name="Entrada 11 3 10 2" xfId="31556"/>
    <cellStyle name="Entrada 11 3 11" xfId="11248"/>
    <cellStyle name="Entrada 11 3 11 2" xfId="26356"/>
    <cellStyle name="Entrada 11 3 12" xfId="17067"/>
    <cellStyle name="Entrada 11 3 2" xfId="2402"/>
    <cellStyle name="Entrada 11 3 2 2" xfId="5039"/>
    <cellStyle name="Entrada 11 3 2 2 2" xfId="11403"/>
    <cellStyle name="Entrada 11 3 2 2 2 2" xfId="26511"/>
    <cellStyle name="Entrada 11 3 2 2 3" xfId="14828"/>
    <cellStyle name="Entrada 11 3 2 2 3 2" xfId="29936"/>
    <cellStyle name="Entrada 11 3 2 2 4" xfId="20147"/>
    <cellStyle name="Entrada 11 3 2 3" xfId="8869"/>
    <cellStyle name="Entrada 11 3 2 3 2" xfId="23977"/>
    <cellStyle name="Entrada 11 3 2 4" xfId="13812"/>
    <cellStyle name="Entrada 11 3 2 4 2" xfId="28920"/>
    <cellStyle name="Entrada 11 3 2 5" xfId="14908"/>
    <cellStyle name="Entrada 11 3 2 5 2" xfId="30016"/>
    <cellStyle name="Entrada 11 3 2 6" xfId="17593"/>
    <cellStyle name="Entrada 11 3 3" xfId="2218"/>
    <cellStyle name="Entrada 11 3 3 2" xfId="4855"/>
    <cellStyle name="Entrada 11 3 3 2 2" xfId="8055"/>
    <cellStyle name="Entrada 11 3 3 2 2 2" xfId="23163"/>
    <cellStyle name="Entrada 11 3 3 2 3" xfId="19963"/>
    <cellStyle name="Entrada 11 3 3 3" xfId="7121"/>
    <cellStyle name="Entrada 11 3 3 3 2" xfId="22229"/>
    <cellStyle name="Entrada 11 3 3 4" xfId="17443"/>
    <cellStyle name="Entrada 11 3 4" xfId="2936"/>
    <cellStyle name="Entrada 11 3 4 2" xfId="5573"/>
    <cellStyle name="Entrada 11 3 4 2 2" xfId="11884"/>
    <cellStyle name="Entrada 11 3 4 2 2 2" xfId="26992"/>
    <cellStyle name="Entrada 11 3 4 2 3" xfId="14891"/>
    <cellStyle name="Entrada 11 3 4 2 3 2" xfId="29999"/>
    <cellStyle name="Entrada 11 3 4 2 4" xfId="20681"/>
    <cellStyle name="Entrada 11 3 4 3" xfId="9318"/>
    <cellStyle name="Entrada 11 3 4 3 2" xfId="24426"/>
    <cellStyle name="Entrada 11 3 4 4" xfId="7108"/>
    <cellStyle name="Entrada 11 3 4 4 2" xfId="22216"/>
    <cellStyle name="Entrada 11 3 4 5" xfId="18044"/>
    <cellStyle name="Entrada 11 3 5" xfId="3262"/>
    <cellStyle name="Entrada 11 3 5 2" xfId="5899"/>
    <cellStyle name="Entrada 11 3 5 2 2" xfId="12210"/>
    <cellStyle name="Entrada 11 3 5 2 2 2" xfId="27318"/>
    <cellStyle name="Entrada 11 3 5 2 3" xfId="16063"/>
    <cellStyle name="Entrada 11 3 5 2 3 2" xfId="31171"/>
    <cellStyle name="Entrada 11 3 5 2 4" xfId="21007"/>
    <cellStyle name="Entrada 11 3 5 3" xfId="9644"/>
    <cellStyle name="Entrada 11 3 5 3 2" xfId="24752"/>
    <cellStyle name="Entrada 11 3 5 4" xfId="9177"/>
    <cellStyle name="Entrada 11 3 5 4 2" xfId="24285"/>
    <cellStyle name="Entrada 11 3 5 5" xfId="18370"/>
    <cellStyle name="Entrada 11 3 6" xfId="3568"/>
    <cellStyle name="Entrada 11 3 6 2" xfId="6205"/>
    <cellStyle name="Entrada 11 3 6 2 2" xfId="12516"/>
    <cellStyle name="Entrada 11 3 6 2 2 2" xfId="27624"/>
    <cellStyle name="Entrada 11 3 6 2 3" xfId="16422"/>
    <cellStyle name="Entrada 11 3 6 2 3 2" xfId="31530"/>
    <cellStyle name="Entrada 11 3 6 2 4" xfId="21313"/>
    <cellStyle name="Entrada 11 3 6 3" xfId="9950"/>
    <cellStyle name="Entrada 11 3 6 3 2" xfId="25058"/>
    <cellStyle name="Entrada 11 3 6 4" xfId="15561"/>
    <cellStyle name="Entrada 11 3 6 4 2" xfId="30669"/>
    <cellStyle name="Entrada 11 3 6 5" xfId="18676"/>
    <cellStyle name="Entrada 11 3 7" xfId="3914"/>
    <cellStyle name="Entrada 11 3 7 2" xfId="6551"/>
    <cellStyle name="Entrada 11 3 7 2 2" xfId="12862"/>
    <cellStyle name="Entrada 11 3 7 2 2 2" xfId="27970"/>
    <cellStyle name="Entrada 11 3 7 2 3" xfId="8136"/>
    <cellStyle name="Entrada 11 3 7 2 3 2" xfId="23244"/>
    <cellStyle name="Entrada 11 3 7 2 4" xfId="21659"/>
    <cellStyle name="Entrada 11 3 7 3" xfId="10296"/>
    <cellStyle name="Entrada 11 3 7 3 2" xfId="25404"/>
    <cellStyle name="Entrada 11 3 7 4" xfId="7232"/>
    <cellStyle name="Entrada 11 3 7 4 2" xfId="22340"/>
    <cellStyle name="Entrada 11 3 7 5" xfId="19022"/>
    <cellStyle name="Entrada 11 3 8" xfId="4479"/>
    <cellStyle name="Entrada 11 3 8 2" xfId="10861"/>
    <cellStyle name="Entrada 11 3 8 2 2" xfId="25969"/>
    <cellStyle name="Entrada 11 3 8 3" xfId="13973"/>
    <cellStyle name="Entrada 11 3 8 3 2" xfId="29081"/>
    <cellStyle name="Entrada 11 3 8 4" xfId="19587"/>
    <cellStyle name="Entrada 11 3 9" xfId="8343"/>
    <cellStyle name="Entrada 11 3 9 2" xfId="23451"/>
    <cellStyle name="Entrada 11 4" xfId="2079"/>
    <cellStyle name="Entrada 11 4 10" xfId="8690"/>
    <cellStyle name="Entrada 11 4 10 2" xfId="23798"/>
    <cellStyle name="Entrada 11 4 11" xfId="8696"/>
    <cellStyle name="Entrada 11 4 11 2" xfId="23804"/>
    <cellStyle name="Entrada 11 4 12" xfId="17304"/>
    <cellStyle name="Entrada 11 4 2" xfId="2569"/>
    <cellStyle name="Entrada 11 4 2 2" xfId="5206"/>
    <cellStyle name="Entrada 11 4 2 2 2" xfId="11570"/>
    <cellStyle name="Entrada 11 4 2 2 2 2" xfId="26678"/>
    <cellStyle name="Entrada 11 4 2 2 3" xfId="14626"/>
    <cellStyle name="Entrada 11 4 2 2 3 2" xfId="29734"/>
    <cellStyle name="Entrada 11 4 2 2 4" xfId="20314"/>
    <cellStyle name="Entrada 11 4 2 3" xfId="9036"/>
    <cellStyle name="Entrada 11 4 2 3 2" xfId="24144"/>
    <cellStyle name="Entrada 11 4 2 4" xfId="8119"/>
    <cellStyle name="Entrada 11 4 2 4 2" xfId="23227"/>
    <cellStyle name="Entrada 11 4 2 5" xfId="14567"/>
    <cellStyle name="Entrada 11 4 2 5 2" xfId="29675"/>
    <cellStyle name="Entrada 11 4 2 6" xfId="17677"/>
    <cellStyle name="Entrada 11 4 3" xfId="2839"/>
    <cellStyle name="Entrada 11 4 3 2" xfId="5476"/>
    <cellStyle name="Entrada 11 4 3 2 2" xfId="15257"/>
    <cellStyle name="Entrada 11 4 3 2 2 2" xfId="30365"/>
    <cellStyle name="Entrada 11 4 3 2 3" xfId="20584"/>
    <cellStyle name="Entrada 11 4 3 3" xfId="16016"/>
    <cellStyle name="Entrada 11 4 3 3 2" xfId="31124"/>
    <cellStyle name="Entrada 11 4 3 4" xfId="17947"/>
    <cellStyle name="Entrada 11 4 4" xfId="3142"/>
    <cellStyle name="Entrada 11 4 4 2" xfId="5779"/>
    <cellStyle name="Entrada 11 4 4 2 2" xfId="12090"/>
    <cellStyle name="Entrada 11 4 4 2 2 2" xfId="27198"/>
    <cellStyle name="Entrada 11 4 4 2 3" xfId="8168"/>
    <cellStyle name="Entrada 11 4 4 2 3 2" xfId="23276"/>
    <cellStyle name="Entrada 11 4 4 2 4" xfId="20887"/>
    <cellStyle name="Entrada 11 4 4 3" xfId="9524"/>
    <cellStyle name="Entrada 11 4 4 3 2" xfId="24632"/>
    <cellStyle name="Entrada 11 4 4 4" xfId="15459"/>
    <cellStyle name="Entrada 11 4 4 4 2" xfId="30567"/>
    <cellStyle name="Entrada 11 4 4 5" xfId="18250"/>
    <cellStyle name="Entrada 11 4 5" xfId="3468"/>
    <cellStyle name="Entrada 11 4 5 2" xfId="6105"/>
    <cellStyle name="Entrada 11 4 5 2 2" xfId="12416"/>
    <cellStyle name="Entrada 11 4 5 2 2 2" xfId="27524"/>
    <cellStyle name="Entrada 11 4 5 2 3" xfId="16325"/>
    <cellStyle name="Entrada 11 4 5 2 3 2" xfId="31433"/>
    <cellStyle name="Entrada 11 4 5 2 4" xfId="21213"/>
    <cellStyle name="Entrada 11 4 5 3" xfId="9850"/>
    <cellStyle name="Entrada 11 4 5 3 2" xfId="24958"/>
    <cellStyle name="Entrada 11 4 5 4" xfId="8064"/>
    <cellStyle name="Entrada 11 4 5 4 2" xfId="23172"/>
    <cellStyle name="Entrada 11 4 5 5" xfId="18576"/>
    <cellStyle name="Entrada 11 4 6" xfId="3774"/>
    <cellStyle name="Entrada 11 4 6 2" xfId="6411"/>
    <cellStyle name="Entrada 11 4 6 2 2" xfId="12722"/>
    <cellStyle name="Entrada 11 4 6 2 2 2" xfId="27830"/>
    <cellStyle name="Entrada 11 4 6 2 3" xfId="15734"/>
    <cellStyle name="Entrada 11 4 6 2 3 2" xfId="30842"/>
    <cellStyle name="Entrada 11 4 6 2 4" xfId="21519"/>
    <cellStyle name="Entrada 11 4 6 3" xfId="10156"/>
    <cellStyle name="Entrada 11 4 6 3 2" xfId="25264"/>
    <cellStyle name="Entrada 11 4 6 4" xfId="7470"/>
    <cellStyle name="Entrada 11 4 6 4 2" xfId="22578"/>
    <cellStyle name="Entrada 11 4 6 5" xfId="18882"/>
    <cellStyle name="Entrada 11 4 7" xfId="4151"/>
    <cellStyle name="Entrada 11 4 7 2" xfId="6788"/>
    <cellStyle name="Entrada 11 4 7 2 2" xfId="13099"/>
    <cellStyle name="Entrada 11 4 7 2 2 2" xfId="28207"/>
    <cellStyle name="Entrada 11 4 7 2 3" xfId="16773"/>
    <cellStyle name="Entrada 11 4 7 2 3 2" xfId="31881"/>
    <cellStyle name="Entrada 11 4 7 2 4" xfId="21896"/>
    <cellStyle name="Entrada 11 4 7 3" xfId="10533"/>
    <cellStyle name="Entrada 11 4 7 3 2" xfId="25641"/>
    <cellStyle name="Entrada 11 4 7 4" xfId="7896"/>
    <cellStyle name="Entrada 11 4 7 4 2" xfId="23004"/>
    <cellStyle name="Entrada 11 4 7 5" xfId="19259"/>
    <cellStyle name="Entrada 11 4 8" xfId="4716"/>
    <cellStyle name="Entrada 11 4 8 2" xfId="11098"/>
    <cellStyle name="Entrada 11 4 8 2 2" xfId="26206"/>
    <cellStyle name="Entrada 11 4 8 3" xfId="13374"/>
    <cellStyle name="Entrada 11 4 8 3 2" xfId="28482"/>
    <cellStyle name="Entrada 11 4 8 4" xfId="19824"/>
    <cellStyle name="Entrada 11 4 9" xfId="8577"/>
    <cellStyle name="Entrada 11 4 9 2" xfId="23685"/>
    <cellStyle name="Entrada 11 5" xfId="2042"/>
    <cellStyle name="Entrada 11 5 10" xfId="7524"/>
    <cellStyle name="Entrada 11 5 10 2" xfId="22632"/>
    <cellStyle name="Entrada 11 5 11" xfId="17267"/>
    <cellStyle name="Entrada 11 5 2" xfId="2802"/>
    <cellStyle name="Entrada 11 5 2 2" xfId="5439"/>
    <cellStyle name="Entrada 11 5 2 2 2" xfId="16418"/>
    <cellStyle name="Entrada 11 5 2 2 2 2" xfId="31526"/>
    <cellStyle name="Entrada 11 5 2 2 3" xfId="20547"/>
    <cellStyle name="Entrada 11 5 2 3" xfId="15604"/>
    <cellStyle name="Entrada 11 5 2 3 2" xfId="30712"/>
    <cellStyle name="Entrada 11 5 2 4" xfId="17910"/>
    <cellStyle name="Entrada 11 5 3" xfId="3105"/>
    <cellStyle name="Entrada 11 5 3 2" xfId="5742"/>
    <cellStyle name="Entrada 11 5 3 2 2" xfId="12053"/>
    <cellStyle name="Entrada 11 5 3 2 2 2" xfId="27161"/>
    <cellStyle name="Entrada 11 5 3 2 3" xfId="7952"/>
    <cellStyle name="Entrada 11 5 3 2 3 2" xfId="23060"/>
    <cellStyle name="Entrada 11 5 3 2 4" xfId="20850"/>
    <cellStyle name="Entrada 11 5 3 3" xfId="9487"/>
    <cellStyle name="Entrada 11 5 3 3 2" xfId="24595"/>
    <cellStyle name="Entrada 11 5 3 4" xfId="11675"/>
    <cellStyle name="Entrada 11 5 3 4 2" xfId="26783"/>
    <cellStyle name="Entrada 11 5 3 5" xfId="18213"/>
    <cellStyle name="Entrada 11 5 4" xfId="3431"/>
    <cellStyle name="Entrada 11 5 4 2" xfId="6068"/>
    <cellStyle name="Entrada 11 5 4 2 2" xfId="12379"/>
    <cellStyle name="Entrada 11 5 4 2 2 2" xfId="27487"/>
    <cellStyle name="Entrada 11 5 4 2 3" xfId="13468"/>
    <cellStyle name="Entrada 11 5 4 2 3 2" xfId="28576"/>
    <cellStyle name="Entrada 11 5 4 2 4" xfId="21176"/>
    <cellStyle name="Entrada 11 5 4 3" xfId="9813"/>
    <cellStyle name="Entrada 11 5 4 3 2" xfId="24921"/>
    <cellStyle name="Entrada 11 5 4 4" xfId="16079"/>
    <cellStyle name="Entrada 11 5 4 4 2" xfId="31187"/>
    <cellStyle name="Entrada 11 5 4 5" xfId="18539"/>
    <cellStyle name="Entrada 11 5 5" xfId="3737"/>
    <cellStyle name="Entrada 11 5 5 2" xfId="6374"/>
    <cellStyle name="Entrada 11 5 5 2 2" xfId="12685"/>
    <cellStyle name="Entrada 11 5 5 2 2 2" xfId="27793"/>
    <cellStyle name="Entrada 11 5 5 2 3" xfId="15823"/>
    <cellStyle name="Entrada 11 5 5 2 3 2" xfId="30931"/>
    <cellStyle name="Entrada 11 5 5 2 4" xfId="21482"/>
    <cellStyle name="Entrada 11 5 5 3" xfId="10119"/>
    <cellStyle name="Entrada 11 5 5 3 2" xfId="25227"/>
    <cellStyle name="Entrada 11 5 5 4" xfId="16057"/>
    <cellStyle name="Entrada 11 5 5 4 2" xfId="31165"/>
    <cellStyle name="Entrada 11 5 5 5" xfId="18845"/>
    <cellStyle name="Entrada 11 5 6" xfId="4114"/>
    <cellStyle name="Entrada 11 5 6 2" xfId="6751"/>
    <cellStyle name="Entrada 11 5 6 2 2" xfId="13062"/>
    <cellStyle name="Entrada 11 5 6 2 2 2" xfId="28170"/>
    <cellStyle name="Entrada 11 5 6 2 3" xfId="16736"/>
    <cellStyle name="Entrada 11 5 6 2 3 2" xfId="31844"/>
    <cellStyle name="Entrada 11 5 6 2 4" xfId="21859"/>
    <cellStyle name="Entrada 11 5 6 3" xfId="10496"/>
    <cellStyle name="Entrada 11 5 6 3 2" xfId="25604"/>
    <cellStyle name="Entrada 11 5 6 4" xfId="14586"/>
    <cellStyle name="Entrada 11 5 6 4 2" xfId="29694"/>
    <cellStyle name="Entrada 11 5 6 5" xfId="19222"/>
    <cellStyle name="Entrada 11 5 7" xfId="4679"/>
    <cellStyle name="Entrada 11 5 7 2" xfId="11061"/>
    <cellStyle name="Entrada 11 5 7 2 2" xfId="26169"/>
    <cellStyle name="Entrada 11 5 7 3" xfId="13408"/>
    <cellStyle name="Entrada 11 5 7 3 2" xfId="28516"/>
    <cellStyle name="Entrada 11 5 7 4" xfId="19787"/>
    <cellStyle name="Entrada 11 5 8" xfId="8540"/>
    <cellStyle name="Entrada 11 5 8 2" xfId="23648"/>
    <cellStyle name="Entrada 11 5 9" xfId="15920"/>
    <cellStyle name="Entrada 11 5 9 2" xfId="31028"/>
    <cellStyle name="Entrada 12" xfId="1144"/>
    <cellStyle name="Entrada 12 2" xfId="1860"/>
    <cellStyle name="Entrada 12 2 10" xfId="8361"/>
    <cellStyle name="Entrada 12 2 10 2" xfId="23469"/>
    <cellStyle name="Entrada 12 2 11" xfId="16043"/>
    <cellStyle name="Entrada 12 2 11 2" xfId="31151"/>
    <cellStyle name="Entrada 12 2 12" xfId="14085"/>
    <cellStyle name="Entrada 12 2 12 2" xfId="29193"/>
    <cellStyle name="Entrada 12 2 13" xfId="17085"/>
    <cellStyle name="Entrada 12 2 2" xfId="2420"/>
    <cellStyle name="Entrada 12 2 2 2" xfId="5057"/>
    <cellStyle name="Entrada 12 2 2 2 2" xfId="11421"/>
    <cellStyle name="Entrada 12 2 2 2 2 2" xfId="26529"/>
    <cellStyle name="Entrada 12 2 2 2 3" xfId="14030"/>
    <cellStyle name="Entrada 12 2 2 2 3 2" xfId="29138"/>
    <cellStyle name="Entrada 12 2 2 2 4" xfId="20165"/>
    <cellStyle name="Entrada 12 2 2 3" xfId="8887"/>
    <cellStyle name="Entrada 12 2 2 3 2" xfId="23995"/>
    <cellStyle name="Entrada 12 2 3" xfId="2200"/>
    <cellStyle name="Entrada 12 2 3 2" xfId="4837"/>
    <cellStyle name="Entrada 12 2 3 2 2" xfId="14501"/>
    <cellStyle name="Entrada 12 2 3 2 2 2" xfId="29609"/>
    <cellStyle name="Entrada 12 2 3 2 3" xfId="19945"/>
    <cellStyle name="Entrada 12 2 3 3" xfId="7773"/>
    <cellStyle name="Entrada 12 2 3 3 2" xfId="22881"/>
    <cellStyle name="Entrada 12 2 3 4" xfId="17425"/>
    <cellStyle name="Entrada 12 2 4" xfId="2954"/>
    <cellStyle name="Entrada 12 2 4 2" xfId="5591"/>
    <cellStyle name="Entrada 12 2 4 2 2" xfId="11902"/>
    <cellStyle name="Entrada 12 2 4 2 2 2" xfId="27010"/>
    <cellStyle name="Entrada 12 2 4 2 3" xfId="14732"/>
    <cellStyle name="Entrada 12 2 4 2 3 2" xfId="29840"/>
    <cellStyle name="Entrada 12 2 4 2 4" xfId="20699"/>
    <cellStyle name="Entrada 12 2 4 3" xfId="9336"/>
    <cellStyle name="Entrada 12 2 4 3 2" xfId="24444"/>
    <cellStyle name="Entrada 12 2 4 4" xfId="9160"/>
    <cellStyle name="Entrada 12 2 4 4 2" xfId="24268"/>
    <cellStyle name="Entrada 12 2 4 5" xfId="18062"/>
    <cellStyle name="Entrada 12 2 5" xfId="3280"/>
    <cellStyle name="Entrada 12 2 5 2" xfId="5917"/>
    <cellStyle name="Entrada 12 2 5 2 2" xfId="12228"/>
    <cellStyle name="Entrada 12 2 5 2 2 2" xfId="27336"/>
    <cellStyle name="Entrada 12 2 5 2 3" xfId="14419"/>
    <cellStyle name="Entrada 12 2 5 2 3 2" xfId="29527"/>
    <cellStyle name="Entrada 12 2 5 2 4" xfId="21025"/>
    <cellStyle name="Entrada 12 2 5 3" xfId="9662"/>
    <cellStyle name="Entrada 12 2 5 3 2" xfId="24770"/>
    <cellStyle name="Entrada 12 2 5 4" xfId="16178"/>
    <cellStyle name="Entrada 12 2 5 4 2" xfId="31286"/>
    <cellStyle name="Entrada 12 2 5 5" xfId="18388"/>
    <cellStyle name="Entrada 12 2 6" xfId="3586"/>
    <cellStyle name="Entrada 12 2 6 2" xfId="6223"/>
    <cellStyle name="Entrada 12 2 6 2 2" xfId="12534"/>
    <cellStyle name="Entrada 12 2 6 2 2 2" xfId="27642"/>
    <cellStyle name="Entrada 12 2 6 2 3" xfId="16534"/>
    <cellStyle name="Entrada 12 2 6 2 3 2" xfId="31642"/>
    <cellStyle name="Entrada 12 2 6 2 4" xfId="21331"/>
    <cellStyle name="Entrada 12 2 6 3" xfId="9968"/>
    <cellStyle name="Entrada 12 2 6 3 2" xfId="25076"/>
    <cellStyle name="Entrada 12 2 6 4" xfId="13849"/>
    <cellStyle name="Entrada 12 2 6 4 2" xfId="28957"/>
    <cellStyle name="Entrada 12 2 6 5" xfId="18694"/>
    <cellStyle name="Entrada 12 2 7" xfId="3932"/>
    <cellStyle name="Entrada 12 2 7 2" xfId="6569"/>
    <cellStyle name="Entrada 12 2 7 2 2" xfId="12880"/>
    <cellStyle name="Entrada 12 2 7 2 2 2" xfId="27988"/>
    <cellStyle name="Entrada 12 2 7 2 3" xfId="16585"/>
    <cellStyle name="Entrada 12 2 7 2 3 2" xfId="31693"/>
    <cellStyle name="Entrada 12 2 7 2 4" xfId="21677"/>
    <cellStyle name="Entrada 12 2 7 3" xfId="10314"/>
    <cellStyle name="Entrada 12 2 7 3 2" xfId="25422"/>
    <cellStyle name="Entrada 12 2 7 4" xfId="15251"/>
    <cellStyle name="Entrada 12 2 7 4 2" xfId="30359"/>
    <cellStyle name="Entrada 12 2 7 5" xfId="19040"/>
    <cellStyle name="Entrada 12 2 8" xfId="4279"/>
    <cellStyle name="Entrada 12 2 8 2" xfId="6916"/>
    <cellStyle name="Entrada 12 2 8 2 2" xfId="13227"/>
    <cellStyle name="Entrada 12 2 8 2 2 2" xfId="28335"/>
    <cellStyle name="Entrada 12 2 8 2 3" xfId="16891"/>
    <cellStyle name="Entrada 12 2 8 2 3 2" xfId="31999"/>
    <cellStyle name="Entrada 12 2 8 2 4" xfId="22024"/>
    <cellStyle name="Entrada 12 2 8 3" xfId="10661"/>
    <cellStyle name="Entrada 12 2 8 3 2" xfId="25769"/>
    <cellStyle name="Entrada 12 2 8 4" xfId="15852"/>
    <cellStyle name="Entrada 12 2 8 4 2" xfId="30960"/>
    <cellStyle name="Entrada 12 2 8 5" xfId="19387"/>
    <cellStyle name="Entrada 12 2 9" xfId="4497"/>
    <cellStyle name="Entrada 12 2 9 2" xfId="10879"/>
    <cellStyle name="Entrada 12 2 9 2 2" xfId="25987"/>
    <cellStyle name="Entrada 12 2 9 3" xfId="15312"/>
    <cellStyle name="Entrada 12 2 9 3 2" xfId="30420"/>
    <cellStyle name="Entrada 12 2 9 4" xfId="19605"/>
    <cellStyle name="Entrada 12 3" xfId="1843"/>
    <cellStyle name="Entrada 12 3 10" xfId="13641"/>
    <cellStyle name="Entrada 12 3 10 2" xfId="28749"/>
    <cellStyle name="Entrada 12 3 11" xfId="14660"/>
    <cellStyle name="Entrada 12 3 11 2" xfId="29768"/>
    <cellStyle name="Entrada 12 3 12" xfId="17068"/>
    <cellStyle name="Entrada 12 3 2" xfId="2403"/>
    <cellStyle name="Entrada 12 3 2 2" xfId="5040"/>
    <cellStyle name="Entrada 12 3 2 2 2" xfId="11404"/>
    <cellStyle name="Entrada 12 3 2 2 2 2" xfId="26512"/>
    <cellStyle name="Entrada 12 3 2 2 3" xfId="13768"/>
    <cellStyle name="Entrada 12 3 2 2 3 2" xfId="28876"/>
    <cellStyle name="Entrada 12 3 2 2 4" xfId="20148"/>
    <cellStyle name="Entrada 12 3 2 3" xfId="8870"/>
    <cellStyle name="Entrada 12 3 2 3 2" xfId="23978"/>
    <cellStyle name="Entrada 12 3 2 4" xfId="15142"/>
    <cellStyle name="Entrada 12 3 2 4 2" xfId="30250"/>
    <cellStyle name="Entrada 12 3 2 5" xfId="14753"/>
    <cellStyle name="Entrada 12 3 2 5 2" xfId="29861"/>
    <cellStyle name="Entrada 12 3 2 6" xfId="17594"/>
    <cellStyle name="Entrada 12 3 3" xfId="2217"/>
    <cellStyle name="Entrada 12 3 3 2" xfId="4854"/>
    <cellStyle name="Entrada 12 3 3 2 2" xfId="15884"/>
    <cellStyle name="Entrada 12 3 3 2 2 2" xfId="30992"/>
    <cellStyle name="Entrada 12 3 3 2 3" xfId="19962"/>
    <cellStyle name="Entrada 12 3 3 3" xfId="15987"/>
    <cellStyle name="Entrada 12 3 3 3 2" xfId="31095"/>
    <cellStyle name="Entrada 12 3 3 4" xfId="17442"/>
    <cellStyle name="Entrada 12 3 4" xfId="2937"/>
    <cellStyle name="Entrada 12 3 4 2" xfId="5574"/>
    <cellStyle name="Entrada 12 3 4 2 2" xfId="11885"/>
    <cellStyle name="Entrada 12 3 4 2 2 2" xfId="26993"/>
    <cellStyle name="Entrada 12 3 4 2 3" xfId="9212"/>
    <cellStyle name="Entrada 12 3 4 2 3 2" xfId="24320"/>
    <cellStyle name="Entrada 12 3 4 2 4" xfId="20682"/>
    <cellStyle name="Entrada 12 3 4 3" xfId="9319"/>
    <cellStyle name="Entrada 12 3 4 3 2" xfId="24427"/>
    <cellStyle name="Entrada 12 3 4 4" xfId="16396"/>
    <cellStyle name="Entrada 12 3 4 4 2" xfId="31504"/>
    <cellStyle name="Entrada 12 3 4 5" xfId="18045"/>
    <cellStyle name="Entrada 12 3 5" xfId="3263"/>
    <cellStyle name="Entrada 12 3 5 2" xfId="5900"/>
    <cellStyle name="Entrada 12 3 5 2 2" xfId="12211"/>
    <cellStyle name="Entrada 12 3 5 2 2 2" xfId="27319"/>
    <cellStyle name="Entrada 12 3 5 2 3" xfId="15685"/>
    <cellStyle name="Entrada 12 3 5 2 3 2" xfId="30793"/>
    <cellStyle name="Entrada 12 3 5 2 4" xfId="21008"/>
    <cellStyle name="Entrada 12 3 5 3" xfId="9645"/>
    <cellStyle name="Entrada 12 3 5 3 2" xfId="24753"/>
    <cellStyle name="Entrada 12 3 5 4" xfId="7781"/>
    <cellStyle name="Entrada 12 3 5 4 2" xfId="22889"/>
    <cellStyle name="Entrada 12 3 5 5" xfId="18371"/>
    <cellStyle name="Entrada 12 3 6" xfId="3569"/>
    <cellStyle name="Entrada 12 3 6 2" xfId="6206"/>
    <cellStyle name="Entrada 12 3 6 2 2" xfId="12517"/>
    <cellStyle name="Entrada 12 3 6 2 2 2" xfId="27625"/>
    <cellStyle name="Entrada 12 3 6 2 3" xfId="16532"/>
    <cellStyle name="Entrada 12 3 6 2 3 2" xfId="31640"/>
    <cellStyle name="Entrada 12 3 6 2 4" xfId="21314"/>
    <cellStyle name="Entrada 12 3 6 3" xfId="9951"/>
    <cellStyle name="Entrada 12 3 6 3 2" xfId="25059"/>
    <cellStyle name="Entrada 12 3 6 4" xfId="15171"/>
    <cellStyle name="Entrada 12 3 6 4 2" xfId="30279"/>
    <cellStyle name="Entrada 12 3 6 5" xfId="18677"/>
    <cellStyle name="Entrada 12 3 7" xfId="3915"/>
    <cellStyle name="Entrada 12 3 7 2" xfId="6552"/>
    <cellStyle name="Entrada 12 3 7 2 2" xfId="12863"/>
    <cellStyle name="Entrada 12 3 7 2 2 2" xfId="27971"/>
    <cellStyle name="Entrada 12 3 7 2 3" xfId="14851"/>
    <cellStyle name="Entrada 12 3 7 2 3 2" xfId="29959"/>
    <cellStyle name="Entrada 12 3 7 2 4" xfId="21660"/>
    <cellStyle name="Entrada 12 3 7 3" xfId="10297"/>
    <cellStyle name="Entrada 12 3 7 3 2" xfId="25405"/>
    <cellStyle name="Entrada 12 3 7 4" xfId="16360"/>
    <cellStyle name="Entrada 12 3 7 4 2" xfId="31468"/>
    <cellStyle name="Entrada 12 3 7 5" xfId="19023"/>
    <cellStyle name="Entrada 12 3 8" xfId="4480"/>
    <cellStyle name="Entrada 12 3 8 2" xfId="10862"/>
    <cellStyle name="Entrada 12 3 8 2 2" xfId="25970"/>
    <cellStyle name="Entrada 12 3 8 3" xfId="7698"/>
    <cellStyle name="Entrada 12 3 8 3 2" xfId="22806"/>
    <cellStyle name="Entrada 12 3 8 4" xfId="19588"/>
    <cellStyle name="Entrada 12 3 9" xfId="8344"/>
    <cellStyle name="Entrada 12 3 9 2" xfId="23452"/>
    <cellStyle name="Entrada 12 4" xfId="2080"/>
    <cellStyle name="Entrada 12 4 10" xfId="7786"/>
    <cellStyle name="Entrada 12 4 10 2" xfId="22894"/>
    <cellStyle name="Entrada 12 4 11" xfId="8180"/>
    <cellStyle name="Entrada 12 4 11 2" xfId="23288"/>
    <cellStyle name="Entrada 12 4 12" xfId="17305"/>
    <cellStyle name="Entrada 12 4 2" xfId="2570"/>
    <cellStyle name="Entrada 12 4 2 2" xfId="5207"/>
    <cellStyle name="Entrada 12 4 2 2 2" xfId="11571"/>
    <cellStyle name="Entrada 12 4 2 2 2 2" xfId="26679"/>
    <cellStyle name="Entrada 12 4 2 2 3" xfId="16164"/>
    <cellStyle name="Entrada 12 4 2 2 3 2" xfId="31272"/>
    <cellStyle name="Entrada 12 4 2 2 4" xfId="20315"/>
    <cellStyle name="Entrada 12 4 2 3" xfId="9037"/>
    <cellStyle name="Entrada 12 4 2 3 2" xfId="24145"/>
    <cellStyle name="Entrada 12 4 2 4" xfId="14754"/>
    <cellStyle name="Entrada 12 4 2 4 2" xfId="29862"/>
    <cellStyle name="Entrada 12 4 2 5" xfId="14579"/>
    <cellStyle name="Entrada 12 4 2 5 2" xfId="29687"/>
    <cellStyle name="Entrada 12 4 2 6" xfId="17678"/>
    <cellStyle name="Entrada 12 4 3" xfId="2840"/>
    <cellStyle name="Entrada 12 4 3 2" xfId="5477"/>
    <cellStyle name="Entrada 12 4 3 2 2" xfId="13631"/>
    <cellStyle name="Entrada 12 4 3 2 2 2" xfId="28739"/>
    <cellStyle name="Entrada 12 4 3 2 3" xfId="20585"/>
    <cellStyle name="Entrada 12 4 3 3" xfId="14987"/>
    <cellStyle name="Entrada 12 4 3 3 2" xfId="30095"/>
    <cellStyle name="Entrada 12 4 3 4" xfId="17948"/>
    <cellStyle name="Entrada 12 4 4" xfId="3143"/>
    <cellStyle name="Entrada 12 4 4 2" xfId="5780"/>
    <cellStyle name="Entrada 12 4 4 2 2" xfId="12091"/>
    <cellStyle name="Entrada 12 4 4 2 2 2" xfId="27199"/>
    <cellStyle name="Entrada 12 4 4 2 3" xfId="8221"/>
    <cellStyle name="Entrada 12 4 4 2 3 2" xfId="23329"/>
    <cellStyle name="Entrada 12 4 4 2 4" xfId="20888"/>
    <cellStyle name="Entrada 12 4 4 3" xfId="9525"/>
    <cellStyle name="Entrada 12 4 4 3 2" xfId="24633"/>
    <cellStyle name="Entrada 12 4 4 4" xfId="14096"/>
    <cellStyle name="Entrada 12 4 4 4 2" xfId="29204"/>
    <cellStyle name="Entrada 12 4 4 5" xfId="18251"/>
    <cellStyle name="Entrada 12 4 5" xfId="3469"/>
    <cellStyle name="Entrada 12 4 5 2" xfId="6106"/>
    <cellStyle name="Entrada 12 4 5 2 2" xfId="12417"/>
    <cellStyle name="Entrada 12 4 5 2 2 2" xfId="27525"/>
    <cellStyle name="Entrada 12 4 5 2 3" xfId="15684"/>
    <cellStyle name="Entrada 12 4 5 2 3 2" xfId="30792"/>
    <cellStyle name="Entrada 12 4 5 2 4" xfId="21214"/>
    <cellStyle name="Entrada 12 4 5 3" xfId="9851"/>
    <cellStyle name="Entrada 12 4 5 3 2" xfId="24959"/>
    <cellStyle name="Entrada 12 4 5 4" xfId="16426"/>
    <cellStyle name="Entrada 12 4 5 4 2" xfId="31534"/>
    <cellStyle name="Entrada 12 4 5 5" xfId="18577"/>
    <cellStyle name="Entrada 12 4 6" xfId="3775"/>
    <cellStyle name="Entrada 12 4 6 2" xfId="6412"/>
    <cellStyle name="Entrada 12 4 6 2 2" xfId="12723"/>
    <cellStyle name="Entrada 12 4 6 2 2 2" xfId="27831"/>
    <cellStyle name="Entrada 12 4 6 2 3" xfId="14089"/>
    <cellStyle name="Entrada 12 4 6 2 3 2" xfId="29197"/>
    <cellStyle name="Entrada 12 4 6 2 4" xfId="21520"/>
    <cellStyle name="Entrada 12 4 6 3" xfId="10157"/>
    <cellStyle name="Entrada 12 4 6 3 2" xfId="25265"/>
    <cellStyle name="Entrada 12 4 6 4" xfId="15717"/>
    <cellStyle name="Entrada 12 4 6 4 2" xfId="30825"/>
    <cellStyle name="Entrada 12 4 6 5" xfId="18883"/>
    <cellStyle name="Entrada 12 4 7" xfId="4152"/>
    <cellStyle name="Entrada 12 4 7 2" xfId="6789"/>
    <cellStyle name="Entrada 12 4 7 2 2" xfId="13100"/>
    <cellStyle name="Entrada 12 4 7 2 2 2" xfId="28208"/>
    <cellStyle name="Entrada 12 4 7 2 3" xfId="16774"/>
    <cellStyle name="Entrada 12 4 7 2 3 2" xfId="31882"/>
    <cellStyle name="Entrada 12 4 7 2 4" xfId="21897"/>
    <cellStyle name="Entrada 12 4 7 3" xfId="10534"/>
    <cellStyle name="Entrada 12 4 7 3 2" xfId="25642"/>
    <cellStyle name="Entrada 12 4 7 4" xfId="13939"/>
    <cellStyle name="Entrada 12 4 7 4 2" xfId="29047"/>
    <cellStyle name="Entrada 12 4 7 5" xfId="19260"/>
    <cellStyle name="Entrada 12 4 8" xfId="4717"/>
    <cellStyle name="Entrada 12 4 8 2" xfId="11099"/>
    <cellStyle name="Entrada 12 4 8 2 2" xfId="26207"/>
    <cellStyle name="Entrada 12 4 8 3" xfId="7587"/>
    <cellStyle name="Entrada 12 4 8 3 2" xfId="22695"/>
    <cellStyle name="Entrada 12 4 8 4" xfId="19825"/>
    <cellStyle name="Entrada 12 4 9" xfId="8578"/>
    <cellStyle name="Entrada 12 4 9 2" xfId="23686"/>
    <cellStyle name="Entrada 12 5" xfId="2041"/>
    <cellStyle name="Entrada 12 5 10" xfId="15623"/>
    <cellStyle name="Entrada 12 5 10 2" xfId="30731"/>
    <cellStyle name="Entrada 12 5 11" xfId="17266"/>
    <cellStyle name="Entrada 12 5 2" xfId="2801"/>
    <cellStyle name="Entrada 12 5 2 2" xfId="5438"/>
    <cellStyle name="Entrada 12 5 2 2 2" xfId="7529"/>
    <cellStyle name="Entrada 12 5 2 2 2 2" xfId="22637"/>
    <cellStyle name="Entrada 12 5 2 2 3" xfId="20546"/>
    <cellStyle name="Entrada 12 5 2 3" xfId="16044"/>
    <cellStyle name="Entrada 12 5 2 3 2" xfId="31152"/>
    <cellStyle name="Entrada 12 5 2 4" xfId="17909"/>
    <cellStyle name="Entrada 12 5 3" xfId="3104"/>
    <cellStyle name="Entrada 12 5 3 2" xfId="5741"/>
    <cellStyle name="Entrada 12 5 3 2 2" xfId="12052"/>
    <cellStyle name="Entrada 12 5 3 2 2 2" xfId="27160"/>
    <cellStyle name="Entrada 12 5 3 2 3" xfId="7084"/>
    <cellStyle name="Entrada 12 5 3 2 3 2" xfId="22192"/>
    <cellStyle name="Entrada 12 5 3 2 4" xfId="20849"/>
    <cellStyle name="Entrada 12 5 3 3" xfId="9486"/>
    <cellStyle name="Entrada 12 5 3 3 2" xfId="24594"/>
    <cellStyle name="Entrada 12 5 3 4" xfId="7087"/>
    <cellStyle name="Entrada 12 5 3 4 2" xfId="22195"/>
    <cellStyle name="Entrada 12 5 3 5" xfId="18212"/>
    <cellStyle name="Entrada 12 5 4" xfId="3430"/>
    <cellStyle name="Entrada 12 5 4 2" xfId="6067"/>
    <cellStyle name="Entrada 12 5 4 2 2" xfId="12378"/>
    <cellStyle name="Entrada 12 5 4 2 2 2" xfId="27486"/>
    <cellStyle name="Entrada 12 5 4 2 3" xfId="8067"/>
    <cellStyle name="Entrada 12 5 4 2 3 2" xfId="23175"/>
    <cellStyle name="Entrada 12 5 4 2 4" xfId="21175"/>
    <cellStyle name="Entrada 12 5 4 3" xfId="9812"/>
    <cellStyle name="Entrada 12 5 4 3 2" xfId="24920"/>
    <cellStyle name="Entrada 12 5 4 4" xfId="7880"/>
    <cellStyle name="Entrada 12 5 4 4 2" xfId="22988"/>
    <cellStyle name="Entrada 12 5 4 5" xfId="18538"/>
    <cellStyle name="Entrada 12 5 5" xfId="3736"/>
    <cellStyle name="Entrada 12 5 5 2" xfId="6373"/>
    <cellStyle name="Entrada 12 5 5 2 2" xfId="12684"/>
    <cellStyle name="Entrada 12 5 5 2 2 2" xfId="27792"/>
    <cellStyle name="Entrada 12 5 5 2 3" xfId="7153"/>
    <cellStyle name="Entrada 12 5 5 2 3 2" xfId="22261"/>
    <cellStyle name="Entrada 12 5 5 2 4" xfId="21481"/>
    <cellStyle name="Entrada 12 5 5 3" xfId="10118"/>
    <cellStyle name="Entrada 12 5 5 3 2" xfId="25226"/>
    <cellStyle name="Entrada 12 5 5 4" xfId="7269"/>
    <cellStyle name="Entrada 12 5 5 4 2" xfId="22377"/>
    <cellStyle name="Entrada 12 5 5 5" xfId="18844"/>
    <cellStyle name="Entrada 12 5 6" xfId="4113"/>
    <cellStyle name="Entrada 12 5 6 2" xfId="6750"/>
    <cellStyle name="Entrada 12 5 6 2 2" xfId="13061"/>
    <cellStyle name="Entrada 12 5 6 2 2 2" xfId="28169"/>
    <cellStyle name="Entrada 12 5 6 2 3" xfId="16735"/>
    <cellStyle name="Entrada 12 5 6 2 3 2" xfId="31843"/>
    <cellStyle name="Entrada 12 5 6 2 4" xfId="21858"/>
    <cellStyle name="Entrada 12 5 6 3" xfId="10495"/>
    <cellStyle name="Entrada 12 5 6 3 2" xfId="25603"/>
    <cellStyle name="Entrada 12 5 6 4" xfId="11224"/>
    <cellStyle name="Entrada 12 5 6 4 2" xfId="26332"/>
    <cellStyle name="Entrada 12 5 6 5" xfId="19221"/>
    <cellStyle name="Entrada 12 5 7" xfId="4678"/>
    <cellStyle name="Entrada 12 5 7 2" xfId="11060"/>
    <cellStyle name="Entrada 12 5 7 2 2" xfId="26168"/>
    <cellStyle name="Entrada 12 5 7 3" xfId="15250"/>
    <cellStyle name="Entrada 12 5 7 3 2" xfId="30358"/>
    <cellStyle name="Entrada 12 5 7 4" xfId="19786"/>
    <cellStyle name="Entrada 12 5 8" xfId="8539"/>
    <cellStyle name="Entrada 12 5 8 2" xfId="23647"/>
    <cellStyle name="Entrada 12 5 9" xfId="16348"/>
    <cellStyle name="Entrada 12 5 9 2" xfId="31456"/>
    <cellStyle name="Entrada 13" xfId="1145"/>
    <cellStyle name="Entrada 13 2" xfId="1861"/>
    <cellStyle name="Entrada 13 2 10" xfId="8362"/>
    <cellStyle name="Entrada 13 2 10 2" xfId="23470"/>
    <cellStyle name="Entrada 13 2 11" xfId="8066"/>
    <cellStyle name="Entrada 13 2 11 2" xfId="23174"/>
    <cellStyle name="Entrada 13 2 12" xfId="7236"/>
    <cellStyle name="Entrada 13 2 12 2" xfId="22344"/>
    <cellStyle name="Entrada 13 2 13" xfId="17086"/>
    <cellStyle name="Entrada 13 2 2" xfId="2421"/>
    <cellStyle name="Entrada 13 2 2 2" xfId="5058"/>
    <cellStyle name="Entrada 13 2 2 2 2" xfId="11422"/>
    <cellStyle name="Entrada 13 2 2 2 2 2" xfId="26530"/>
    <cellStyle name="Entrada 13 2 2 2 3" xfId="13977"/>
    <cellStyle name="Entrada 13 2 2 2 3 2" xfId="29085"/>
    <cellStyle name="Entrada 13 2 2 2 4" xfId="20166"/>
    <cellStyle name="Entrada 13 2 2 3" xfId="8888"/>
    <cellStyle name="Entrada 13 2 2 3 2" xfId="23996"/>
    <cellStyle name="Entrada 13 2 3" xfId="2199"/>
    <cellStyle name="Entrada 13 2 3 2" xfId="4836"/>
    <cellStyle name="Entrada 13 2 3 2 2" xfId="15016"/>
    <cellStyle name="Entrada 13 2 3 2 2 2" xfId="30124"/>
    <cellStyle name="Entrada 13 2 3 2 3" xfId="19944"/>
    <cellStyle name="Entrada 13 2 3 3" xfId="8464"/>
    <cellStyle name="Entrada 13 2 3 3 2" xfId="23572"/>
    <cellStyle name="Entrada 13 2 3 4" xfId="17424"/>
    <cellStyle name="Entrada 13 2 4" xfId="2955"/>
    <cellStyle name="Entrada 13 2 4 2" xfId="5592"/>
    <cellStyle name="Entrada 13 2 4 2 2" xfId="11903"/>
    <cellStyle name="Entrada 13 2 4 2 2 2" xfId="27011"/>
    <cellStyle name="Entrada 13 2 4 2 3" xfId="14267"/>
    <cellStyle name="Entrada 13 2 4 2 3 2" xfId="29375"/>
    <cellStyle name="Entrada 13 2 4 2 4" xfId="20700"/>
    <cellStyle name="Entrada 13 2 4 3" xfId="9337"/>
    <cellStyle name="Entrada 13 2 4 3 2" xfId="24445"/>
    <cellStyle name="Entrada 13 2 4 4" xfId="16148"/>
    <cellStyle name="Entrada 13 2 4 4 2" xfId="31256"/>
    <cellStyle name="Entrada 13 2 4 5" xfId="18063"/>
    <cellStyle name="Entrada 13 2 5" xfId="3281"/>
    <cellStyle name="Entrada 13 2 5 2" xfId="5918"/>
    <cellStyle name="Entrada 13 2 5 2 2" xfId="12229"/>
    <cellStyle name="Entrada 13 2 5 2 2 2" xfId="27337"/>
    <cellStyle name="Entrada 13 2 5 2 3" xfId="7487"/>
    <cellStyle name="Entrada 13 2 5 2 3 2" xfId="22595"/>
    <cellStyle name="Entrada 13 2 5 2 4" xfId="21026"/>
    <cellStyle name="Entrada 13 2 5 3" xfId="9663"/>
    <cellStyle name="Entrada 13 2 5 3 2" xfId="24771"/>
    <cellStyle name="Entrada 13 2 5 4" xfId="13684"/>
    <cellStyle name="Entrada 13 2 5 4 2" xfId="28792"/>
    <cellStyle name="Entrada 13 2 5 5" xfId="18389"/>
    <cellStyle name="Entrada 13 2 6" xfId="3587"/>
    <cellStyle name="Entrada 13 2 6 2" xfId="6224"/>
    <cellStyle name="Entrada 13 2 6 2 2" xfId="12535"/>
    <cellStyle name="Entrada 13 2 6 2 2 2" xfId="27643"/>
    <cellStyle name="Entrada 13 2 6 2 3" xfId="16387"/>
    <cellStyle name="Entrada 13 2 6 2 3 2" xfId="31495"/>
    <cellStyle name="Entrada 13 2 6 2 4" xfId="21332"/>
    <cellStyle name="Entrada 13 2 6 3" xfId="9969"/>
    <cellStyle name="Entrada 13 2 6 3 2" xfId="25077"/>
    <cellStyle name="Entrada 13 2 6 4" xfId="14835"/>
    <cellStyle name="Entrada 13 2 6 4 2" xfId="29943"/>
    <cellStyle name="Entrada 13 2 6 5" xfId="18695"/>
    <cellStyle name="Entrada 13 2 7" xfId="3933"/>
    <cellStyle name="Entrada 13 2 7 2" xfId="6570"/>
    <cellStyle name="Entrada 13 2 7 2 2" xfId="12881"/>
    <cellStyle name="Entrada 13 2 7 2 2 2" xfId="27989"/>
    <cellStyle name="Entrada 13 2 7 2 3" xfId="16586"/>
    <cellStyle name="Entrada 13 2 7 2 3 2" xfId="31694"/>
    <cellStyle name="Entrada 13 2 7 2 4" xfId="21678"/>
    <cellStyle name="Entrada 13 2 7 3" xfId="10315"/>
    <cellStyle name="Entrada 13 2 7 3 2" xfId="25423"/>
    <cellStyle name="Entrada 13 2 7 4" xfId="7505"/>
    <cellStyle name="Entrada 13 2 7 4 2" xfId="22613"/>
    <cellStyle name="Entrada 13 2 7 5" xfId="19041"/>
    <cellStyle name="Entrada 13 2 8" xfId="4280"/>
    <cellStyle name="Entrada 13 2 8 2" xfId="6917"/>
    <cellStyle name="Entrada 13 2 8 2 2" xfId="13228"/>
    <cellStyle name="Entrada 13 2 8 2 2 2" xfId="28336"/>
    <cellStyle name="Entrada 13 2 8 2 3" xfId="16892"/>
    <cellStyle name="Entrada 13 2 8 2 3 2" xfId="32000"/>
    <cellStyle name="Entrada 13 2 8 2 4" xfId="22025"/>
    <cellStyle name="Entrada 13 2 8 3" xfId="10662"/>
    <cellStyle name="Entrada 13 2 8 3 2" xfId="25770"/>
    <cellStyle name="Entrada 13 2 8 4" xfId="14926"/>
    <cellStyle name="Entrada 13 2 8 4 2" xfId="30034"/>
    <cellStyle name="Entrada 13 2 8 5" xfId="19388"/>
    <cellStyle name="Entrada 13 2 9" xfId="4498"/>
    <cellStyle name="Entrada 13 2 9 2" xfId="10880"/>
    <cellStyle name="Entrada 13 2 9 2 2" xfId="25988"/>
    <cellStyle name="Entrada 13 2 9 3" xfId="13571"/>
    <cellStyle name="Entrada 13 2 9 3 2" xfId="28679"/>
    <cellStyle name="Entrada 13 2 9 4" xfId="19606"/>
    <cellStyle name="Entrada 13 3" xfId="1844"/>
    <cellStyle name="Entrada 13 3 10" xfId="16050"/>
    <cellStyle name="Entrada 13 3 10 2" xfId="31158"/>
    <cellStyle name="Entrada 13 3 11" xfId="14473"/>
    <cellStyle name="Entrada 13 3 11 2" xfId="29581"/>
    <cellStyle name="Entrada 13 3 12" xfId="17069"/>
    <cellStyle name="Entrada 13 3 2" xfId="2404"/>
    <cellStyle name="Entrada 13 3 2 2" xfId="5041"/>
    <cellStyle name="Entrada 13 3 2 2 2" xfId="11405"/>
    <cellStyle name="Entrada 13 3 2 2 2 2" xfId="26513"/>
    <cellStyle name="Entrada 13 3 2 2 3" xfId="7854"/>
    <cellStyle name="Entrada 13 3 2 2 3 2" xfId="22962"/>
    <cellStyle name="Entrada 13 3 2 2 4" xfId="20149"/>
    <cellStyle name="Entrada 13 3 2 3" xfId="8871"/>
    <cellStyle name="Entrada 13 3 2 3 2" xfId="23979"/>
    <cellStyle name="Entrada 13 3 2 4" xfId="7507"/>
    <cellStyle name="Entrada 13 3 2 4 2" xfId="22615"/>
    <cellStyle name="Entrada 13 3 2 5" xfId="15132"/>
    <cellStyle name="Entrada 13 3 2 5 2" xfId="30240"/>
    <cellStyle name="Entrada 13 3 2 6" xfId="17595"/>
    <cellStyle name="Entrada 13 3 3" xfId="2216"/>
    <cellStyle name="Entrada 13 3 3 2" xfId="4853"/>
    <cellStyle name="Entrada 13 3 3 2 2" xfId="15109"/>
    <cellStyle name="Entrada 13 3 3 2 2 2" xfId="30217"/>
    <cellStyle name="Entrada 13 3 3 2 3" xfId="19961"/>
    <cellStyle name="Entrada 13 3 3 3" xfId="7771"/>
    <cellStyle name="Entrada 13 3 3 3 2" xfId="22879"/>
    <cellStyle name="Entrada 13 3 3 4" xfId="17441"/>
    <cellStyle name="Entrada 13 3 4" xfId="2938"/>
    <cellStyle name="Entrada 13 3 4 2" xfId="5575"/>
    <cellStyle name="Entrada 13 3 4 2 2" xfId="11886"/>
    <cellStyle name="Entrada 13 3 4 2 2 2" xfId="26994"/>
    <cellStyle name="Entrada 13 3 4 2 3" xfId="14972"/>
    <cellStyle name="Entrada 13 3 4 2 3 2" xfId="30080"/>
    <cellStyle name="Entrada 13 3 4 2 4" xfId="20683"/>
    <cellStyle name="Entrada 13 3 4 3" xfId="9320"/>
    <cellStyle name="Entrada 13 3 4 3 2" xfId="24428"/>
    <cellStyle name="Entrada 13 3 4 4" xfId="13678"/>
    <cellStyle name="Entrada 13 3 4 4 2" xfId="28786"/>
    <cellStyle name="Entrada 13 3 4 5" xfId="18046"/>
    <cellStyle name="Entrada 13 3 5" xfId="3264"/>
    <cellStyle name="Entrada 13 3 5 2" xfId="5901"/>
    <cellStyle name="Entrada 13 3 5 2 2" xfId="12212"/>
    <cellStyle name="Entrada 13 3 5 2 2 2" xfId="27320"/>
    <cellStyle name="Entrada 13 3 5 2 3" xfId="15749"/>
    <cellStyle name="Entrada 13 3 5 2 3 2" xfId="30857"/>
    <cellStyle name="Entrada 13 3 5 2 4" xfId="21009"/>
    <cellStyle name="Entrada 13 3 5 3" xfId="9646"/>
    <cellStyle name="Entrada 13 3 5 3 2" xfId="24754"/>
    <cellStyle name="Entrada 13 3 5 4" xfId="15593"/>
    <cellStyle name="Entrada 13 3 5 4 2" xfId="30701"/>
    <cellStyle name="Entrada 13 3 5 5" xfId="18372"/>
    <cellStyle name="Entrada 13 3 6" xfId="3570"/>
    <cellStyle name="Entrada 13 3 6 2" xfId="6207"/>
    <cellStyle name="Entrada 13 3 6 2 2" xfId="12518"/>
    <cellStyle name="Entrada 13 3 6 2 2 2" xfId="27626"/>
    <cellStyle name="Entrada 13 3 6 2 3" xfId="11757"/>
    <cellStyle name="Entrada 13 3 6 2 3 2" xfId="26865"/>
    <cellStyle name="Entrada 13 3 6 2 4" xfId="21315"/>
    <cellStyle name="Entrada 13 3 6 3" xfId="9952"/>
    <cellStyle name="Entrada 13 3 6 3 2" xfId="25060"/>
    <cellStyle name="Entrada 13 3 6 4" xfId="14651"/>
    <cellStyle name="Entrada 13 3 6 4 2" xfId="29759"/>
    <cellStyle name="Entrada 13 3 6 5" xfId="18678"/>
    <cellStyle name="Entrada 13 3 7" xfId="3916"/>
    <cellStyle name="Entrada 13 3 7 2" xfId="6553"/>
    <cellStyle name="Entrada 13 3 7 2 2" xfId="12864"/>
    <cellStyle name="Entrada 13 3 7 2 2 2" xfId="27972"/>
    <cellStyle name="Entrada 13 3 7 2 3" xfId="16417"/>
    <cellStyle name="Entrada 13 3 7 2 3 2" xfId="31525"/>
    <cellStyle name="Entrada 13 3 7 2 4" xfId="21661"/>
    <cellStyle name="Entrada 13 3 7 3" xfId="10298"/>
    <cellStyle name="Entrada 13 3 7 3 2" xfId="25406"/>
    <cellStyle name="Entrada 13 3 7 4" xfId="7128"/>
    <cellStyle name="Entrada 13 3 7 4 2" xfId="22236"/>
    <cellStyle name="Entrada 13 3 7 5" xfId="19024"/>
    <cellStyle name="Entrada 13 3 8" xfId="4481"/>
    <cellStyle name="Entrada 13 3 8 2" xfId="10863"/>
    <cellStyle name="Entrada 13 3 8 2 2" xfId="25971"/>
    <cellStyle name="Entrada 13 3 8 3" xfId="13836"/>
    <cellStyle name="Entrada 13 3 8 3 2" xfId="28944"/>
    <cellStyle name="Entrada 13 3 8 4" xfId="19589"/>
    <cellStyle name="Entrada 13 3 9" xfId="8345"/>
    <cellStyle name="Entrada 13 3 9 2" xfId="23453"/>
    <cellStyle name="Entrada 13 4" xfId="2081"/>
    <cellStyle name="Entrada 13 4 10" xfId="14910"/>
    <cellStyle name="Entrada 13 4 10 2" xfId="30018"/>
    <cellStyle name="Entrada 13 4 11" xfId="13908"/>
    <cellStyle name="Entrada 13 4 11 2" xfId="29016"/>
    <cellStyle name="Entrada 13 4 12" xfId="17306"/>
    <cellStyle name="Entrada 13 4 2" xfId="2571"/>
    <cellStyle name="Entrada 13 4 2 2" xfId="5208"/>
    <cellStyle name="Entrada 13 4 2 2 2" xfId="11572"/>
    <cellStyle name="Entrada 13 4 2 2 2 2" xfId="26680"/>
    <cellStyle name="Entrada 13 4 2 2 3" xfId="14173"/>
    <cellStyle name="Entrada 13 4 2 2 3 2" xfId="29281"/>
    <cellStyle name="Entrada 13 4 2 2 4" xfId="20316"/>
    <cellStyle name="Entrada 13 4 2 3" xfId="9038"/>
    <cellStyle name="Entrada 13 4 2 3 2" xfId="24146"/>
    <cellStyle name="Entrada 13 4 2 4" xfId="15777"/>
    <cellStyle name="Entrada 13 4 2 4 2" xfId="30885"/>
    <cellStyle name="Entrada 13 4 2 5" xfId="8130"/>
    <cellStyle name="Entrada 13 4 2 5 2" xfId="23238"/>
    <cellStyle name="Entrada 13 4 2 6" xfId="17679"/>
    <cellStyle name="Entrada 13 4 3" xfId="2841"/>
    <cellStyle name="Entrada 13 4 3 2" xfId="5478"/>
    <cellStyle name="Entrada 13 4 3 2 2" xfId="9284"/>
    <cellStyle name="Entrada 13 4 3 2 2 2" xfId="24392"/>
    <cellStyle name="Entrada 13 4 3 2 3" xfId="20586"/>
    <cellStyle name="Entrada 13 4 3 3" xfId="7173"/>
    <cellStyle name="Entrada 13 4 3 3 2" xfId="22281"/>
    <cellStyle name="Entrada 13 4 3 4" xfId="17949"/>
    <cellStyle name="Entrada 13 4 4" xfId="3144"/>
    <cellStyle name="Entrada 13 4 4 2" xfId="5781"/>
    <cellStyle name="Entrada 13 4 4 2 2" xfId="12092"/>
    <cellStyle name="Entrada 13 4 4 2 2 2" xfId="27200"/>
    <cellStyle name="Entrada 13 4 4 2 3" xfId="16372"/>
    <cellStyle name="Entrada 13 4 4 2 3 2" xfId="31480"/>
    <cellStyle name="Entrada 13 4 4 2 4" xfId="20889"/>
    <cellStyle name="Entrada 13 4 4 3" xfId="9526"/>
    <cellStyle name="Entrada 13 4 4 3 2" xfId="24634"/>
    <cellStyle name="Entrada 13 4 4 4" xfId="14762"/>
    <cellStyle name="Entrada 13 4 4 4 2" xfId="29870"/>
    <cellStyle name="Entrada 13 4 4 5" xfId="18252"/>
    <cellStyle name="Entrada 13 4 5" xfId="3470"/>
    <cellStyle name="Entrada 13 4 5 2" xfId="6107"/>
    <cellStyle name="Entrada 13 4 5 2 2" xfId="12418"/>
    <cellStyle name="Entrada 13 4 5 2 2 2" xfId="27526"/>
    <cellStyle name="Entrada 13 4 5 2 3" xfId="7151"/>
    <cellStyle name="Entrada 13 4 5 2 3 2" xfId="22259"/>
    <cellStyle name="Entrada 13 4 5 2 4" xfId="21215"/>
    <cellStyle name="Entrada 13 4 5 3" xfId="9852"/>
    <cellStyle name="Entrada 13 4 5 3 2" xfId="24960"/>
    <cellStyle name="Entrada 13 4 5 4" xfId="7680"/>
    <cellStyle name="Entrada 13 4 5 4 2" xfId="22788"/>
    <cellStyle name="Entrada 13 4 5 5" xfId="18578"/>
    <cellStyle name="Entrada 13 4 6" xfId="3776"/>
    <cellStyle name="Entrada 13 4 6 2" xfId="6413"/>
    <cellStyle name="Entrada 13 4 6 2 2" xfId="12724"/>
    <cellStyle name="Entrada 13 4 6 2 2 2" xfId="27832"/>
    <cellStyle name="Entrada 13 4 6 2 3" xfId="13407"/>
    <cellStyle name="Entrada 13 4 6 2 3 2" xfId="28515"/>
    <cellStyle name="Entrada 13 4 6 2 4" xfId="21521"/>
    <cellStyle name="Entrada 13 4 6 3" xfId="10158"/>
    <cellStyle name="Entrada 13 4 6 3 2" xfId="25266"/>
    <cellStyle name="Entrada 13 4 6 4" xfId="7941"/>
    <cellStyle name="Entrada 13 4 6 4 2" xfId="23049"/>
    <cellStyle name="Entrada 13 4 6 5" xfId="18884"/>
    <cellStyle name="Entrada 13 4 7" xfId="4153"/>
    <cellStyle name="Entrada 13 4 7 2" xfId="6790"/>
    <cellStyle name="Entrada 13 4 7 2 2" xfId="13101"/>
    <cellStyle name="Entrada 13 4 7 2 2 2" xfId="28209"/>
    <cellStyle name="Entrada 13 4 7 2 3" xfId="16775"/>
    <cellStyle name="Entrada 13 4 7 2 3 2" xfId="31883"/>
    <cellStyle name="Entrada 13 4 7 2 4" xfId="21898"/>
    <cellStyle name="Entrada 13 4 7 3" xfId="10535"/>
    <cellStyle name="Entrada 13 4 7 3 2" xfId="25643"/>
    <cellStyle name="Entrada 13 4 7 4" xfId="14402"/>
    <cellStyle name="Entrada 13 4 7 4 2" xfId="29510"/>
    <cellStyle name="Entrada 13 4 7 5" xfId="19261"/>
    <cellStyle name="Entrada 13 4 8" xfId="4718"/>
    <cellStyle name="Entrada 13 4 8 2" xfId="11100"/>
    <cellStyle name="Entrada 13 4 8 2 2" xfId="26208"/>
    <cellStyle name="Entrada 13 4 8 3" xfId="13389"/>
    <cellStyle name="Entrada 13 4 8 3 2" xfId="28497"/>
    <cellStyle name="Entrada 13 4 8 4" xfId="19826"/>
    <cellStyle name="Entrada 13 4 9" xfId="8579"/>
    <cellStyle name="Entrada 13 4 9 2" xfId="23687"/>
    <cellStyle name="Entrada 13 5" xfId="2040"/>
    <cellStyle name="Entrada 13 5 10" xfId="15303"/>
    <cellStyle name="Entrada 13 5 10 2" xfId="30411"/>
    <cellStyle name="Entrada 13 5 11" xfId="17265"/>
    <cellStyle name="Entrada 13 5 2" xfId="2800"/>
    <cellStyle name="Entrada 13 5 2 2" xfId="5437"/>
    <cellStyle name="Entrada 13 5 2 2 2" xfId="7989"/>
    <cellStyle name="Entrada 13 5 2 2 2 2" xfId="23097"/>
    <cellStyle name="Entrada 13 5 2 2 3" xfId="20545"/>
    <cellStyle name="Entrada 13 5 2 3" xfId="15707"/>
    <cellStyle name="Entrada 13 5 2 3 2" xfId="30815"/>
    <cellStyle name="Entrada 13 5 2 4" xfId="17908"/>
    <cellStyle name="Entrada 13 5 3" xfId="3103"/>
    <cellStyle name="Entrada 13 5 3 2" xfId="5740"/>
    <cellStyle name="Entrada 13 5 3 2 2" xfId="12051"/>
    <cellStyle name="Entrada 13 5 3 2 2 2" xfId="27159"/>
    <cellStyle name="Entrada 13 5 3 2 3" xfId="14827"/>
    <cellStyle name="Entrada 13 5 3 2 3 2" xfId="29935"/>
    <cellStyle name="Entrada 13 5 3 2 4" xfId="20848"/>
    <cellStyle name="Entrada 13 5 3 3" xfId="9485"/>
    <cellStyle name="Entrada 13 5 3 3 2" xfId="24593"/>
    <cellStyle name="Entrada 13 5 3 4" xfId="9282"/>
    <cellStyle name="Entrada 13 5 3 4 2" xfId="24390"/>
    <cellStyle name="Entrada 13 5 3 5" xfId="18211"/>
    <cellStyle name="Entrada 13 5 4" xfId="3429"/>
    <cellStyle name="Entrada 13 5 4 2" xfId="6066"/>
    <cellStyle name="Entrada 13 5 4 2 2" xfId="12377"/>
    <cellStyle name="Entrada 13 5 4 2 2 2" xfId="27485"/>
    <cellStyle name="Entrada 13 5 4 2 3" xfId="9181"/>
    <cellStyle name="Entrada 13 5 4 2 3 2" xfId="24289"/>
    <cellStyle name="Entrada 13 5 4 2 4" xfId="21174"/>
    <cellStyle name="Entrada 13 5 4 3" xfId="9811"/>
    <cellStyle name="Entrada 13 5 4 3 2" xfId="24919"/>
    <cellStyle name="Entrada 13 5 4 4" xfId="13351"/>
    <cellStyle name="Entrada 13 5 4 4 2" xfId="28459"/>
    <cellStyle name="Entrada 13 5 4 5" xfId="18537"/>
    <cellStyle name="Entrada 13 5 5" xfId="3735"/>
    <cellStyle name="Entrada 13 5 5 2" xfId="6372"/>
    <cellStyle name="Entrada 13 5 5 2 2" xfId="12683"/>
    <cellStyle name="Entrada 13 5 5 2 2 2" xfId="27791"/>
    <cellStyle name="Entrada 13 5 5 2 3" xfId="11766"/>
    <cellStyle name="Entrada 13 5 5 2 3 2" xfId="26874"/>
    <cellStyle name="Entrada 13 5 5 2 4" xfId="21480"/>
    <cellStyle name="Entrada 13 5 5 3" xfId="10117"/>
    <cellStyle name="Entrada 13 5 5 3 2" xfId="25225"/>
    <cellStyle name="Entrada 13 5 5 4" xfId="13689"/>
    <cellStyle name="Entrada 13 5 5 4 2" xfId="28797"/>
    <cellStyle name="Entrada 13 5 5 5" xfId="18843"/>
    <cellStyle name="Entrada 13 5 6" xfId="4112"/>
    <cellStyle name="Entrada 13 5 6 2" xfId="6749"/>
    <cellStyle name="Entrada 13 5 6 2 2" xfId="13060"/>
    <cellStyle name="Entrada 13 5 6 2 2 2" xfId="28168"/>
    <cellStyle name="Entrada 13 5 6 2 3" xfId="16734"/>
    <cellStyle name="Entrada 13 5 6 2 3 2" xfId="31842"/>
    <cellStyle name="Entrada 13 5 6 2 4" xfId="21857"/>
    <cellStyle name="Entrada 13 5 6 3" xfId="10494"/>
    <cellStyle name="Entrada 13 5 6 3 2" xfId="25602"/>
    <cellStyle name="Entrada 13 5 6 4" xfId="7871"/>
    <cellStyle name="Entrada 13 5 6 4 2" xfId="22979"/>
    <cellStyle name="Entrada 13 5 6 5" xfId="19220"/>
    <cellStyle name="Entrada 13 5 7" xfId="4677"/>
    <cellStyle name="Entrada 13 5 7 2" xfId="11059"/>
    <cellStyle name="Entrada 13 5 7 2 2" xfId="26167"/>
    <cellStyle name="Entrada 13 5 7 3" xfId="13443"/>
    <cellStyle name="Entrada 13 5 7 3 2" xfId="28551"/>
    <cellStyle name="Entrada 13 5 7 4" xfId="19785"/>
    <cellStyle name="Entrada 13 5 8" xfId="8538"/>
    <cellStyle name="Entrada 13 5 8 2" xfId="23646"/>
    <cellStyle name="Entrada 13 5 9" xfId="15689"/>
    <cellStyle name="Entrada 13 5 9 2" xfId="30797"/>
    <cellStyle name="Entrada 14" xfId="1146"/>
    <cellStyle name="Entrada 14 2" xfId="1862"/>
    <cellStyle name="Entrada 14 2 10" xfId="8363"/>
    <cellStyle name="Entrada 14 2 10 2" xfId="23471"/>
    <cellStyle name="Entrada 14 2 11" xfId="14368"/>
    <cellStyle name="Entrada 14 2 11 2" xfId="29476"/>
    <cellStyle name="Entrada 14 2 12" xfId="15919"/>
    <cellStyle name="Entrada 14 2 12 2" xfId="31027"/>
    <cellStyle name="Entrada 14 2 13" xfId="17087"/>
    <cellStyle name="Entrada 14 2 2" xfId="2422"/>
    <cellStyle name="Entrada 14 2 2 2" xfId="5059"/>
    <cellStyle name="Entrada 14 2 2 2 2" xfId="11423"/>
    <cellStyle name="Entrada 14 2 2 2 2 2" xfId="26531"/>
    <cellStyle name="Entrada 14 2 2 2 3" xfId="7237"/>
    <cellStyle name="Entrada 14 2 2 2 3 2" xfId="22345"/>
    <cellStyle name="Entrada 14 2 2 2 4" xfId="20167"/>
    <cellStyle name="Entrada 14 2 2 3" xfId="8889"/>
    <cellStyle name="Entrada 14 2 2 3 2" xfId="23997"/>
    <cellStyle name="Entrada 14 2 3" xfId="2198"/>
    <cellStyle name="Entrada 14 2 3 2" xfId="4835"/>
    <cellStyle name="Entrada 14 2 3 2 2" xfId="14748"/>
    <cellStyle name="Entrada 14 2 3 2 2 2" xfId="29856"/>
    <cellStyle name="Entrada 14 2 3 2 3" xfId="19943"/>
    <cellStyle name="Entrada 14 2 3 3" xfId="9179"/>
    <cellStyle name="Entrada 14 2 3 3 2" xfId="24287"/>
    <cellStyle name="Entrada 14 2 3 4" xfId="17423"/>
    <cellStyle name="Entrada 14 2 4" xfId="2956"/>
    <cellStyle name="Entrada 14 2 4 2" xfId="5593"/>
    <cellStyle name="Entrada 14 2 4 2 2" xfId="11904"/>
    <cellStyle name="Entrada 14 2 4 2 2 2" xfId="27012"/>
    <cellStyle name="Entrada 14 2 4 2 3" xfId="13890"/>
    <cellStyle name="Entrada 14 2 4 2 3 2" xfId="28998"/>
    <cellStyle name="Entrada 14 2 4 2 4" xfId="20701"/>
    <cellStyle name="Entrada 14 2 4 3" xfId="9338"/>
    <cellStyle name="Entrada 14 2 4 3 2" xfId="24446"/>
    <cellStyle name="Entrada 14 2 4 4" xfId="7328"/>
    <cellStyle name="Entrada 14 2 4 4 2" xfId="22436"/>
    <cellStyle name="Entrada 14 2 4 5" xfId="18064"/>
    <cellStyle name="Entrada 14 2 5" xfId="3282"/>
    <cellStyle name="Entrada 14 2 5 2" xfId="5919"/>
    <cellStyle name="Entrada 14 2 5 2 2" xfId="12230"/>
    <cellStyle name="Entrada 14 2 5 2 2 2" xfId="27338"/>
    <cellStyle name="Entrada 14 2 5 2 3" xfId="16495"/>
    <cellStyle name="Entrada 14 2 5 2 3 2" xfId="31603"/>
    <cellStyle name="Entrada 14 2 5 2 4" xfId="21027"/>
    <cellStyle name="Entrada 14 2 5 3" xfId="9664"/>
    <cellStyle name="Entrada 14 2 5 3 2" xfId="24772"/>
    <cellStyle name="Entrada 14 2 5 4" xfId="14542"/>
    <cellStyle name="Entrada 14 2 5 4 2" xfId="29650"/>
    <cellStyle name="Entrada 14 2 5 5" xfId="18390"/>
    <cellStyle name="Entrada 14 2 6" xfId="3588"/>
    <cellStyle name="Entrada 14 2 6 2" xfId="6225"/>
    <cellStyle name="Entrada 14 2 6 2 2" xfId="12536"/>
    <cellStyle name="Entrada 14 2 6 2 2 2" xfId="27644"/>
    <cellStyle name="Entrada 14 2 6 2 3" xfId="15554"/>
    <cellStyle name="Entrada 14 2 6 2 3 2" xfId="30662"/>
    <cellStyle name="Entrada 14 2 6 2 4" xfId="21333"/>
    <cellStyle name="Entrada 14 2 6 3" xfId="9970"/>
    <cellStyle name="Entrada 14 2 6 3 2" xfId="25078"/>
    <cellStyle name="Entrada 14 2 6 4" xfId="7072"/>
    <cellStyle name="Entrada 14 2 6 4 2" xfId="22180"/>
    <cellStyle name="Entrada 14 2 6 5" xfId="18696"/>
    <cellStyle name="Entrada 14 2 7" xfId="3934"/>
    <cellStyle name="Entrada 14 2 7 2" xfId="6571"/>
    <cellStyle name="Entrada 14 2 7 2 2" xfId="12882"/>
    <cellStyle name="Entrada 14 2 7 2 2 2" xfId="27990"/>
    <cellStyle name="Entrada 14 2 7 2 3" xfId="16587"/>
    <cellStyle name="Entrada 14 2 7 2 3 2" xfId="31695"/>
    <cellStyle name="Entrada 14 2 7 2 4" xfId="21679"/>
    <cellStyle name="Entrada 14 2 7 3" xfId="10316"/>
    <cellStyle name="Entrada 14 2 7 3 2" xfId="25424"/>
    <cellStyle name="Entrada 14 2 7 4" xfId="15650"/>
    <cellStyle name="Entrada 14 2 7 4 2" xfId="30758"/>
    <cellStyle name="Entrada 14 2 7 5" xfId="19042"/>
    <cellStyle name="Entrada 14 2 8" xfId="4281"/>
    <cellStyle name="Entrada 14 2 8 2" xfId="6918"/>
    <cellStyle name="Entrada 14 2 8 2 2" xfId="13229"/>
    <cellStyle name="Entrada 14 2 8 2 2 2" xfId="28337"/>
    <cellStyle name="Entrada 14 2 8 2 3" xfId="16893"/>
    <cellStyle name="Entrada 14 2 8 2 3 2" xfId="32001"/>
    <cellStyle name="Entrada 14 2 8 2 4" xfId="22026"/>
    <cellStyle name="Entrada 14 2 8 3" xfId="10663"/>
    <cellStyle name="Entrada 14 2 8 3 2" xfId="25771"/>
    <cellStyle name="Entrada 14 2 8 4" xfId="15668"/>
    <cellStyle name="Entrada 14 2 8 4 2" xfId="30776"/>
    <cellStyle name="Entrada 14 2 8 5" xfId="19389"/>
    <cellStyle name="Entrada 14 2 9" xfId="4499"/>
    <cellStyle name="Entrada 14 2 9 2" xfId="10881"/>
    <cellStyle name="Entrada 14 2 9 2 2" xfId="25989"/>
    <cellStyle name="Entrada 14 2 9 3" xfId="14791"/>
    <cellStyle name="Entrada 14 2 9 3 2" xfId="29899"/>
    <cellStyle name="Entrada 14 2 9 4" xfId="19607"/>
    <cellStyle name="Entrada 14 3" xfId="1845"/>
    <cellStyle name="Entrada 14 3 10" xfId="14277"/>
    <cellStyle name="Entrada 14 3 10 2" xfId="29385"/>
    <cellStyle name="Entrada 14 3 11" xfId="7346"/>
    <cellStyle name="Entrada 14 3 11 2" xfId="22454"/>
    <cellStyle name="Entrada 14 3 12" xfId="17070"/>
    <cellStyle name="Entrada 14 3 2" xfId="2405"/>
    <cellStyle name="Entrada 14 3 2 2" xfId="5042"/>
    <cellStyle name="Entrada 14 3 2 2 2" xfId="11406"/>
    <cellStyle name="Entrada 14 3 2 2 2 2" xfId="26514"/>
    <cellStyle name="Entrada 14 3 2 2 3" xfId="13823"/>
    <cellStyle name="Entrada 14 3 2 2 3 2" xfId="28931"/>
    <cellStyle name="Entrada 14 3 2 2 4" xfId="20150"/>
    <cellStyle name="Entrada 14 3 2 3" xfId="8872"/>
    <cellStyle name="Entrada 14 3 2 3 2" xfId="23980"/>
    <cellStyle name="Entrada 14 3 2 4" xfId="7398"/>
    <cellStyle name="Entrada 14 3 2 4 2" xfId="22506"/>
    <cellStyle name="Entrada 14 3 2 5" xfId="15590"/>
    <cellStyle name="Entrada 14 3 2 5 2" xfId="30698"/>
    <cellStyle name="Entrada 14 3 2 6" xfId="17596"/>
    <cellStyle name="Entrada 14 3 3" xfId="2215"/>
    <cellStyle name="Entrada 14 3 3 2" xfId="4852"/>
    <cellStyle name="Entrada 14 3 3 2 2" xfId="16251"/>
    <cellStyle name="Entrada 14 3 3 2 2 2" xfId="31359"/>
    <cellStyle name="Entrada 14 3 3 2 3" xfId="19960"/>
    <cellStyle name="Entrada 14 3 3 3" xfId="15097"/>
    <cellStyle name="Entrada 14 3 3 3 2" xfId="30205"/>
    <cellStyle name="Entrada 14 3 3 4" xfId="17440"/>
    <cellStyle name="Entrada 14 3 4" xfId="2939"/>
    <cellStyle name="Entrada 14 3 4 2" xfId="5576"/>
    <cellStyle name="Entrada 14 3 4 2 2" xfId="11887"/>
    <cellStyle name="Entrada 14 3 4 2 2 2" xfId="26995"/>
    <cellStyle name="Entrada 14 3 4 2 3" xfId="7547"/>
    <cellStyle name="Entrada 14 3 4 2 3 2" xfId="22655"/>
    <cellStyle name="Entrada 14 3 4 2 4" xfId="20684"/>
    <cellStyle name="Entrada 14 3 4 3" xfId="9321"/>
    <cellStyle name="Entrada 14 3 4 3 2" xfId="24429"/>
    <cellStyle name="Entrada 14 3 4 4" xfId="7527"/>
    <cellStyle name="Entrada 14 3 4 4 2" xfId="22635"/>
    <cellStyle name="Entrada 14 3 4 5" xfId="18047"/>
    <cellStyle name="Entrada 14 3 5" xfId="3265"/>
    <cellStyle name="Entrada 14 3 5 2" xfId="5902"/>
    <cellStyle name="Entrada 14 3 5 2 2" xfId="12213"/>
    <cellStyle name="Entrada 14 3 5 2 2 2" xfId="27321"/>
    <cellStyle name="Entrada 14 3 5 2 3" xfId="14205"/>
    <cellStyle name="Entrada 14 3 5 2 3 2" xfId="29313"/>
    <cellStyle name="Entrada 14 3 5 2 4" xfId="21010"/>
    <cellStyle name="Entrada 14 3 5 3" xfId="9647"/>
    <cellStyle name="Entrada 14 3 5 3 2" xfId="24755"/>
    <cellStyle name="Entrada 14 3 5 4" xfId="13618"/>
    <cellStyle name="Entrada 14 3 5 4 2" xfId="28726"/>
    <cellStyle name="Entrada 14 3 5 5" xfId="18373"/>
    <cellStyle name="Entrada 14 3 6" xfId="3571"/>
    <cellStyle name="Entrada 14 3 6 2" xfId="6208"/>
    <cellStyle name="Entrada 14 3 6 2 2" xfId="12519"/>
    <cellStyle name="Entrada 14 3 6 2 2 2" xfId="27627"/>
    <cellStyle name="Entrada 14 3 6 2 3" xfId="7430"/>
    <cellStyle name="Entrada 14 3 6 2 3 2" xfId="22538"/>
    <cellStyle name="Entrada 14 3 6 2 4" xfId="21316"/>
    <cellStyle name="Entrada 14 3 6 3" xfId="9953"/>
    <cellStyle name="Entrada 14 3 6 3 2" xfId="25061"/>
    <cellStyle name="Entrada 14 3 6 4" xfId="7746"/>
    <cellStyle name="Entrada 14 3 6 4 2" xfId="22854"/>
    <cellStyle name="Entrada 14 3 6 5" xfId="18679"/>
    <cellStyle name="Entrada 14 3 7" xfId="3917"/>
    <cellStyle name="Entrada 14 3 7 2" xfId="6554"/>
    <cellStyle name="Entrada 14 3 7 2 2" xfId="12865"/>
    <cellStyle name="Entrada 14 3 7 2 2 2" xfId="27973"/>
    <cellStyle name="Entrada 14 3 7 2 3" xfId="16570"/>
    <cellStyle name="Entrada 14 3 7 2 3 2" xfId="31678"/>
    <cellStyle name="Entrada 14 3 7 2 4" xfId="21662"/>
    <cellStyle name="Entrada 14 3 7 3" xfId="10299"/>
    <cellStyle name="Entrada 14 3 7 3 2" xfId="25407"/>
    <cellStyle name="Entrada 14 3 7 4" xfId="7815"/>
    <cellStyle name="Entrada 14 3 7 4 2" xfId="22923"/>
    <cellStyle name="Entrada 14 3 7 5" xfId="19025"/>
    <cellStyle name="Entrada 14 3 8" xfId="4482"/>
    <cellStyle name="Entrada 14 3 8 2" xfId="10864"/>
    <cellStyle name="Entrada 14 3 8 2 2" xfId="25972"/>
    <cellStyle name="Entrada 14 3 8 3" xfId="15169"/>
    <cellStyle name="Entrada 14 3 8 3 2" xfId="30277"/>
    <cellStyle name="Entrada 14 3 8 4" xfId="19590"/>
    <cellStyle name="Entrada 14 3 9" xfId="8346"/>
    <cellStyle name="Entrada 14 3 9 2" xfId="23454"/>
    <cellStyle name="Entrada 14 4" xfId="2082"/>
    <cellStyle name="Entrada 14 4 10" xfId="15121"/>
    <cellStyle name="Entrada 14 4 10 2" xfId="30229"/>
    <cellStyle name="Entrada 14 4 11" xfId="13358"/>
    <cellStyle name="Entrada 14 4 11 2" xfId="28466"/>
    <cellStyle name="Entrada 14 4 12" xfId="17307"/>
    <cellStyle name="Entrada 14 4 2" xfId="2572"/>
    <cellStyle name="Entrada 14 4 2 2" xfId="5209"/>
    <cellStyle name="Entrada 14 4 2 2 2" xfId="11573"/>
    <cellStyle name="Entrada 14 4 2 2 2 2" xfId="26681"/>
    <cellStyle name="Entrada 14 4 2 2 3" xfId="16548"/>
    <cellStyle name="Entrada 14 4 2 2 3 2" xfId="31656"/>
    <cellStyle name="Entrada 14 4 2 2 4" xfId="20317"/>
    <cellStyle name="Entrada 14 4 2 3" xfId="9039"/>
    <cellStyle name="Entrada 14 4 2 3 2" xfId="24147"/>
    <cellStyle name="Entrada 14 4 2 4" xfId="13785"/>
    <cellStyle name="Entrada 14 4 2 4 2" xfId="28893"/>
    <cellStyle name="Entrada 14 4 2 5" xfId="14665"/>
    <cellStyle name="Entrada 14 4 2 5 2" xfId="29773"/>
    <cellStyle name="Entrada 14 4 2 6" xfId="17680"/>
    <cellStyle name="Entrada 14 4 3" xfId="2842"/>
    <cellStyle name="Entrada 14 4 3 2" xfId="5479"/>
    <cellStyle name="Entrada 14 4 3 2 2" xfId="16504"/>
    <cellStyle name="Entrada 14 4 3 2 2 2" xfId="31612"/>
    <cellStyle name="Entrada 14 4 3 2 3" xfId="20587"/>
    <cellStyle name="Entrada 14 4 3 3" xfId="8257"/>
    <cellStyle name="Entrada 14 4 3 3 2" xfId="23365"/>
    <cellStyle name="Entrada 14 4 3 4" xfId="17950"/>
    <cellStyle name="Entrada 14 4 4" xfId="3145"/>
    <cellStyle name="Entrada 14 4 4 2" xfId="5782"/>
    <cellStyle name="Entrada 14 4 4 2 2" xfId="12093"/>
    <cellStyle name="Entrada 14 4 4 2 2 2" xfId="27201"/>
    <cellStyle name="Entrada 14 4 4 2 3" xfId="14957"/>
    <cellStyle name="Entrada 14 4 4 2 3 2" xfId="30065"/>
    <cellStyle name="Entrada 14 4 4 2 4" xfId="20890"/>
    <cellStyle name="Entrada 14 4 4 3" xfId="9527"/>
    <cellStyle name="Entrada 14 4 4 3 2" xfId="24635"/>
    <cellStyle name="Entrada 14 4 4 4" xfId="16560"/>
    <cellStyle name="Entrada 14 4 4 4 2" xfId="31668"/>
    <cellStyle name="Entrada 14 4 4 5" xfId="18253"/>
    <cellStyle name="Entrada 14 4 5" xfId="3471"/>
    <cellStyle name="Entrada 14 4 5 2" xfId="6108"/>
    <cellStyle name="Entrada 14 4 5 2 2" xfId="12419"/>
    <cellStyle name="Entrada 14 4 5 2 2 2" xfId="27527"/>
    <cellStyle name="Entrada 14 4 5 2 3" xfId="9157"/>
    <cellStyle name="Entrada 14 4 5 2 3 2" xfId="24265"/>
    <cellStyle name="Entrada 14 4 5 2 4" xfId="21216"/>
    <cellStyle name="Entrada 14 4 5 3" xfId="9853"/>
    <cellStyle name="Entrada 14 4 5 3 2" xfId="24961"/>
    <cellStyle name="Entrada 14 4 5 4" xfId="14533"/>
    <cellStyle name="Entrada 14 4 5 4 2" xfId="29641"/>
    <cellStyle name="Entrada 14 4 5 5" xfId="18579"/>
    <cellStyle name="Entrada 14 4 6" xfId="3777"/>
    <cellStyle name="Entrada 14 4 6 2" xfId="6414"/>
    <cellStyle name="Entrada 14 4 6 2 2" xfId="12725"/>
    <cellStyle name="Entrada 14 4 6 2 2 2" xfId="27833"/>
    <cellStyle name="Entrada 14 4 6 2 3" xfId="14370"/>
    <cellStyle name="Entrada 14 4 6 2 3 2" xfId="29478"/>
    <cellStyle name="Entrada 14 4 6 2 4" xfId="21522"/>
    <cellStyle name="Entrada 14 4 6 3" xfId="10159"/>
    <cellStyle name="Entrada 14 4 6 3 2" xfId="25267"/>
    <cellStyle name="Entrada 14 4 6 4" xfId="13929"/>
    <cellStyle name="Entrada 14 4 6 4 2" xfId="29037"/>
    <cellStyle name="Entrada 14 4 6 5" xfId="18885"/>
    <cellStyle name="Entrada 14 4 7" xfId="4154"/>
    <cellStyle name="Entrada 14 4 7 2" xfId="6791"/>
    <cellStyle name="Entrada 14 4 7 2 2" xfId="13102"/>
    <cellStyle name="Entrada 14 4 7 2 2 2" xfId="28210"/>
    <cellStyle name="Entrada 14 4 7 2 3" xfId="16776"/>
    <cellStyle name="Entrada 14 4 7 2 3 2" xfId="31884"/>
    <cellStyle name="Entrada 14 4 7 2 4" xfId="21899"/>
    <cellStyle name="Entrada 14 4 7 3" xfId="10536"/>
    <cellStyle name="Entrada 14 4 7 3 2" xfId="25644"/>
    <cellStyle name="Entrada 14 4 7 4" xfId="15775"/>
    <cellStyle name="Entrada 14 4 7 4 2" xfId="30883"/>
    <cellStyle name="Entrada 14 4 7 5" xfId="19262"/>
    <cellStyle name="Entrada 14 4 8" xfId="4719"/>
    <cellStyle name="Entrada 14 4 8 2" xfId="11101"/>
    <cellStyle name="Entrada 14 4 8 2 2" xfId="26209"/>
    <cellStyle name="Entrada 14 4 8 3" xfId="15899"/>
    <cellStyle name="Entrada 14 4 8 3 2" xfId="31007"/>
    <cellStyle name="Entrada 14 4 8 4" xfId="19827"/>
    <cellStyle name="Entrada 14 4 9" xfId="8580"/>
    <cellStyle name="Entrada 14 4 9 2" xfId="23688"/>
    <cellStyle name="Entrada 14 5" xfId="2039"/>
    <cellStyle name="Entrada 14 5 10" xfId="14942"/>
    <cellStyle name="Entrada 14 5 10 2" xfId="30050"/>
    <cellStyle name="Entrada 14 5 11" xfId="17264"/>
    <cellStyle name="Entrada 14 5 2" xfId="2799"/>
    <cellStyle name="Entrada 14 5 2 2" xfId="5436"/>
    <cellStyle name="Entrada 14 5 2 2 2" xfId="7185"/>
    <cellStyle name="Entrada 14 5 2 2 2 2" xfId="22293"/>
    <cellStyle name="Entrada 14 5 2 2 3" xfId="20544"/>
    <cellStyle name="Entrada 14 5 2 3" xfId="13775"/>
    <cellStyle name="Entrada 14 5 2 3 2" xfId="28883"/>
    <cellStyle name="Entrada 14 5 2 4" xfId="17907"/>
    <cellStyle name="Entrada 14 5 3" xfId="3102"/>
    <cellStyle name="Entrada 14 5 3 2" xfId="5739"/>
    <cellStyle name="Entrada 14 5 3 2 2" xfId="12050"/>
    <cellStyle name="Entrada 14 5 3 2 2 2" xfId="27158"/>
    <cellStyle name="Entrada 14 5 3 2 3" xfId="7968"/>
    <cellStyle name="Entrada 14 5 3 2 3 2" xfId="23076"/>
    <cellStyle name="Entrada 14 5 3 2 4" xfId="20847"/>
    <cellStyle name="Entrada 14 5 3 3" xfId="9484"/>
    <cellStyle name="Entrada 14 5 3 3 2" xfId="24592"/>
    <cellStyle name="Entrada 14 5 3 4" xfId="9227"/>
    <cellStyle name="Entrada 14 5 3 4 2" xfId="24335"/>
    <cellStyle name="Entrada 14 5 3 5" xfId="18210"/>
    <cellStyle name="Entrada 14 5 4" xfId="3428"/>
    <cellStyle name="Entrada 14 5 4 2" xfId="6065"/>
    <cellStyle name="Entrada 14 5 4 2 2" xfId="12376"/>
    <cellStyle name="Entrada 14 5 4 2 2 2" xfId="27484"/>
    <cellStyle name="Entrada 14 5 4 2 3" xfId="16151"/>
    <cellStyle name="Entrada 14 5 4 2 3 2" xfId="31259"/>
    <cellStyle name="Entrada 14 5 4 2 4" xfId="21173"/>
    <cellStyle name="Entrada 14 5 4 3" xfId="9810"/>
    <cellStyle name="Entrada 14 5 4 3 2" xfId="24918"/>
    <cellStyle name="Entrada 14 5 4 4" xfId="15149"/>
    <cellStyle name="Entrada 14 5 4 4 2" xfId="30257"/>
    <cellStyle name="Entrada 14 5 4 5" xfId="18536"/>
    <cellStyle name="Entrada 14 5 5" xfId="3734"/>
    <cellStyle name="Entrada 14 5 5 2" xfId="6371"/>
    <cellStyle name="Entrada 14 5 5 2 2" xfId="12682"/>
    <cellStyle name="Entrada 14 5 5 2 2 2" xfId="27790"/>
    <cellStyle name="Entrada 14 5 5 2 3" xfId="15285"/>
    <cellStyle name="Entrada 14 5 5 2 3 2" xfId="30393"/>
    <cellStyle name="Entrada 14 5 5 2 4" xfId="21479"/>
    <cellStyle name="Entrada 14 5 5 3" xfId="10116"/>
    <cellStyle name="Entrada 14 5 5 3 2" xfId="25224"/>
    <cellStyle name="Entrada 14 5 5 4" xfId="15566"/>
    <cellStyle name="Entrada 14 5 5 4 2" xfId="30674"/>
    <cellStyle name="Entrada 14 5 5 5" xfId="18842"/>
    <cellStyle name="Entrada 14 5 6" xfId="4111"/>
    <cellStyle name="Entrada 14 5 6 2" xfId="6748"/>
    <cellStyle name="Entrada 14 5 6 2 2" xfId="13059"/>
    <cellStyle name="Entrada 14 5 6 2 2 2" xfId="28167"/>
    <cellStyle name="Entrada 14 5 6 2 3" xfId="16733"/>
    <cellStyle name="Entrada 14 5 6 2 3 2" xfId="31841"/>
    <cellStyle name="Entrada 14 5 6 2 4" xfId="21856"/>
    <cellStyle name="Entrada 14 5 6 3" xfId="10493"/>
    <cellStyle name="Entrada 14 5 6 3 2" xfId="25601"/>
    <cellStyle name="Entrada 14 5 6 4" xfId="15300"/>
    <cellStyle name="Entrada 14 5 6 4 2" xfId="30408"/>
    <cellStyle name="Entrada 14 5 6 5" xfId="19219"/>
    <cellStyle name="Entrada 14 5 7" xfId="4676"/>
    <cellStyle name="Entrada 14 5 7 2" xfId="11058"/>
    <cellStyle name="Entrada 14 5 7 2 2" xfId="26166"/>
    <cellStyle name="Entrada 14 5 7 3" xfId="14796"/>
    <cellStyle name="Entrada 14 5 7 3 2" xfId="29904"/>
    <cellStyle name="Entrada 14 5 7 4" xfId="19784"/>
    <cellStyle name="Entrada 14 5 8" xfId="8537"/>
    <cellStyle name="Entrada 14 5 8 2" xfId="23645"/>
    <cellStyle name="Entrada 14 5 9" xfId="15739"/>
    <cellStyle name="Entrada 14 5 9 2" xfId="30847"/>
    <cellStyle name="Entrada 15" xfId="1147"/>
    <cellStyle name="Entrada 15 2" xfId="1863"/>
    <cellStyle name="Entrada 15 2 10" xfId="8364"/>
    <cellStyle name="Entrada 15 2 10 2" xfId="23472"/>
    <cellStyle name="Entrada 15 2 11" xfId="14147"/>
    <cellStyle name="Entrada 15 2 11 2" xfId="29255"/>
    <cellStyle name="Entrada 15 2 12" xfId="14634"/>
    <cellStyle name="Entrada 15 2 12 2" xfId="29742"/>
    <cellStyle name="Entrada 15 2 13" xfId="17088"/>
    <cellStyle name="Entrada 15 2 2" xfId="2423"/>
    <cellStyle name="Entrada 15 2 2 2" xfId="5060"/>
    <cellStyle name="Entrada 15 2 2 2 2" xfId="11424"/>
    <cellStyle name="Entrada 15 2 2 2 2 2" xfId="26532"/>
    <cellStyle name="Entrada 15 2 2 2 3" xfId="14433"/>
    <cellStyle name="Entrada 15 2 2 2 3 2" xfId="29541"/>
    <cellStyle name="Entrada 15 2 2 2 4" xfId="20168"/>
    <cellStyle name="Entrada 15 2 2 3" xfId="8890"/>
    <cellStyle name="Entrada 15 2 2 3 2" xfId="23998"/>
    <cellStyle name="Entrada 15 2 3" xfId="2197"/>
    <cellStyle name="Entrada 15 2 3 2" xfId="4834"/>
    <cellStyle name="Entrada 15 2 3 2 2" xfId="13862"/>
    <cellStyle name="Entrada 15 2 3 2 2 2" xfId="28970"/>
    <cellStyle name="Entrada 15 2 3 2 3" xfId="19942"/>
    <cellStyle name="Entrada 15 2 3 3" xfId="16138"/>
    <cellStyle name="Entrada 15 2 3 3 2" xfId="31246"/>
    <cellStyle name="Entrada 15 2 3 4" xfId="17422"/>
    <cellStyle name="Entrada 15 2 4" xfId="2957"/>
    <cellStyle name="Entrada 15 2 4 2" xfId="5594"/>
    <cellStyle name="Entrada 15 2 4 2 2" xfId="11905"/>
    <cellStyle name="Entrada 15 2 4 2 2 2" xfId="27013"/>
    <cellStyle name="Entrada 15 2 4 2 3" xfId="14192"/>
    <cellStyle name="Entrada 15 2 4 2 3 2" xfId="29300"/>
    <cellStyle name="Entrada 15 2 4 2 4" xfId="20702"/>
    <cellStyle name="Entrada 15 2 4 3" xfId="9339"/>
    <cellStyle name="Entrada 15 2 4 3 2" xfId="24447"/>
    <cellStyle name="Entrada 15 2 4 4" xfId="7997"/>
    <cellStyle name="Entrada 15 2 4 4 2" xfId="23105"/>
    <cellStyle name="Entrada 15 2 4 5" xfId="18065"/>
    <cellStyle name="Entrada 15 2 5" xfId="3283"/>
    <cellStyle name="Entrada 15 2 5 2" xfId="5920"/>
    <cellStyle name="Entrada 15 2 5 2 2" xfId="12231"/>
    <cellStyle name="Entrada 15 2 5 2 2 2" xfId="27339"/>
    <cellStyle name="Entrada 15 2 5 2 3" xfId="15740"/>
    <cellStyle name="Entrada 15 2 5 2 3 2" xfId="30848"/>
    <cellStyle name="Entrada 15 2 5 2 4" xfId="21028"/>
    <cellStyle name="Entrada 15 2 5 3" xfId="9665"/>
    <cellStyle name="Entrada 15 2 5 3 2" xfId="24773"/>
    <cellStyle name="Entrada 15 2 5 4" xfId="14870"/>
    <cellStyle name="Entrada 15 2 5 4 2" xfId="29978"/>
    <cellStyle name="Entrada 15 2 5 5" xfId="18391"/>
    <cellStyle name="Entrada 15 2 6" xfId="3589"/>
    <cellStyle name="Entrada 15 2 6 2" xfId="6226"/>
    <cellStyle name="Entrada 15 2 6 2 2" xfId="12537"/>
    <cellStyle name="Entrada 15 2 6 2 2 2" xfId="27645"/>
    <cellStyle name="Entrada 15 2 6 2 3" xfId="14584"/>
    <cellStyle name="Entrada 15 2 6 2 3 2" xfId="29692"/>
    <cellStyle name="Entrada 15 2 6 2 4" xfId="21334"/>
    <cellStyle name="Entrada 15 2 6 3" xfId="9971"/>
    <cellStyle name="Entrada 15 2 6 3 2" xfId="25079"/>
    <cellStyle name="Entrada 15 2 6 4" xfId="15113"/>
    <cellStyle name="Entrada 15 2 6 4 2" xfId="30221"/>
    <cellStyle name="Entrada 15 2 6 5" xfId="18697"/>
    <cellStyle name="Entrada 15 2 7" xfId="3935"/>
    <cellStyle name="Entrada 15 2 7 2" xfId="6572"/>
    <cellStyle name="Entrada 15 2 7 2 2" xfId="12883"/>
    <cellStyle name="Entrada 15 2 7 2 2 2" xfId="27991"/>
    <cellStyle name="Entrada 15 2 7 2 3" xfId="16588"/>
    <cellStyle name="Entrada 15 2 7 2 3 2" xfId="31696"/>
    <cellStyle name="Entrada 15 2 7 2 4" xfId="21680"/>
    <cellStyle name="Entrada 15 2 7 3" xfId="10317"/>
    <cellStyle name="Entrada 15 2 7 3 2" xfId="25425"/>
    <cellStyle name="Entrada 15 2 7 4" xfId="14379"/>
    <cellStyle name="Entrada 15 2 7 4 2" xfId="29487"/>
    <cellStyle name="Entrada 15 2 7 5" xfId="19043"/>
    <cellStyle name="Entrada 15 2 8" xfId="4282"/>
    <cellStyle name="Entrada 15 2 8 2" xfId="6919"/>
    <cellStyle name="Entrada 15 2 8 2 2" xfId="13230"/>
    <cellStyle name="Entrada 15 2 8 2 2 2" xfId="28338"/>
    <cellStyle name="Entrada 15 2 8 2 3" xfId="16894"/>
    <cellStyle name="Entrada 15 2 8 2 3 2" xfId="32002"/>
    <cellStyle name="Entrada 15 2 8 2 4" xfId="22027"/>
    <cellStyle name="Entrada 15 2 8 3" xfId="10664"/>
    <cellStyle name="Entrada 15 2 8 3 2" xfId="25772"/>
    <cellStyle name="Entrada 15 2 8 4" xfId="14563"/>
    <cellStyle name="Entrada 15 2 8 4 2" xfId="29671"/>
    <cellStyle name="Entrada 15 2 8 5" xfId="19390"/>
    <cellStyle name="Entrada 15 2 9" xfId="4500"/>
    <cellStyle name="Entrada 15 2 9 2" xfId="10882"/>
    <cellStyle name="Entrada 15 2 9 2 2" xfId="25990"/>
    <cellStyle name="Entrada 15 2 9 3" xfId="8177"/>
    <cellStyle name="Entrada 15 2 9 3 2" xfId="23285"/>
    <cellStyle name="Entrada 15 2 9 4" xfId="19608"/>
    <cellStyle name="Entrada 15 3" xfId="1846"/>
    <cellStyle name="Entrada 15 3 10" xfId="8219"/>
    <cellStyle name="Entrada 15 3 10 2" xfId="23327"/>
    <cellStyle name="Entrada 15 3 11" xfId="15470"/>
    <cellStyle name="Entrada 15 3 11 2" xfId="30578"/>
    <cellStyle name="Entrada 15 3 12" xfId="17071"/>
    <cellStyle name="Entrada 15 3 2" xfId="2406"/>
    <cellStyle name="Entrada 15 3 2 2" xfId="5043"/>
    <cellStyle name="Entrada 15 3 2 2 2" xfId="11407"/>
    <cellStyle name="Entrada 15 3 2 2 2 2" xfId="26515"/>
    <cellStyle name="Entrada 15 3 2 2 3" xfId="11670"/>
    <cellStyle name="Entrada 15 3 2 2 3 2" xfId="26778"/>
    <cellStyle name="Entrada 15 3 2 2 4" xfId="20151"/>
    <cellStyle name="Entrada 15 3 2 3" xfId="8873"/>
    <cellStyle name="Entrada 15 3 2 3 2" xfId="23981"/>
    <cellStyle name="Entrada 15 3 2 4" xfId="14922"/>
    <cellStyle name="Entrada 15 3 2 4 2" xfId="30030"/>
    <cellStyle name="Entrada 15 3 2 5" xfId="11682"/>
    <cellStyle name="Entrada 15 3 2 5 2" xfId="26790"/>
    <cellStyle name="Entrada 15 3 2 6" xfId="17597"/>
    <cellStyle name="Entrada 15 3 3" xfId="2214"/>
    <cellStyle name="Entrada 15 3 3 2" xfId="4851"/>
    <cellStyle name="Entrada 15 3 3 2 2" xfId="14955"/>
    <cellStyle name="Entrada 15 3 3 2 2 2" xfId="30063"/>
    <cellStyle name="Entrada 15 3 3 2 3" xfId="19959"/>
    <cellStyle name="Entrada 15 3 3 3" xfId="15577"/>
    <cellStyle name="Entrada 15 3 3 3 2" xfId="30685"/>
    <cellStyle name="Entrada 15 3 3 4" xfId="17439"/>
    <cellStyle name="Entrada 15 3 4" xfId="2940"/>
    <cellStyle name="Entrada 15 3 4 2" xfId="5577"/>
    <cellStyle name="Entrada 15 3 4 2 2" xfId="11888"/>
    <cellStyle name="Entrada 15 3 4 2 2 2" xfId="26996"/>
    <cellStyle name="Entrada 15 3 4 2 3" xfId="15341"/>
    <cellStyle name="Entrada 15 3 4 2 3 2" xfId="30449"/>
    <cellStyle name="Entrada 15 3 4 2 4" xfId="20685"/>
    <cellStyle name="Entrada 15 3 4 3" xfId="9322"/>
    <cellStyle name="Entrada 15 3 4 3 2" xfId="24430"/>
    <cellStyle name="Entrada 15 3 4 4" xfId="15700"/>
    <cellStyle name="Entrada 15 3 4 4 2" xfId="30808"/>
    <cellStyle name="Entrada 15 3 4 5" xfId="18048"/>
    <cellStyle name="Entrada 15 3 5" xfId="3266"/>
    <cellStyle name="Entrada 15 3 5 2" xfId="5903"/>
    <cellStyle name="Entrada 15 3 5 2 2" xfId="12214"/>
    <cellStyle name="Entrada 15 3 5 2 2 2" xfId="27322"/>
    <cellStyle name="Entrada 15 3 5 2 3" xfId="15886"/>
    <cellStyle name="Entrada 15 3 5 2 3 2" xfId="30994"/>
    <cellStyle name="Entrada 15 3 5 2 4" xfId="21011"/>
    <cellStyle name="Entrada 15 3 5 3" xfId="9648"/>
    <cellStyle name="Entrada 15 3 5 3 2" xfId="24756"/>
    <cellStyle name="Entrada 15 3 5 4" xfId="15155"/>
    <cellStyle name="Entrada 15 3 5 4 2" xfId="30263"/>
    <cellStyle name="Entrada 15 3 5 5" xfId="18374"/>
    <cellStyle name="Entrada 15 3 6" xfId="3572"/>
    <cellStyle name="Entrada 15 3 6 2" xfId="6209"/>
    <cellStyle name="Entrada 15 3 6 2 2" xfId="12520"/>
    <cellStyle name="Entrada 15 3 6 2 2 2" xfId="27628"/>
    <cellStyle name="Entrada 15 3 6 2 3" xfId="16555"/>
    <cellStyle name="Entrada 15 3 6 2 3 2" xfId="31663"/>
    <cellStyle name="Entrada 15 3 6 2 4" xfId="21317"/>
    <cellStyle name="Entrada 15 3 6 3" xfId="9954"/>
    <cellStyle name="Entrada 15 3 6 3 2" xfId="25062"/>
    <cellStyle name="Entrada 15 3 6 4" xfId="14772"/>
    <cellStyle name="Entrada 15 3 6 4 2" xfId="29880"/>
    <cellStyle name="Entrada 15 3 6 5" xfId="18680"/>
    <cellStyle name="Entrada 15 3 7" xfId="3918"/>
    <cellStyle name="Entrada 15 3 7 2" xfId="6555"/>
    <cellStyle name="Entrada 15 3 7 2 2" xfId="12866"/>
    <cellStyle name="Entrada 15 3 7 2 2 2" xfId="27974"/>
    <cellStyle name="Entrada 15 3 7 2 3" xfId="16571"/>
    <cellStyle name="Entrada 15 3 7 2 3 2" xfId="31679"/>
    <cellStyle name="Entrada 15 3 7 2 4" xfId="21663"/>
    <cellStyle name="Entrada 15 3 7 3" xfId="10300"/>
    <cellStyle name="Entrada 15 3 7 3 2" xfId="25408"/>
    <cellStyle name="Entrada 15 3 7 4" xfId="14083"/>
    <cellStyle name="Entrada 15 3 7 4 2" xfId="29191"/>
    <cellStyle name="Entrada 15 3 7 5" xfId="19026"/>
    <cellStyle name="Entrada 15 3 8" xfId="4483"/>
    <cellStyle name="Entrada 15 3 8 2" xfId="10865"/>
    <cellStyle name="Entrada 15 3 8 2 2" xfId="25973"/>
    <cellStyle name="Entrada 15 3 8 3" xfId="16293"/>
    <cellStyle name="Entrada 15 3 8 3 2" xfId="31401"/>
    <cellStyle name="Entrada 15 3 8 4" xfId="19591"/>
    <cellStyle name="Entrada 15 3 9" xfId="8347"/>
    <cellStyle name="Entrada 15 3 9 2" xfId="23455"/>
    <cellStyle name="Entrada 15 4" xfId="2083"/>
    <cellStyle name="Entrada 15 4 10" xfId="15229"/>
    <cellStyle name="Entrada 15 4 10 2" xfId="30337"/>
    <cellStyle name="Entrada 15 4 11" xfId="16488"/>
    <cellStyle name="Entrada 15 4 11 2" xfId="31596"/>
    <cellStyle name="Entrada 15 4 12" xfId="17308"/>
    <cellStyle name="Entrada 15 4 2" xfId="2573"/>
    <cellStyle name="Entrada 15 4 2 2" xfId="5210"/>
    <cellStyle name="Entrada 15 4 2 2 2" xfId="11574"/>
    <cellStyle name="Entrada 15 4 2 2 2 2" xfId="26682"/>
    <cellStyle name="Entrada 15 4 2 2 3" xfId="15673"/>
    <cellStyle name="Entrada 15 4 2 2 3 2" xfId="30781"/>
    <cellStyle name="Entrada 15 4 2 2 4" xfId="20318"/>
    <cellStyle name="Entrada 15 4 2 3" xfId="9040"/>
    <cellStyle name="Entrada 15 4 2 3 2" xfId="24148"/>
    <cellStyle name="Entrada 15 4 2 4" xfId="7519"/>
    <cellStyle name="Entrada 15 4 2 4 2" xfId="22627"/>
    <cellStyle name="Entrada 15 4 2 5" xfId="15877"/>
    <cellStyle name="Entrada 15 4 2 5 2" xfId="30985"/>
    <cellStyle name="Entrada 15 4 2 6" xfId="17681"/>
    <cellStyle name="Entrada 15 4 3" xfId="2843"/>
    <cellStyle name="Entrada 15 4 3 2" xfId="5480"/>
    <cellStyle name="Entrada 15 4 3 2 2" xfId="13640"/>
    <cellStyle name="Entrada 15 4 3 2 2 2" xfId="28748"/>
    <cellStyle name="Entrada 15 4 3 2 3" xfId="20588"/>
    <cellStyle name="Entrada 15 4 3 3" xfId="14966"/>
    <cellStyle name="Entrada 15 4 3 3 2" xfId="30074"/>
    <cellStyle name="Entrada 15 4 3 4" xfId="17951"/>
    <cellStyle name="Entrada 15 4 4" xfId="3146"/>
    <cellStyle name="Entrada 15 4 4 2" xfId="5783"/>
    <cellStyle name="Entrada 15 4 4 2 2" xfId="12094"/>
    <cellStyle name="Entrada 15 4 4 2 2 2" xfId="27202"/>
    <cellStyle name="Entrada 15 4 4 2 3" xfId="15035"/>
    <cellStyle name="Entrada 15 4 4 2 3 2" xfId="30143"/>
    <cellStyle name="Entrada 15 4 4 2 4" xfId="20891"/>
    <cellStyle name="Entrada 15 4 4 3" xfId="9528"/>
    <cellStyle name="Entrada 15 4 4 3 2" xfId="24636"/>
    <cellStyle name="Entrada 15 4 4 4" xfId="14038"/>
    <cellStyle name="Entrada 15 4 4 4 2" xfId="29146"/>
    <cellStyle name="Entrada 15 4 4 5" xfId="18254"/>
    <cellStyle name="Entrada 15 4 5" xfId="3472"/>
    <cellStyle name="Entrada 15 4 5 2" xfId="6109"/>
    <cellStyle name="Entrada 15 4 5 2 2" xfId="12420"/>
    <cellStyle name="Entrada 15 4 5 2 2 2" xfId="27528"/>
    <cellStyle name="Entrada 15 4 5 2 3" xfId="15074"/>
    <cellStyle name="Entrada 15 4 5 2 3 2" xfId="30182"/>
    <cellStyle name="Entrada 15 4 5 2 4" xfId="21217"/>
    <cellStyle name="Entrada 15 4 5 3" xfId="9854"/>
    <cellStyle name="Entrada 15 4 5 3 2" xfId="24962"/>
    <cellStyle name="Entrada 15 4 5 4" xfId="7392"/>
    <cellStyle name="Entrada 15 4 5 4 2" xfId="22500"/>
    <cellStyle name="Entrada 15 4 5 5" xfId="18580"/>
    <cellStyle name="Entrada 15 4 6" xfId="3778"/>
    <cellStyle name="Entrada 15 4 6 2" xfId="6415"/>
    <cellStyle name="Entrada 15 4 6 2 2" xfId="12726"/>
    <cellStyle name="Entrada 15 4 6 2 2 2" xfId="27834"/>
    <cellStyle name="Entrada 15 4 6 2 3" xfId="15766"/>
    <cellStyle name="Entrada 15 4 6 2 3 2" xfId="30874"/>
    <cellStyle name="Entrada 15 4 6 2 4" xfId="21523"/>
    <cellStyle name="Entrada 15 4 6 3" xfId="10160"/>
    <cellStyle name="Entrada 15 4 6 3 2" xfId="25268"/>
    <cellStyle name="Entrada 15 4 6 4" xfId="16508"/>
    <cellStyle name="Entrada 15 4 6 4 2" xfId="31616"/>
    <cellStyle name="Entrada 15 4 6 5" xfId="18886"/>
    <cellStyle name="Entrada 15 4 7" xfId="4155"/>
    <cellStyle name="Entrada 15 4 7 2" xfId="6792"/>
    <cellStyle name="Entrada 15 4 7 2 2" xfId="13103"/>
    <cellStyle name="Entrada 15 4 7 2 2 2" xfId="28211"/>
    <cellStyle name="Entrada 15 4 7 2 3" xfId="16777"/>
    <cellStyle name="Entrada 15 4 7 2 3 2" xfId="31885"/>
    <cellStyle name="Entrada 15 4 7 2 4" xfId="21900"/>
    <cellStyle name="Entrada 15 4 7 3" xfId="10537"/>
    <cellStyle name="Entrada 15 4 7 3 2" xfId="25645"/>
    <cellStyle name="Entrada 15 4 7 4" xfId="7755"/>
    <cellStyle name="Entrada 15 4 7 4 2" xfId="22863"/>
    <cellStyle name="Entrada 15 4 7 5" xfId="19263"/>
    <cellStyle name="Entrada 15 4 8" xfId="4720"/>
    <cellStyle name="Entrada 15 4 8 2" xfId="11102"/>
    <cellStyle name="Entrada 15 4 8 2 2" xfId="26210"/>
    <cellStyle name="Entrada 15 4 8 3" xfId="13765"/>
    <cellStyle name="Entrada 15 4 8 3 2" xfId="28873"/>
    <cellStyle name="Entrada 15 4 8 4" xfId="19828"/>
    <cellStyle name="Entrada 15 4 9" xfId="8581"/>
    <cellStyle name="Entrada 15 4 9 2" xfId="23689"/>
    <cellStyle name="Entrada 15 5" xfId="2038"/>
    <cellStyle name="Entrada 15 5 10" xfId="9144"/>
    <cellStyle name="Entrada 15 5 10 2" xfId="24252"/>
    <cellStyle name="Entrada 15 5 11" xfId="17263"/>
    <cellStyle name="Entrada 15 5 2" xfId="2798"/>
    <cellStyle name="Entrada 15 5 2 2" xfId="5435"/>
    <cellStyle name="Entrada 15 5 2 2 2" xfId="16214"/>
    <cellStyle name="Entrada 15 5 2 2 2 2" xfId="31322"/>
    <cellStyle name="Entrada 15 5 2 2 3" xfId="20543"/>
    <cellStyle name="Entrada 15 5 2 3" xfId="14615"/>
    <cellStyle name="Entrada 15 5 2 3 2" xfId="29723"/>
    <cellStyle name="Entrada 15 5 2 4" xfId="17906"/>
    <cellStyle name="Entrada 15 5 3" xfId="3101"/>
    <cellStyle name="Entrada 15 5 3 2" xfId="5738"/>
    <cellStyle name="Entrada 15 5 3 2 2" xfId="12049"/>
    <cellStyle name="Entrada 15 5 3 2 2 2" xfId="27157"/>
    <cellStyle name="Entrada 15 5 3 2 3" xfId="14415"/>
    <cellStyle name="Entrada 15 5 3 2 3 2" xfId="29523"/>
    <cellStyle name="Entrada 15 5 3 2 4" xfId="20846"/>
    <cellStyle name="Entrada 15 5 3 3" xfId="9483"/>
    <cellStyle name="Entrada 15 5 3 3 2" xfId="24591"/>
    <cellStyle name="Entrada 15 5 3 4" xfId="14670"/>
    <cellStyle name="Entrada 15 5 3 4 2" xfId="29778"/>
    <cellStyle name="Entrada 15 5 3 5" xfId="18209"/>
    <cellStyle name="Entrada 15 5 4" xfId="3427"/>
    <cellStyle name="Entrada 15 5 4 2" xfId="6064"/>
    <cellStyle name="Entrada 15 5 4 2 2" xfId="12375"/>
    <cellStyle name="Entrada 15 5 4 2 2 2" xfId="27483"/>
    <cellStyle name="Entrada 15 5 4 2 3" xfId="13477"/>
    <cellStyle name="Entrada 15 5 4 2 3 2" xfId="28585"/>
    <cellStyle name="Entrada 15 5 4 2 4" xfId="21172"/>
    <cellStyle name="Entrada 15 5 4 3" xfId="9809"/>
    <cellStyle name="Entrada 15 5 4 3 2" xfId="24917"/>
    <cellStyle name="Entrada 15 5 4 4" xfId="9297"/>
    <cellStyle name="Entrada 15 5 4 4 2" xfId="24405"/>
    <cellStyle name="Entrada 15 5 4 5" xfId="18535"/>
    <cellStyle name="Entrada 15 5 5" xfId="3733"/>
    <cellStyle name="Entrada 15 5 5 2" xfId="6370"/>
    <cellStyle name="Entrada 15 5 5 2 2" xfId="12681"/>
    <cellStyle name="Entrada 15 5 5 2 2 2" xfId="27789"/>
    <cellStyle name="Entrada 15 5 5 2 3" xfId="8289"/>
    <cellStyle name="Entrada 15 5 5 2 3 2" xfId="23397"/>
    <cellStyle name="Entrada 15 5 5 2 4" xfId="21478"/>
    <cellStyle name="Entrada 15 5 5 3" xfId="10115"/>
    <cellStyle name="Entrada 15 5 5 3 2" xfId="25223"/>
    <cellStyle name="Entrada 15 5 5 4" xfId="14614"/>
    <cellStyle name="Entrada 15 5 5 4 2" xfId="29722"/>
    <cellStyle name="Entrada 15 5 5 5" xfId="18841"/>
    <cellStyle name="Entrada 15 5 6" xfId="4110"/>
    <cellStyle name="Entrada 15 5 6 2" xfId="6747"/>
    <cellStyle name="Entrada 15 5 6 2 2" xfId="13058"/>
    <cellStyle name="Entrada 15 5 6 2 2 2" xfId="28166"/>
    <cellStyle name="Entrada 15 5 6 2 3" xfId="16732"/>
    <cellStyle name="Entrada 15 5 6 2 3 2" xfId="31840"/>
    <cellStyle name="Entrada 15 5 6 2 4" xfId="21855"/>
    <cellStyle name="Entrada 15 5 6 3" xfId="10492"/>
    <cellStyle name="Entrada 15 5 6 3 2" xfId="25600"/>
    <cellStyle name="Entrada 15 5 6 4" xfId="13863"/>
    <cellStyle name="Entrada 15 5 6 4 2" xfId="28971"/>
    <cellStyle name="Entrada 15 5 6 5" xfId="19218"/>
    <cellStyle name="Entrada 15 5 7" xfId="4675"/>
    <cellStyle name="Entrada 15 5 7 2" xfId="11057"/>
    <cellStyle name="Entrada 15 5 7 2 2" xfId="26165"/>
    <cellStyle name="Entrada 15 5 7 3" xfId="13801"/>
    <cellStyle name="Entrada 15 5 7 3 2" xfId="28909"/>
    <cellStyle name="Entrada 15 5 7 4" xfId="19783"/>
    <cellStyle name="Entrada 15 5 8" xfId="8536"/>
    <cellStyle name="Entrada 15 5 8 2" xfId="23644"/>
    <cellStyle name="Entrada 15 5 9" xfId="16344"/>
    <cellStyle name="Entrada 15 5 9 2" xfId="31452"/>
    <cellStyle name="Entrada 16" xfId="1148"/>
    <cellStyle name="Entrada 16 2" xfId="1864"/>
    <cellStyle name="Entrada 16 2 10" xfId="8365"/>
    <cellStyle name="Entrada 16 2 10 2" xfId="23473"/>
    <cellStyle name="Entrada 16 2 11" xfId="16290"/>
    <cellStyle name="Entrada 16 2 11 2" xfId="31398"/>
    <cellStyle name="Entrada 16 2 12" xfId="14502"/>
    <cellStyle name="Entrada 16 2 12 2" xfId="29610"/>
    <cellStyle name="Entrada 16 2 13" xfId="17089"/>
    <cellStyle name="Entrada 16 2 2" xfId="2424"/>
    <cellStyle name="Entrada 16 2 2 2" xfId="5061"/>
    <cellStyle name="Entrada 16 2 2 2 2" xfId="11425"/>
    <cellStyle name="Entrada 16 2 2 2 2 2" xfId="26533"/>
    <cellStyle name="Entrada 16 2 2 2 3" xfId="7097"/>
    <cellStyle name="Entrada 16 2 2 2 3 2" xfId="22205"/>
    <cellStyle name="Entrada 16 2 2 2 4" xfId="20169"/>
    <cellStyle name="Entrada 16 2 2 3" xfId="8891"/>
    <cellStyle name="Entrada 16 2 2 3 2" xfId="23999"/>
    <cellStyle name="Entrada 16 2 3" xfId="2196"/>
    <cellStyle name="Entrada 16 2 3 2" xfId="4833"/>
    <cellStyle name="Entrada 16 2 3 2 2" xfId="7112"/>
    <cellStyle name="Entrada 16 2 3 2 2 2" xfId="22220"/>
    <cellStyle name="Entrada 16 2 3 2 3" xfId="19941"/>
    <cellStyle name="Entrada 16 2 3 3" xfId="14406"/>
    <cellStyle name="Entrada 16 2 3 3 2" xfId="29514"/>
    <cellStyle name="Entrada 16 2 3 4" xfId="17421"/>
    <cellStyle name="Entrada 16 2 4" xfId="2958"/>
    <cellStyle name="Entrada 16 2 4 2" xfId="5595"/>
    <cellStyle name="Entrada 16 2 4 2 2" xfId="11906"/>
    <cellStyle name="Entrada 16 2 4 2 2 2" xfId="27014"/>
    <cellStyle name="Entrada 16 2 4 2 3" xfId="15996"/>
    <cellStyle name="Entrada 16 2 4 2 3 2" xfId="31104"/>
    <cellStyle name="Entrada 16 2 4 2 4" xfId="20703"/>
    <cellStyle name="Entrada 16 2 4 3" xfId="9340"/>
    <cellStyle name="Entrada 16 2 4 3 2" xfId="24448"/>
    <cellStyle name="Entrada 16 2 4 4" xfId="7130"/>
    <cellStyle name="Entrada 16 2 4 4 2" xfId="22238"/>
    <cellStyle name="Entrada 16 2 4 5" xfId="18066"/>
    <cellStyle name="Entrada 16 2 5" xfId="3284"/>
    <cellStyle name="Entrada 16 2 5 2" xfId="5921"/>
    <cellStyle name="Entrada 16 2 5 2 2" xfId="12232"/>
    <cellStyle name="Entrada 16 2 5 2 2 2" xfId="27340"/>
    <cellStyle name="Entrada 16 2 5 2 3" xfId="15791"/>
    <cellStyle name="Entrada 16 2 5 2 3 2" xfId="30899"/>
    <cellStyle name="Entrada 16 2 5 2 4" xfId="21029"/>
    <cellStyle name="Entrada 16 2 5 3" xfId="9666"/>
    <cellStyle name="Entrada 16 2 5 3 2" xfId="24774"/>
    <cellStyle name="Entrada 16 2 5 4" xfId="16382"/>
    <cellStyle name="Entrada 16 2 5 4 2" xfId="31490"/>
    <cellStyle name="Entrada 16 2 5 5" xfId="18392"/>
    <cellStyle name="Entrada 16 2 6" xfId="3590"/>
    <cellStyle name="Entrada 16 2 6 2" xfId="6227"/>
    <cellStyle name="Entrada 16 2 6 2 2" xfId="12538"/>
    <cellStyle name="Entrada 16 2 6 2 2 2" xfId="27646"/>
    <cellStyle name="Entrada 16 2 6 2 3" xfId="7922"/>
    <cellStyle name="Entrada 16 2 6 2 3 2" xfId="23030"/>
    <cellStyle name="Entrada 16 2 6 2 4" xfId="21335"/>
    <cellStyle name="Entrada 16 2 6 3" xfId="9972"/>
    <cellStyle name="Entrada 16 2 6 3 2" xfId="25080"/>
    <cellStyle name="Entrada 16 2 6 4" xfId="7144"/>
    <cellStyle name="Entrada 16 2 6 4 2" xfId="22252"/>
    <cellStyle name="Entrada 16 2 6 5" xfId="18698"/>
    <cellStyle name="Entrada 16 2 7" xfId="3936"/>
    <cellStyle name="Entrada 16 2 7 2" xfId="6573"/>
    <cellStyle name="Entrada 16 2 7 2 2" xfId="12884"/>
    <cellStyle name="Entrada 16 2 7 2 2 2" xfId="27992"/>
    <cellStyle name="Entrada 16 2 7 2 3" xfId="16589"/>
    <cellStyle name="Entrada 16 2 7 2 3 2" xfId="31697"/>
    <cellStyle name="Entrada 16 2 7 2 4" xfId="21681"/>
    <cellStyle name="Entrada 16 2 7 3" xfId="10318"/>
    <cellStyle name="Entrada 16 2 7 3 2" xfId="25426"/>
    <cellStyle name="Entrada 16 2 7 4" xfId="11671"/>
    <cellStyle name="Entrada 16 2 7 4 2" xfId="26779"/>
    <cellStyle name="Entrada 16 2 7 5" xfId="19044"/>
    <cellStyle name="Entrada 16 2 8" xfId="4283"/>
    <cellStyle name="Entrada 16 2 8 2" xfId="6920"/>
    <cellStyle name="Entrada 16 2 8 2 2" xfId="13231"/>
    <cellStyle name="Entrada 16 2 8 2 2 2" xfId="28339"/>
    <cellStyle name="Entrada 16 2 8 2 3" xfId="16895"/>
    <cellStyle name="Entrada 16 2 8 2 3 2" xfId="32003"/>
    <cellStyle name="Entrada 16 2 8 2 4" xfId="22028"/>
    <cellStyle name="Entrada 16 2 8 3" xfId="10665"/>
    <cellStyle name="Entrada 16 2 8 3 2" xfId="25773"/>
    <cellStyle name="Entrada 16 2 8 4" xfId="7325"/>
    <cellStyle name="Entrada 16 2 8 4 2" xfId="22433"/>
    <cellStyle name="Entrada 16 2 8 5" xfId="19391"/>
    <cellStyle name="Entrada 16 2 9" xfId="4501"/>
    <cellStyle name="Entrada 16 2 9 2" xfId="10883"/>
    <cellStyle name="Entrada 16 2 9 2 2" xfId="25991"/>
    <cellStyle name="Entrada 16 2 9 3" xfId="16144"/>
    <cellStyle name="Entrada 16 2 9 3 2" xfId="31252"/>
    <cellStyle name="Entrada 16 2 9 4" xfId="19609"/>
    <cellStyle name="Entrada 16 3" xfId="1847"/>
    <cellStyle name="Entrada 16 3 10" xfId="7572"/>
    <cellStyle name="Entrada 16 3 10 2" xfId="22680"/>
    <cellStyle name="Entrada 16 3 11" xfId="14982"/>
    <cellStyle name="Entrada 16 3 11 2" xfId="30090"/>
    <cellStyle name="Entrada 16 3 12" xfId="17072"/>
    <cellStyle name="Entrada 16 3 2" xfId="2407"/>
    <cellStyle name="Entrada 16 3 2 2" xfId="5044"/>
    <cellStyle name="Entrada 16 3 2 2 2" xfId="11408"/>
    <cellStyle name="Entrada 16 3 2 2 2 2" xfId="26516"/>
    <cellStyle name="Entrada 16 3 2 2 3" xfId="14881"/>
    <cellStyle name="Entrada 16 3 2 2 3 2" xfId="29989"/>
    <cellStyle name="Entrada 16 3 2 2 4" xfId="20152"/>
    <cellStyle name="Entrada 16 3 2 3" xfId="8874"/>
    <cellStyle name="Entrada 16 3 2 3 2" xfId="23982"/>
    <cellStyle name="Entrada 16 3 2 4" xfId="15055"/>
    <cellStyle name="Entrada 16 3 2 4 2" xfId="30163"/>
    <cellStyle name="Entrada 16 3 2 5" xfId="11246"/>
    <cellStyle name="Entrada 16 3 2 5 2" xfId="26354"/>
    <cellStyle name="Entrada 16 3 2 6" xfId="17598"/>
    <cellStyle name="Entrada 16 3 3" xfId="2213"/>
    <cellStyle name="Entrada 16 3 3 2" xfId="4850"/>
    <cellStyle name="Entrada 16 3 3 2 2" xfId="13957"/>
    <cellStyle name="Entrada 16 3 3 2 2 2" xfId="29065"/>
    <cellStyle name="Entrada 16 3 3 2 3" xfId="19958"/>
    <cellStyle name="Entrada 16 3 3 3" xfId="14099"/>
    <cellStyle name="Entrada 16 3 3 3 2" xfId="29207"/>
    <cellStyle name="Entrada 16 3 3 4" xfId="17438"/>
    <cellStyle name="Entrada 16 3 4" xfId="2941"/>
    <cellStyle name="Entrada 16 3 4 2" xfId="5578"/>
    <cellStyle name="Entrada 16 3 4 2 2" xfId="11889"/>
    <cellStyle name="Entrada 16 3 4 2 2 2" xfId="26997"/>
    <cellStyle name="Entrada 16 3 4 2 3" xfId="15914"/>
    <cellStyle name="Entrada 16 3 4 2 3 2" xfId="31022"/>
    <cellStyle name="Entrada 16 3 4 2 4" xfId="20686"/>
    <cellStyle name="Entrada 16 3 4 3" xfId="9323"/>
    <cellStyle name="Entrada 16 3 4 3 2" xfId="24431"/>
    <cellStyle name="Entrada 16 3 4 4" xfId="16097"/>
    <cellStyle name="Entrada 16 3 4 4 2" xfId="31205"/>
    <cellStyle name="Entrada 16 3 4 5" xfId="18049"/>
    <cellStyle name="Entrada 16 3 5" xfId="3267"/>
    <cellStyle name="Entrada 16 3 5 2" xfId="5904"/>
    <cellStyle name="Entrada 16 3 5 2 2" xfId="12215"/>
    <cellStyle name="Entrada 16 3 5 2 2 2" xfId="27323"/>
    <cellStyle name="Entrada 16 3 5 2 3" xfId="8156"/>
    <cellStyle name="Entrada 16 3 5 2 3 2" xfId="23264"/>
    <cellStyle name="Entrada 16 3 5 2 4" xfId="21012"/>
    <cellStyle name="Entrada 16 3 5 3" xfId="9649"/>
    <cellStyle name="Entrada 16 3 5 3 2" xfId="24757"/>
    <cellStyle name="Entrada 16 3 5 4" xfId="7411"/>
    <cellStyle name="Entrada 16 3 5 4 2" xfId="22519"/>
    <cellStyle name="Entrada 16 3 5 5" xfId="18375"/>
    <cellStyle name="Entrada 16 3 6" xfId="3573"/>
    <cellStyle name="Entrada 16 3 6 2" xfId="6210"/>
    <cellStyle name="Entrada 16 3 6 2 2" xfId="12521"/>
    <cellStyle name="Entrada 16 3 6 2 2 2" xfId="27629"/>
    <cellStyle name="Entrada 16 3 6 2 3" xfId="13983"/>
    <cellStyle name="Entrada 16 3 6 2 3 2" xfId="29091"/>
    <cellStyle name="Entrada 16 3 6 2 4" xfId="21318"/>
    <cellStyle name="Entrada 16 3 6 3" xfId="9955"/>
    <cellStyle name="Entrada 16 3 6 3 2" xfId="25063"/>
    <cellStyle name="Entrada 16 3 6 4" xfId="13923"/>
    <cellStyle name="Entrada 16 3 6 4 2" xfId="29031"/>
    <cellStyle name="Entrada 16 3 6 5" xfId="18681"/>
    <cellStyle name="Entrada 16 3 7" xfId="3919"/>
    <cellStyle name="Entrada 16 3 7 2" xfId="6556"/>
    <cellStyle name="Entrada 16 3 7 2 2" xfId="12867"/>
    <cellStyle name="Entrada 16 3 7 2 2 2" xfId="27975"/>
    <cellStyle name="Entrada 16 3 7 2 3" xfId="16572"/>
    <cellStyle name="Entrada 16 3 7 2 3 2" xfId="31680"/>
    <cellStyle name="Entrada 16 3 7 2 4" xfId="21664"/>
    <cellStyle name="Entrada 16 3 7 3" xfId="10301"/>
    <cellStyle name="Entrada 16 3 7 3 2" xfId="25409"/>
    <cellStyle name="Entrada 16 3 7 4" xfId="14874"/>
    <cellStyle name="Entrada 16 3 7 4 2" xfId="29982"/>
    <cellStyle name="Entrada 16 3 7 5" xfId="19027"/>
    <cellStyle name="Entrada 16 3 8" xfId="4484"/>
    <cellStyle name="Entrada 16 3 8 2" xfId="10866"/>
    <cellStyle name="Entrada 16 3 8 2 2" xfId="25974"/>
    <cellStyle name="Entrada 16 3 8 3" xfId="14299"/>
    <cellStyle name="Entrada 16 3 8 3 2" xfId="29407"/>
    <cellStyle name="Entrada 16 3 8 4" xfId="19592"/>
    <cellStyle name="Entrada 16 3 9" xfId="8348"/>
    <cellStyle name="Entrada 16 3 9 2" xfId="23456"/>
    <cellStyle name="Entrada 16 4" xfId="2084"/>
    <cellStyle name="Entrada 16 4 10" xfId="11673"/>
    <cellStyle name="Entrada 16 4 10 2" xfId="26781"/>
    <cellStyle name="Entrada 16 4 11" xfId="14259"/>
    <cellStyle name="Entrada 16 4 11 2" xfId="29367"/>
    <cellStyle name="Entrada 16 4 12" xfId="17309"/>
    <cellStyle name="Entrada 16 4 2" xfId="2574"/>
    <cellStyle name="Entrada 16 4 2 2" xfId="5211"/>
    <cellStyle name="Entrada 16 4 2 2 2" xfId="11575"/>
    <cellStyle name="Entrada 16 4 2 2 2 2" xfId="26683"/>
    <cellStyle name="Entrada 16 4 2 2 3" xfId="16064"/>
    <cellStyle name="Entrada 16 4 2 2 3 2" xfId="31172"/>
    <cellStyle name="Entrada 16 4 2 2 4" xfId="20319"/>
    <cellStyle name="Entrada 16 4 2 3" xfId="9041"/>
    <cellStyle name="Entrada 16 4 2 3 2" xfId="24149"/>
    <cellStyle name="Entrada 16 4 2 4" xfId="13413"/>
    <cellStyle name="Entrada 16 4 2 4 2" xfId="28521"/>
    <cellStyle name="Entrada 16 4 2 5" xfId="7331"/>
    <cellStyle name="Entrada 16 4 2 5 2" xfId="22439"/>
    <cellStyle name="Entrada 16 4 2 6" xfId="17682"/>
    <cellStyle name="Entrada 16 4 3" xfId="2844"/>
    <cellStyle name="Entrada 16 4 3 2" xfId="5481"/>
    <cellStyle name="Entrada 16 4 3 2 2" xfId="15206"/>
    <cellStyle name="Entrada 16 4 3 2 2 2" xfId="30314"/>
    <cellStyle name="Entrada 16 4 3 2 3" xfId="20589"/>
    <cellStyle name="Entrada 16 4 3 3" xfId="9273"/>
    <cellStyle name="Entrada 16 4 3 3 2" xfId="24381"/>
    <cellStyle name="Entrada 16 4 3 4" xfId="17952"/>
    <cellStyle name="Entrada 16 4 4" xfId="3147"/>
    <cellStyle name="Entrada 16 4 4 2" xfId="5784"/>
    <cellStyle name="Entrada 16 4 4 2 2" xfId="12095"/>
    <cellStyle name="Entrada 16 4 4 2 2 2" xfId="27203"/>
    <cellStyle name="Entrada 16 4 4 2 3" xfId="7764"/>
    <cellStyle name="Entrada 16 4 4 2 3 2" xfId="22872"/>
    <cellStyle name="Entrada 16 4 4 2 4" xfId="20892"/>
    <cellStyle name="Entrada 16 4 4 3" xfId="9529"/>
    <cellStyle name="Entrada 16 4 4 3 2" xfId="24637"/>
    <cellStyle name="Entrada 16 4 4 4" xfId="14025"/>
    <cellStyle name="Entrada 16 4 4 4 2" xfId="29133"/>
    <cellStyle name="Entrada 16 4 4 5" xfId="18255"/>
    <cellStyle name="Entrada 16 4 5" xfId="3473"/>
    <cellStyle name="Entrada 16 4 5 2" xfId="6110"/>
    <cellStyle name="Entrada 16 4 5 2 2" xfId="12421"/>
    <cellStyle name="Entrada 16 4 5 2 2 2" xfId="27529"/>
    <cellStyle name="Entrada 16 4 5 2 3" xfId="16406"/>
    <cellStyle name="Entrada 16 4 5 2 3 2" xfId="31514"/>
    <cellStyle name="Entrada 16 4 5 2 4" xfId="21218"/>
    <cellStyle name="Entrada 16 4 5 3" xfId="9855"/>
    <cellStyle name="Entrada 16 4 5 3 2" xfId="24963"/>
    <cellStyle name="Entrada 16 4 5 4" xfId="9166"/>
    <cellStyle name="Entrada 16 4 5 4 2" xfId="24274"/>
    <cellStyle name="Entrada 16 4 5 5" xfId="18581"/>
    <cellStyle name="Entrada 16 4 6" xfId="3779"/>
    <cellStyle name="Entrada 16 4 6 2" xfId="6416"/>
    <cellStyle name="Entrada 16 4 6 2 2" xfId="12727"/>
    <cellStyle name="Entrada 16 4 6 2 2 2" xfId="27835"/>
    <cellStyle name="Entrada 16 4 6 2 3" xfId="13626"/>
    <cellStyle name="Entrada 16 4 6 2 3 2" xfId="28734"/>
    <cellStyle name="Entrada 16 4 6 2 4" xfId="21524"/>
    <cellStyle name="Entrada 16 4 6 3" xfId="10161"/>
    <cellStyle name="Entrada 16 4 6 3 2" xfId="25269"/>
    <cellStyle name="Entrada 16 4 6 4" xfId="7299"/>
    <cellStyle name="Entrada 16 4 6 4 2" xfId="22407"/>
    <cellStyle name="Entrada 16 4 6 5" xfId="18887"/>
    <cellStyle name="Entrada 16 4 7" xfId="4156"/>
    <cellStyle name="Entrada 16 4 7 2" xfId="6793"/>
    <cellStyle name="Entrada 16 4 7 2 2" xfId="13104"/>
    <cellStyle name="Entrada 16 4 7 2 2 2" xfId="28212"/>
    <cellStyle name="Entrada 16 4 7 2 3" xfId="16778"/>
    <cellStyle name="Entrada 16 4 7 2 3 2" xfId="31886"/>
    <cellStyle name="Entrada 16 4 7 2 4" xfId="21901"/>
    <cellStyle name="Entrada 16 4 7 3" xfId="10538"/>
    <cellStyle name="Entrada 16 4 7 3 2" xfId="25646"/>
    <cellStyle name="Entrada 16 4 7 4" xfId="15125"/>
    <cellStyle name="Entrada 16 4 7 4 2" xfId="30233"/>
    <cellStyle name="Entrada 16 4 7 5" xfId="19264"/>
    <cellStyle name="Entrada 16 4 8" xfId="4721"/>
    <cellStyle name="Entrada 16 4 8 2" xfId="11103"/>
    <cellStyle name="Entrada 16 4 8 2 2" xfId="26211"/>
    <cellStyle name="Entrada 16 4 8 3" xfId="15454"/>
    <cellStyle name="Entrada 16 4 8 3 2" xfId="30562"/>
    <cellStyle name="Entrada 16 4 8 4" xfId="19829"/>
    <cellStyle name="Entrada 16 4 9" xfId="8582"/>
    <cellStyle name="Entrada 16 4 9 2" xfId="23690"/>
    <cellStyle name="Entrada 16 5" xfId="2037"/>
    <cellStyle name="Entrada 16 5 10" xfId="16519"/>
    <cellStyle name="Entrada 16 5 10 2" xfId="31627"/>
    <cellStyle name="Entrada 16 5 11" xfId="17262"/>
    <cellStyle name="Entrada 16 5 2" xfId="2797"/>
    <cellStyle name="Entrada 16 5 2 2" xfId="5434"/>
    <cellStyle name="Entrada 16 5 2 2 2" xfId="8243"/>
    <cellStyle name="Entrada 16 5 2 2 2 2" xfId="23351"/>
    <cellStyle name="Entrada 16 5 2 2 3" xfId="20542"/>
    <cellStyle name="Entrada 16 5 2 3" xfId="16365"/>
    <cellStyle name="Entrada 16 5 2 3 2" xfId="31473"/>
    <cellStyle name="Entrada 16 5 2 4" xfId="17905"/>
    <cellStyle name="Entrada 16 5 3" xfId="3100"/>
    <cellStyle name="Entrada 16 5 3 2" xfId="5737"/>
    <cellStyle name="Entrada 16 5 3 2 2" xfId="12048"/>
    <cellStyle name="Entrada 16 5 3 2 2 2" xfId="27156"/>
    <cellStyle name="Entrada 16 5 3 2 3" xfId="15527"/>
    <cellStyle name="Entrada 16 5 3 2 3 2" xfId="30635"/>
    <cellStyle name="Entrada 16 5 3 2 4" xfId="20845"/>
    <cellStyle name="Entrada 16 5 3 3" xfId="9482"/>
    <cellStyle name="Entrada 16 5 3 3 2" xfId="24590"/>
    <cellStyle name="Entrada 16 5 3 4" xfId="8029"/>
    <cellStyle name="Entrada 16 5 3 4 2" xfId="23137"/>
    <cellStyle name="Entrada 16 5 3 5" xfId="18208"/>
    <cellStyle name="Entrada 16 5 4" xfId="3426"/>
    <cellStyle name="Entrada 16 5 4 2" xfId="6063"/>
    <cellStyle name="Entrada 16 5 4 2 2" xfId="12374"/>
    <cellStyle name="Entrada 16 5 4 2 2 2" xfId="27482"/>
    <cellStyle name="Entrada 16 5 4 2 3" xfId="16480"/>
    <cellStyle name="Entrada 16 5 4 2 3 2" xfId="31588"/>
    <cellStyle name="Entrada 16 5 4 2 4" xfId="21171"/>
    <cellStyle name="Entrada 16 5 4 3" xfId="9808"/>
    <cellStyle name="Entrada 16 5 4 3 2" xfId="24916"/>
    <cellStyle name="Entrada 16 5 4 4" xfId="14302"/>
    <cellStyle name="Entrada 16 5 4 4 2" xfId="29410"/>
    <cellStyle name="Entrada 16 5 4 5" xfId="18534"/>
    <cellStyle name="Entrada 16 5 5" xfId="3732"/>
    <cellStyle name="Entrada 16 5 5 2" xfId="6369"/>
    <cellStyle name="Entrada 16 5 5 2 2" xfId="12680"/>
    <cellStyle name="Entrada 16 5 5 2 2 2" xfId="27788"/>
    <cellStyle name="Entrada 16 5 5 2 3" xfId="14756"/>
    <cellStyle name="Entrada 16 5 5 2 3 2" xfId="29864"/>
    <cellStyle name="Entrada 16 5 5 2 4" xfId="21477"/>
    <cellStyle name="Entrada 16 5 5 3" xfId="10114"/>
    <cellStyle name="Entrada 16 5 5 3 2" xfId="25222"/>
    <cellStyle name="Entrada 16 5 5 4" xfId="7492"/>
    <cellStyle name="Entrada 16 5 5 4 2" xfId="22600"/>
    <cellStyle name="Entrada 16 5 5 5" xfId="18840"/>
    <cellStyle name="Entrada 16 5 6" xfId="4109"/>
    <cellStyle name="Entrada 16 5 6 2" xfId="6746"/>
    <cellStyle name="Entrada 16 5 6 2 2" xfId="13057"/>
    <cellStyle name="Entrada 16 5 6 2 2 2" xfId="28165"/>
    <cellStyle name="Entrada 16 5 6 2 3" xfId="16731"/>
    <cellStyle name="Entrada 16 5 6 2 3 2" xfId="31839"/>
    <cellStyle name="Entrada 16 5 6 2 4" xfId="21854"/>
    <cellStyle name="Entrada 16 5 6 3" xfId="10491"/>
    <cellStyle name="Entrada 16 5 6 3 2" xfId="25599"/>
    <cellStyle name="Entrada 16 5 6 4" xfId="14124"/>
    <cellStyle name="Entrada 16 5 6 4 2" xfId="29232"/>
    <cellStyle name="Entrada 16 5 6 5" xfId="19217"/>
    <cellStyle name="Entrada 16 5 7" xfId="4674"/>
    <cellStyle name="Entrada 16 5 7 2" xfId="11056"/>
    <cellStyle name="Entrada 16 5 7 2 2" xfId="26164"/>
    <cellStyle name="Entrada 16 5 7 3" xfId="14425"/>
    <cellStyle name="Entrada 16 5 7 3 2" xfId="29533"/>
    <cellStyle name="Entrada 16 5 7 4" xfId="19782"/>
    <cellStyle name="Entrada 16 5 8" xfId="8535"/>
    <cellStyle name="Entrada 16 5 8 2" xfId="23643"/>
    <cellStyle name="Entrada 16 5 9" xfId="16218"/>
    <cellStyle name="Entrada 16 5 9 2" xfId="31326"/>
    <cellStyle name="Entrada 17" xfId="1149"/>
    <cellStyle name="Entrada 17 2" xfId="1865"/>
    <cellStyle name="Entrada 17 2 10" xfId="8366"/>
    <cellStyle name="Entrada 17 2 10 2" xfId="23474"/>
    <cellStyle name="Entrada 17 2 11" xfId="7642"/>
    <cellStyle name="Entrada 17 2 11 2" xfId="22750"/>
    <cellStyle name="Entrada 17 2 12" xfId="15897"/>
    <cellStyle name="Entrada 17 2 12 2" xfId="31005"/>
    <cellStyle name="Entrada 17 2 13" xfId="17090"/>
    <cellStyle name="Entrada 17 2 2" xfId="2425"/>
    <cellStyle name="Entrada 17 2 2 2" xfId="5062"/>
    <cellStyle name="Entrada 17 2 2 2 2" xfId="11426"/>
    <cellStyle name="Entrada 17 2 2 2 2 2" xfId="26534"/>
    <cellStyle name="Entrada 17 2 2 2 3" xfId="8290"/>
    <cellStyle name="Entrada 17 2 2 2 3 2" xfId="23398"/>
    <cellStyle name="Entrada 17 2 2 2 4" xfId="20170"/>
    <cellStyle name="Entrada 17 2 2 3" xfId="8892"/>
    <cellStyle name="Entrada 17 2 2 3 2" xfId="24000"/>
    <cellStyle name="Entrada 17 2 3" xfId="2195"/>
    <cellStyle name="Entrada 17 2 3 2" xfId="4832"/>
    <cellStyle name="Entrada 17 2 3 2 2" xfId="7491"/>
    <cellStyle name="Entrada 17 2 3 2 2 2" xfId="22599"/>
    <cellStyle name="Entrada 17 2 3 2 3" xfId="19940"/>
    <cellStyle name="Entrada 17 2 3 3" xfId="14421"/>
    <cellStyle name="Entrada 17 2 3 3 2" xfId="29529"/>
    <cellStyle name="Entrada 17 2 3 4" xfId="17420"/>
    <cellStyle name="Entrada 17 2 4" xfId="2959"/>
    <cellStyle name="Entrada 17 2 4 2" xfId="5596"/>
    <cellStyle name="Entrada 17 2 4 2 2" xfId="11907"/>
    <cellStyle name="Entrada 17 2 4 2 2 2" xfId="27015"/>
    <cellStyle name="Entrada 17 2 4 2 3" xfId="15608"/>
    <cellStyle name="Entrada 17 2 4 2 3 2" xfId="30716"/>
    <cellStyle name="Entrada 17 2 4 2 4" xfId="20704"/>
    <cellStyle name="Entrada 17 2 4 3" xfId="9341"/>
    <cellStyle name="Entrada 17 2 4 3 2" xfId="24449"/>
    <cellStyle name="Entrada 17 2 4 4" xfId="14491"/>
    <cellStyle name="Entrada 17 2 4 4 2" xfId="29599"/>
    <cellStyle name="Entrada 17 2 4 5" xfId="18067"/>
    <cellStyle name="Entrada 17 2 5" xfId="3285"/>
    <cellStyle name="Entrada 17 2 5 2" xfId="5922"/>
    <cellStyle name="Entrada 17 2 5 2 2" xfId="12233"/>
    <cellStyle name="Entrada 17 2 5 2 2 2" xfId="27341"/>
    <cellStyle name="Entrada 17 2 5 2 3" xfId="8023"/>
    <cellStyle name="Entrada 17 2 5 2 3 2" xfId="23131"/>
    <cellStyle name="Entrada 17 2 5 2 4" xfId="21030"/>
    <cellStyle name="Entrada 17 2 5 3" xfId="9667"/>
    <cellStyle name="Entrada 17 2 5 3 2" xfId="24775"/>
    <cellStyle name="Entrada 17 2 5 4" xfId="11815"/>
    <cellStyle name="Entrada 17 2 5 4 2" xfId="26923"/>
    <cellStyle name="Entrada 17 2 5 5" xfId="18393"/>
    <cellStyle name="Entrada 17 2 6" xfId="3591"/>
    <cellStyle name="Entrada 17 2 6 2" xfId="6228"/>
    <cellStyle name="Entrada 17 2 6 2 2" xfId="12539"/>
    <cellStyle name="Entrada 17 2 6 2 2 2" xfId="27647"/>
    <cellStyle name="Entrada 17 2 6 2 3" xfId="16318"/>
    <cellStyle name="Entrada 17 2 6 2 3 2" xfId="31426"/>
    <cellStyle name="Entrada 17 2 6 2 4" xfId="21336"/>
    <cellStyle name="Entrada 17 2 6 3" xfId="9973"/>
    <cellStyle name="Entrada 17 2 6 3 2" xfId="25081"/>
    <cellStyle name="Entrada 17 2 6 4" xfId="15385"/>
    <cellStyle name="Entrada 17 2 6 4 2" xfId="30493"/>
    <cellStyle name="Entrada 17 2 6 5" xfId="18699"/>
    <cellStyle name="Entrada 17 2 7" xfId="3937"/>
    <cellStyle name="Entrada 17 2 7 2" xfId="6574"/>
    <cellStyle name="Entrada 17 2 7 2 2" xfId="12885"/>
    <cellStyle name="Entrada 17 2 7 2 2 2" xfId="27993"/>
    <cellStyle name="Entrada 17 2 7 2 3" xfId="16590"/>
    <cellStyle name="Entrada 17 2 7 2 3 2" xfId="31698"/>
    <cellStyle name="Entrada 17 2 7 2 4" xfId="21682"/>
    <cellStyle name="Entrada 17 2 7 3" xfId="10319"/>
    <cellStyle name="Entrada 17 2 7 3 2" xfId="25427"/>
    <cellStyle name="Entrada 17 2 7 4" xfId="8116"/>
    <cellStyle name="Entrada 17 2 7 4 2" xfId="23224"/>
    <cellStyle name="Entrada 17 2 7 5" xfId="19045"/>
    <cellStyle name="Entrada 17 2 8" xfId="4284"/>
    <cellStyle name="Entrada 17 2 8 2" xfId="6921"/>
    <cellStyle name="Entrada 17 2 8 2 2" xfId="13232"/>
    <cellStyle name="Entrada 17 2 8 2 2 2" xfId="28340"/>
    <cellStyle name="Entrada 17 2 8 2 3" xfId="16896"/>
    <cellStyle name="Entrada 17 2 8 2 3 2" xfId="32004"/>
    <cellStyle name="Entrada 17 2 8 2 4" xfId="22029"/>
    <cellStyle name="Entrada 17 2 8 3" xfId="10666"/>
    <cellStyle name="Entrada 17 2 8 3 2" xfId="25774"/>
    <cellStyle name="Entrada 17 2 8 4" xfId="15426"/>
    <cellStyle name="Entrada 17 2 8 4 2" xfId="30534"/>
    <cellStyle name="Entrada 17 2 8 5" xfId="19392"/>
    <cellStyle name="Entrada 17 2 9" xfId="4502"/>
    <cellStyle name="Entrada 17 2 9 2" xfId="10884"/>
    <cellStyle name="Entrada 17 2 9 2 2" xfId="25992"/>
    <cellStyle name="Entrada 17 2 9 3" xfId="14698"/>
    <cellStyle name="Entrada 17 2 9 3 2" xfId="29806"/>
    <cellStyle name="Entrada 17 2 9 4" xfId="19610"/>
    <cellStyle name="Entrada 17 3" xfId="1848"/>
    <cellStyle name="Entrada 17 3 10" xfId="7867"/>
    <cellStyle name="Entrada 17 3 10 2" xfId="22975"/>
    <cellStyle name="Entrada 17 3 11" xfId="14222"/>
    <cellStyle name="Entrada 17 3 11 2" xfId="29330"/>
    <cellStyle name="Entrada 17 3 12" xfId="17073"/>
    <cellStyle name="Entrada 17 3 2" xfId="2408"/>
    <cellStyle name="Entrada 17 3 2 2" xfId="5045"/>
    <cellStyle name="Entrada 17 3 2 2 2" xfId="11409"/>
    <cellStyle name="Entrada 17 3 2 2 2 2" xfId="26517"/>
    <cellStyle name="Entrada 17 3 2 2 3" xfId="7711"/>
    <cellStyle name="Entrada 17 3 2 2 3 2" xfId="22819"/>
    <cellStyle name="Entrada 17 3 2 2 4" xfId="20153"/>
    <cellStyle name="Entrada 17 3 2 3" xfId="8875"/>
    <cellStyle name="Entrada 17 3 2 3 2" xfId="23983"/>
    <cellStyle name="Entrada 17 3 2 4" xfId="7742"/>
    <cellStyle name="Entrada 17 3 2 4 2" xfId="22850"/>
    <cellStyle name="Entrada 17 3 2 5" xfId="7251"/>
    <cellStyle name="Entrada 17 3 2 5 2" xfId="22359"/>
    <cellStyle name="Entrada 17 3 2 6" xfId="17599"/>
    <cellStyle name="Entrada 17 3 3" xfId="2212"/>
    <cellStyle name="Entrada 17 3 3 2" xfId="4849"/>
    <cellStyle name="Entrada 17 3 3 2 2" xfId="15847"/>
    <cellStyle name="Entrada 17 3 3 2 2 2" xfId="30955"/>
    <cellStyle name="Entrada 17 3 3 2 3" xfId="19957"/>
    <cellStyle name="Entrada 17 3 3 3" xfId="14999"/>
    <cellStyle name="Entrada 17 3 3 3 2" xfId="30107"/>
    <cellStyle name="Entrada 17 3 3 4" xfId="17437"/>
    <cellStyle name="Entrada 17 3 4" xfId="2942"/>
    <cellStyle name="Entrada 17 3 4 2" xfId="5579"/>
    <cellStyle name="Entrada 17 3 4 2 2" xfId="11890"/>
    <cellStyle name="Entrada 17 3 4 2 2 2" xfId="26998"/>
    <cellStyle name="Entrada 17 3 4 2 3" xfId="15210"/>
    <cellStyle name="Entrada 17 3 4 2 3 2" xfId="30318"/>
    <cellStyle name="Entrada 17 3 4 2 4" xfId="20687"/>
    <cellStyle name="Entrada 17 3 4 3" xfId="9324"/>
    <cellStyle name="Entrada 17 3 4 3 2" xfId="24432"/>
    <cellStyle name="Entrada 17 3 4 4" xfId="14640"/>
    <cellStyle name="Entrada 17 3 4 4 2" xfId="29748"/>
    <cellStyle name="Entrada 17 3 4 5" xfId="18050"/>
    <cellStyle name="Entrada 17 3 5" xfId="3268"/>
    <cellStyle name="Entrada 17 3 5 2" xfId="5905"/>
    <cellStyle name="Entrada 17 3 5 2 2" xfId="12216"/>
    <cellStyle name="Entrada 17 3 5 2 2 2" xfId="27324"/>
    <cellStyle name="Entrada 17 3 5 2 3" xfId="16427"/>
    <cellStyle name="Entrada 17 3 5 2 3 2" xfId="31535"/>
    <cellStyle name="Entrada 17 3 5 2 4" xfId="21013"/>
    <cellStyle name="Entrada 17 3 5 3" xfId="9650"/>
    <cellStyle name="Entrada 17 3 5 3 2" xfId="24758"/>
    <cellStyle name="Entrada 17 3 5 4" xfId="7080"/>
    <cellStyle name="Entrada 17 3 5 4 2" xfId="22188"/>
    <cellStyle name="Entrada 17 3 5 5" xfId="18376"/>
    <cellStyle name="Entrada 17 3 6" xfId="3574"/>
    <cellStyle name="Entrada 17 3 6 2" xfId="6211"/>
    <cellStyle name="Entrada 17 3 6 2 2" xfId="12522"/>
    <cellStyle name="Entrada 17 3 6 2 2 2" xfId="27630"/>
    <cellStyle name="Entrada 17 3 6 2 3" xfId="7619"/>
    <cellStyle name="Entrada 17 3 6 2 3 2" xfId="22727"/>
    <cellStyle name="Entrada 17 3 6 2 4" xfId="21319"/>
    <cellStyle name="Entrada 17 3 6 3" xfId="9956"/>
    <cellStyle name="Entrada 17 3 6 3 2" xfId="25064"/>
    <cellStyle name="Entrada 17 3 6 4" xfId="15698"/>
    <cellStyle name="Entrada 17 3 6 4 2" xfId="30806"/>
    <cellStyle name="Entrada 17 3 6 5" xfId="18682"/>
    <cellStyle name="Entrada 17 3 7" xfId="3920"/>
    <cellStyle name="Entrada 17 3 7 2" xfId="6557"/>
    <cellStyle name="Entrada 17 3 7 2 2" xfId="12868"/>
    <cellStyle name="Entrada 17 3 7 2 2 2" xfId="27976"/>
    <cellStyle name="Entrada 17 3 7 2 3" xfId="16573"/>
    <cellStyle name="Entrada 17 3 7 2 3 2" xfId="31681"/>
    <cellStyle name="Entrada 17 3 7 2 4" xfId="21665"/>
    <cellStyle name="Entrada 17 3 7 3" xfId="10302"/>
    <cellStyle name="Entrada 17 3 7 3 2" xfId="25410"/>
    <cellStyle name="Entrada 17 3 7 4" xfId="15107"/>
    <cellStyle name="Entrada 17 3 7 4 2" xfId="30215"/>
    <cellStyle name="Entrada 17 3 7 5" xfId="19028"/>
    <cellStyle name="Entrada 17 3 8" xfId="4485"/>
    <cellStyle name="Entrada 17 3 8 2" xfId="10867"/>
    <cellStyle name="Entrada 17 3 8 2 2" xfId="25975"/>
    <cellStyle name="Entrada 17 3 8 3" xfId="15606"/>
    <cellStyle name="Entrada 17 3 8 3 2" xfId="30714"/>
    <cellStyle name="Entrada 17 3 8 4" xfId="19593"/>
    <cellStyle name="Entrada 17 3 9" xfId="8349"/>
    <cellStyle name="Entrada 17 3 9 2" xfId="23457"/>
    <cellStyle name="Entrada 17 4" xfId="2085"/>
    <cellStyle name="Entrada 17 4 10" xfId="14396"/>
    <cellStyle name="Entrada 17 4 10 2" xfId="29504"/>
    <cellStyle name="Entrada 17 4 11" xfId="13912"/>
    <cellStyle name="Entrada 17 4 11 2" xfId="29020"/>
    <cellStyle name="Entrada 17 4 12" xfId="17310"/>
    <cellStyle name="Entrada 17 4 2" xfId="2575"/>
    <cellStyle name="Entrada 17 4 2 2" xfId="5212"/>
    <cellStyle name="Entrada 17 4 2 2 2" xfId="11576"/>
    <cellStyle name="Entrada 17 4 2 2 2 2" xfId="26684"/>
    <cellStyle name="Entrada 17 4 2 2 3" xfId="7995"/>
    <cellStyle name="Entrada 17 4 2 2 3 2" xfId="23103"/>
    <cellStyle name="Entrada 17 4 2 2 4" xfId="20320"/>
    <cellStyle name="Entrada 17 4 2 3" xfId="9042"/>
    <cellStyle name="Entrada 17 4 2 3 2" xfId="24150"/>
    <cellStyle name="Entrada 17 4 2 4" xfId="8169"/>
    <cellStyle name="Entrada 17 4 2 4 2" xfId="23277"/>
    <cellStyle name="Entrada 17 4 2 5" xfId="16474"/>
    <cellStyle name="Entrada 17 4 2 5 2" xfId="31582"/>
    <cellStyle name="Entrada 17 4 2 6" xfId="17683"/>
    <cellStyle name="Entrada 17 4 3" xfId="2845"/>
    <cellStyle name="Entrada 17 4 3 2" xfId="5482"/>
    <cellStyle name="Entrada 17 4 3 2 2" xfId="14776"/>
    <cellStyle name="Entrada 17 4 3 2 2 2" xfId="29884"/>
    <cellStyle name="Entrada 17 4 3 2 3" xfId="20590"/>
    <cellStyle name="Entrada 17 4 3 3" xfId="7760"/>
    <cellStyle name="Entrada 17 4 3 3 2" xfId="22868"/>
    <cellStyle name="Entrada 17 4 3 4" xfId="17953"/>
    <cellStyle name="Entrada 17 4 4" xfId="3148"/>
    <cellStyle name="Entrada 17 4 4 2" xfId="5785"/>
    <cellStyle name="Entrada 17 4 4 2 2" xfId="12096"/>
    <cellStyle name="Entrada 17 4 4 2 2 2" xfId="27204"/>
    <cellStyle name="Entrada 17 4 4 2 3" xfId="14995"/>
    <cellStyle name="Entrada 17 4 4 2 3 2" xfId="30103"/>
    <cellStyle name="Entrada 17 4 4 2 4" xfId="20893"/>
    <cellStyle name="Entrada 17 4 4 3" xfId="9530"/>
    <cellStyle name="Entrada 17 4 4 3 2" xfId="24638"/>
    <cellStyle name="Entrada 17 4 4 4" xfId="15962"/>
    <cellStyle name="Entrada 17 4 4 4 2" xfId="31070"/>
    <cellStyle name="Entrada 17 4 4 5" xfId="18256"/>
    <cellStyle name="Entrada 17 4 5" xfId="3474"/>
    <cellStyle name="Entrada 17 4 5 2" xfId="6111"/>
    <cellStyle name="Entrada 17 4 5 2 2" xfId="12422"/>
    <cellStyle name="Entrada 17 4 5 2 2 2" xfId="27530"/>
    <cellStyle name="Entrada 17 4 5 2 3" xfId="7459"/>
    <cellStyle name="Entrada 17 4 5 2 3 2" xfId="22567"/>
    <cellStyle name="Entrada 17 4 5 2 4" xfId="21219"/>
    <cellStyle name="Entrada 17 4 5 3" xfId="9856"/>
    <cellStyle name="Entrada 17 4 5 3 2" xfId="24964"/>
    <cellStyle name="Entrada 17 4 5 4" xfId="15084"/>
    <cellStyle name="Entrada 17 4 5 4 2" xfId="30192"/>
    <cellStyle name="Entrada 17 4 5 5" xfId="18582"/>
    <cellStyle name="Entrada 17 4 6" xfId="3780"/>
    <cellStyle name="Entrada 17 4 6 2" xfId="6417"/>
    <cellStyle name="Entrada 17 4 6 2 2" xfId="12728"/>
    <cellStyle name="Entrada 17 4 6 2 2 2" xfId="27836"/>
    <cellStyle name="Entrada 17 4 6 2 3" xfId="16468"/>
    <cellStyle name="Entrada 17 4 6 2 3 2" xfId="31576"/>
    <cellStyle name="Entrada 17 4 6 2 4" xfId="21525"/>
    <cellStyle name="Entrada 17 4 6 3" xfId="10162"/>
    <cellStyle name="Entrada 17 4 6 3 2" xfId="25270"/>
    <cellStyle name="Entrada 17 4 6 4" xfId="7573"/>
    <cellStyle name="Entrada 17 4 6 4 2" xfId="22681"/>
    <cellStyle name="Entrada 17 4 6 5" xfId="18888"/>
    <cellStyle name="Entrada 17 4 7" xfId="4157"/>
    <cellStyle name="Entrada 17 4 7 2" xfId="6794"/>
    <cellStyle name="Entrada 17 4 7 2 2" xfId="13105"/>
    <cellStyle name="Entrada 17 4 7 2 2 2" xfId="28213"/>
    <cellStyle name="Entrada 17 4 7 2 3" xfId="16779"/>
    <cellStyle name="Entrada 17 4 7 2 3 2" xfId="31887"/>
    <cellStyle name="Entrada 17 4 7 2 4" xfId="21902"/>
    <cellStyle name="Entrada 17 4 7 3" xfId="10539"/>
    <cellStyle name="Entrada 17 4 7 3 2" xfId="25647"/>
    <cellStyle name="Entrada 17 4 7 4" xfId="15128"/>
    <cellStyle name="Entrada 17 4 7 4 2" xfId="30236"/>
    <cellStyle name="Entrada 17 4 7 5" xfId="19265"/>
    <cellStyle name="Entrada 17 4 8" xfId="4722"/>
    <cellStyle name="Entrada 17 4 8 2" xfId="11104"/>
    <cellStyle name="Entrada 17 4 8 2 2" xfId="26212"/>
    <cellStyle name="Entrada 17 4 8 3" xfId="9127"/>
    <cellStyle name="Entrada 17 4 8 3 2" xfId="24235"/>
    <cellStyle name="Entrada 17 4 8 4" xfId="19830"/>
    <cellStyle name="Entrada 17 4 9" xfId="8583"/>
    <cellStyle name="Entrada 17 4 9 2" xfId="23691"/>
    <cellStyle name="Entrada 17 5" xfId="2036"/>
    <cellStyle name="Entrada 17 5 10" xfId="14182"/>
    <cellStyle name="Entrada 17 5 10 2" xfId="29290"/>
    <cellStyle name="Entrada 17 5 11" xfId="17261"/>
    <cellStyle name="Entrada 17 5 2" xfId="2796"/>
    <cellStyle name="Entrada 17 5 2 2" xfId="5433"/>
    <cellStyle name="Entrada 17 5 2 2 2" xfId="7265"/>
    <cellStyle name="Entrada 17 5 2 2 2 2" xfId="22373"/>
    <cellStyle name="Entrada 17 5 2 2 3" xfId="20541"/>
    <cellStyle name="Entrada 17 5 2 3" xfId="9175"/>
    <cellStyle name="Entrada 17 5 2 3 2" xfId="24283"/>
    <cellStyle name="Entrada 17 5 2 4" xfId="17904"/>
    <cellStyle name="Entrada 17 5 3" xfId="3099"/>
    <cellStyle name="Entrada 17 5 3 2" xfId="5736"/>
    <cellStyle name="Entrada 17 5 3 2 2" xfId="12047"/>
    <cellStyle name="Entrada 17 5 3 2 2 2" xfId="27155"/>
    <cellStyle name="Entrada 17 5 3 2 3" xfId="13730"/>
    <cellStyle name="Entrada 17 5 3 2 3 2" xfId="28838"/>
    <cellStyle name="Entrada 17 5 3 2 4" xfId="20844"/>
    <cellStyle name="Entrada 17 5 3 3" xfId="9481"/>
    <cellStyle name="Entrada 17 5 3 3 2" xfId="24589"/>
    <cellStyle name="Entrada 17 5 3 4" xfId="15102"/>
    <cellStyle name="Entrada 17 5 3 4 2" xfId="30210"/>
    <cellStyle name="Entrada 17 5 3 5" xfId="18207"/>
    <cellStyle name="Entrada 17 5 4" xfId="3425"/>
    <cellStyle name="Entrada 17 5 4 2" xfId="6062"/>
    <cellStyle name="Entrada 17 5 4 2 2" xfId="12373"/>
    <cellStyle name="Entrada 17 5 4 2 2 2" xfId="27481"/>
    <cellStyle name="Entrada 17 5 4 2 3" xfId="16451"/>
    <cellStyle name="Entrada 17 5 4 2 3 2" xfId="31559"/>
    <cellStyle name="Entrada 17 5 4 2 4" xfId="21170"/>
    <cellStyle name="Entrada 17 5 4 3" xfId="9807"/>
    <cellStyle name="Entrada 17 5 4 3 2" xfId="24915"/>
    <cellStyle name="Entrada 17 5 4 4" xfId="7165"/>
    <cellStyle name="Entrada 17 5 4 4 2" xfId="22273"/>
    <cellStyle name="Entrada 17 5 4 5" xfId="18533"/>
    <cellStyle name="Entrada 17 5 5" xfId="3731"/>
    <cellStyle name="Entrada 17 5 5 2" xfId="6368"/>
    <cellStyle name="Entrada 17 5 5 2 2" xfId="12679"/>
    <cellStyle name="Entrada 17 5 5 2 2 2" xfId="27787"/>
    <cellStyle name="Entrada 17 5 5 2 3" xfId="16358"/>
    <cellStyle name="Entrada 17 5 5 2 3 2" xfId="31466"/>
    <cellStyle name="Entrada 17 5 5 2 4" xfId="21476"/>
    <cellStyle name="Entrada 17 5 5 3" xfId="10113"/>
    <cellStyle name="Entrada 17 5 5 3 2" xfId="25221"/>
    <cellStyle name="Entrada 17 5 5 4" xfId="14227"/>
    <cellStyle name="Entrada 17 5 5 4 2" xfId="29335"/>
    <cellStyle name="Entrada 17 5 5 5" xfId="18839"/>
    <cellStyle name="Entrada 17 5 6" xfId="4108"/>
    <cellStyle name="Entrada 17 5 6 2" xfId="6745"/>
    <cellStyle name="Entrada 17 5 6 2 2" xfId="13056"/>
    <cellStyle name="Entrada 17 5 6 2 2 2" xfId="28164"/>
    <cellStyle name="Entrada 17 5 6 2 3" xfId="16730"/>
    <cellStyle name="Entrada 17 5 6 2 3 2" xfId="31838"/>
    <cellStyle name="Entrada 17 5 6 2 4" xfId="21853"/>
    <cellStyle name="Entrada 17 5 6 3" xfId="10490"/>
    <cellStyle name="Entrada 17 5 6 3 2" xfId="25598"/>
    <cellStyle name="Entrada 17 5 6 4" xfId="7690"/>
    <cellStyle name="Entrada 17 5 6 4 2" xfId="22798"/>
    <cellStyle name="Entrada 17 5 6 5" xfId="19216"/>
    <cellStyle name="Entrada 17 5 7" xfId="4673"/>
    <cellStyle name="Entrada 17 5 7 2" xfId="11055"/>
    <cellStyle name="Entrada 17 5 7 2 2" xfId="26163"/>
    <cellStyle name="Entrada 17 5 7 3" xfId="7615"/>
    <cellStyle name="Entrada 17 5 7 3 2" xfId="22723"/>
    <cellStyle name="Entrada 17 5 7 4" xfId="19781"/>
    <cellStyle name="Entrada 17 5 8" xfId="8534"/>
    <cellStyle name="Entrada 17 5 8 2" xfId="23642"/>
    <cellStyle name="Entrada 17 5 9" xfId="13533"/>
    <cellStyle name="Entrada 17 5 9 2" xfId="28641"/>
    <cellStyle name="Entrada 18" xfId="1150"/>
    <cellStyle name="Entrada 18 2" xfId="1866"/>
    <cellStyle name="Entrada 18 2 10" xfId="8367"/>
    <cellStyle name="Entrada 18 2 10 2" xfId="23475"/>
    <cellStyle name="Entrada 18 2 11" xfId="14067"/>
    <cellStyle name="Entrada 18 2 11 2" xfId="29175"/>
    <cellStyle name="Entrada 18 2 12" xfId="7183"/>
    <cellStyle name="Entrada 18 2 12 2" xfId="22291"/>
    <cellStyle name="Entrada 18 2 13" xfId="17091"/>
    <cellStyle name="Entrada 18 2 2" xfId="2426"/>
    <cellStyle name="Entrada 18 2 2 2" xfId="5063"/>
    <cellStyle name="Entrada 18 2 2 2 2" xfId="11427"/>
    <cellStyle name="Entrada 18 2 2 2 2 2" xfId="26535"/>
    <cellStyle name="Entrada 18 2 2 2 3" xfId="14208"/>
    <cellStyle name="Entrada 18 2 2 2 3 2" xfId="29316"/>
    <cellStyle name="Entrada 18 2 2 2 4" xfId="20171"/>
    <cellStyle name="Entrada 18 2 2 3" xfId="8893"/>
    <cellStyle name="Entrada 18 2 2 3 2" xfId="24001"/>
    <cellStyle name="Entrada 18 2 3" xfId="2194"/>
    <cellStyle name="Entrada 18 2 3 2" xfId="4831"/>
    <cellStyle name="Entrada 18 2 3 2 2" xfId="16205"/>
    <cellStyle name="Entrada 18 2 3 2 2 2" xfId="31313"/>
    <cellStyle name="Entrada 18 2 3 2 3" xfId="19939"/>
    <cellStyle name="Entrada 18 2 3 3" xfId="9275"/>
    <cellStyle name="Entrada 18 2 3 3 2" xfId="24383"/>
    <cellStyle name="Entrada 18 2 3 4" xfId="17419"/>
    <cellStyle name="Entrada 18 2 4" xfId="2960"/>
    <cellStyle name="Entrada 18 2 4 2" xfId="5597"/>
    <cellStyle name="Entrada 18 2 4 2 2" xfId="11908"/>
    <cellStyle name="Entrada 18 2 4 2 2 2" xfId="27016"/>
    <cellStyle name="Entrada 18 2 4 2 3" xfId="14667"/>
    <cellStyle name="Entrada 18 2 4 2 3 2" xfId="29775"/>
    <cellStyle name="Entrada 18 2 4 2 4" xfId="20705"/>
    <cellStyle name="Entrada 18 2 4 3" xfId="9342"/>
    <cellStyle name="Entrada 18 2 4 3 2" xfId="24450"/>
    <cellStyle name="Entrada 18 2 4 4" xfId="8106"/>
    <cellStyle name="Entrada 18 2 4 4 2" xfId="23214"/>
    <cellStyle name="Entrada 18 2 4 5" xfId="18068"/>
    <cellStyle name="Entrada 18 2 5" xfId="3286"/>
    <cellStyle name="Entrada 18 2 5 2" xfId="5923"/>
    <cellStyle name="Entrada 18 2 5 2 2" xfId="12234"/>
    <cellStyle name="Entrada 18 2 5 2 2 2" xfId="27342"/>
    <cellStyle name="Entrada 18 2 5 2 3" xfId="14873"/>
    <cellStyle name="Entrada 18 2 5 2 3 2" xfId="29981"/>
    <cellStyle name="Entrada 18 2 5 2 4" xfId="21031"/>
    <cellStyle name="Entrada 18 2 5 3" xfId="9668"/>
    <cellStyle name="Entrada 18 2 5 3 2" xfId="24776"/>
    <cellStyle name="Entrada 18 2 5 4" xfId="13680"/>
    <cellStyle name="Entrada 18 2 5 4 2" xfId="28788"/>
    <cellStyle name="Entrada 18 2 5 5" xfId="18394"/>
    <cellStyle name="Entrada 18 2 6" xfId="3592"/>
    <cellStyle name="Entrada 18 2 6 2" xfId="6229"/>
    <cellStyle name="Entrada 18 2 6 2 2" xfId="12540"/>
    <cellStyle name="Entrada 18 2 6 2 2 2" xfId="27648"/>
    <cellStyle name="Entrada 18 2 6 2 3" xfId="7457"/>
    <cellStyle name="Entrada 18 2 6 2 3 2" xfId="22565"/>
    <cellStyle name="Entrada 18 2 6 2 4" xfId="21337"/>
    <cellStyle name="Entrada 18 2 6 3" xfId="9974"/>
    <cellStyle name="Entrada 18 2 6 3 2" xfId="25082"/>
    <cellStyle name="Entrada 18 2 6 4" xfId="7433"/>
    <cellStyle name="Entrada 18 2 6 4 2" xfId="22541"/>
    <cellStyle name="Entrada 18 2 6 5" xfId="18700"/>
    <cellStyle name="Entrada 18 2 7" xfId="3938"/>
    <cellStyle name="Entrada 18 2 7 2" xfId="6575"/>
    <cellStyle name="Entrada 18 2 7 2 2" xfId="12886"/>
    <cellStyle name="Entrada 18 2 7 2 2 2" xfId="27994"/>
    <cellStyle name="Entrada 18 2 7 2 3" xfId="16591"/>
    <cellStyle name="Entrada 18 2 7 2 3 2" xfId="31699"/>
    <cellStyle name="Entrada 18 2 7 2 4" xfId="21683"/>
    <cellStyle name="Entrada 18 2 7 3" xfId="10320"/>
    <cellStyle name="Entrada 18 2 7 3 2" xfId="25428"/>
    <cellStyle name="Entrada 18 2 7 4" xfId="11768"/>
    <cellStyle name="Entrada 18 2 7 4 2" xfId="26876"/>
    <cellStyle name="Entrada 18 2 7 5" xfId="19046"/>
    <cellStyle name="Entrada 18 2 8" xfId="4285"/>
    <cellStyle name="Entrada 18 2 8 2" xfId="6922"/>
    <cellStyle name="Entrada 18 2 8 2 2" xfId="13233"/>
    <cellStyle name="Entrada 18 2 8 2 2 2" xfId="28341"/>
    <cellStyle name="Entrada 18 2 8 2 3" xfId="16897"/>
    <cellStyle name="Entrada 18 2 8 2 3 2" xfId="32005"/>
    <cellStyle name="Entrada 18 2 8 2 4" xfId="22030"/>
    <cellStyle name="Entrada 18 2 8 3" xfId="10667"/>
    <cellStyle name="Entrada 18 2 8 3 2" xfId="25775"/>
    <cellStyle name="Entrada 18 2 8 4" xfId="7757"/>
    <cellStyle name="Entrada 18 2 8 4 2" xfId="22865"/>
    <cellStyle name="Entrada 18 2 8 5" xfId="19393"/>
    <cellStyle name="Entrada 18 2 9" xfId="4503"/>
    <cellStyle name="Entrada 18 2 9 2" xfId="10885"/>
    <cellStyle name="Entrada 18 2 9 2 2" xfId="25993"/>
    <cellStyle name="Entrada 18 2 9 3" xfId="8008"/>
    <cellStyle name="Entrada 18 2 9 3 2" xfId="23116"/>
    <cellStyle name="Entrada 18 2 9 4" xfId="19611"/>
    <cellStyle name="Entrada 18 3" xfId="1849"/>
    <cellStyle name="Entrada 18 3 10" xfId="14235"/>
    <cellStyle name="Entrada 18 3 10 2" xfId="29343"/>
    <cellStyle name="Entrada 18 3 11" xfId="7546"/>
    <cellStyle name="Entrada 18 3 11 2" xfId="22654"/>
    <cellStyle name="Entrada 18 3 12" xfId="17074"/>
    <cellStyle name="Entrada 18 3 2" xfId="2409"/>
    <cellStyle name="Entrada 18 3 2 2" xfId="5046"/>
    <cellStyle name="Entrada 18 3 2 2 2" xfId="11410"/>
    <cellStyle name="Entrada 18 3 2 2 2 2" xfId="26518"/>
    <cellStyle name="Entrada 18 3 2 2 3" xfId="7611"/>
    <cellStyle name="Entrada 18 3 2 2 3 2" xfId="22719"/>
    <cellStyle name="Entrada 18 3 2 2 4" xfId="20154"/>
    <cellStyle name="Entrada 18 3 2 3" xfId="8876"/>
    <cellStyle name="Entrada 18 3 2 3 2" xfId="23984"/>
    <cellStyle name="Entrada 18 3 2 4" xfId="16528"/>
    <cellStyle name="Entrada 18 3 2 4 2" xfId="31636"/>
    <cellStyle name="Entrada 18 3 2 5" xfId="16410"/>
    <cellStyle name="Entrada 18 3 2 5 2" xfId="31518"/>
    <cellStyle name="Entrada 18 3 2 6" xfId="17600"/>
    <cellStyle name="Entrada 18 3 3" xfId="2211"/>
    <cellStyle name="Entrada 18 3 3 2" xfId="4848"/>
    <cellStyle name="Entrada 18 3 3 2 2" xfId="7466"/>
    <cellStyle name="Entrada 18 3 3 2 2 2" xfId="22574"/>
    <cellStyle name="Entrada 18 3 3 2 3" xfId="19956"/>
    <cellStyle name="Entrada 18 3 3 3" xfId="8061"/>
    <cellStyle name="Entrada 18 3 3 3 2" xfId="23169"/>
    <cellStyle name="Entrada 18 3 3 4" xfId="17436"/>
    <cellStyle name="Entrada 18 3 4" xfId="2943"/>
    <cellStyle name="Entrada 18 3 4 2" xfId="5580"/>
    <cellStyle name="Entrada 18 3 4 2 2" xfId="11891"/>
    <cellStyle name="Entrada 18 3 4 2 2 2" xfId="26999"/>
    <cellStyle name="Entrada 18 3 4 2 3" xfId="13915"/>
    <cellStyle name="Entrada 18 3 4 2 3 2" xfId="29023"/>
    <cellStyle name="Entrada 18 3 4 2 4" xfId="20688"/>
    <cellStyle name="Entrada 18 3 4 3" xfId="9325"/>
    <cellStyle name="Entrada 18 3 4 3 2" xfId="24433"/>
    <cellStyle name="Entrada 18 3 4 4" xfId="14595"/>
    <cellStyle name="Entrada 18 3 4 4 2" xfId="29703"/>
    <cellStyle name="Entrada 18 3 4 5" xfId="18051"/>
    <cellStyle name="Entrada 18 3 5" xfId="3269"/>
    <cellStyle name="Entrada 18 3 5 2" xfId="5906"/>
    <cellStyle name="Entrada 18 3 5 2 2" xfId="12217"/>
    <cellStyle name="Entrada 18 3 5 2 2 2" xfId="27325"/>
    <cellStyle name="Entrada 18 3 5 2 3" xfId="9184"/>
    <cellStyle name="Entrada 18 3 5 2 3 2" xfId="24292"/>
    <cellStyle name="Entrada 18 3 5 2 4" xfId="21014"/>
    <cellStyle name="Entrada 18 3 5 3" xfId="9651"/>
    <cellStyle name="Entrada 18 3 5 3 2" xfId="24759"/>
    <cellStyle name="Entrada 18 3 5 4" xfId="13773"/>
    <cellStyle name="Entrada 18 3 5 4 2" xfId="28881"/>
    <cellStyle name="Entrada 18 3 5 5" xfId="18377"/>
    <cellStyle name="Entrada 18 3 6" xfId="3575"/>
    <cellStyle name="Entrada 18 3 6 2" xfId="6212"/>
    <cellStyle name="Entrada 18 3 6 2 2" xfId="12523"/>
    <cellStyle name="Entrada 18 3 6 2 2 2" xfId="27631"/>
    <cellStyle name="Entrada 18 3 6 2 3" xfId="15601"/>
    <cellStyle name="Entrada 18 3 6 2 3 2" xfId="30709"/>
    <cellStyle name="Entrada 18 3 6 2 4" xfId="21320"/>
    <cellStyle name="Entrada 18 3 6 3" xfId="9957"/>
    <cellStyle name="Entrada 18 3 6 3 2" xfId="25065"/>
    <cellStyle name="Entrada 18 3 6 4" xfId="13529"/>
    <cellStyle name="Entrada 18 3 6 4 2" xfId="28637"/>
    <cellStyle name="Entrada 18 3 6 5" xfId="18683"/>
    <cellStyle name="Entrada 18 3 7" xfId="3921"/>
    <cellStyle name="Entrada 18 3 7 2" xfId="6558"/>
    <cellStyle name="Entrada 18 3 7 2 2" xfId="12869"/>
    <cellStyle name="Entrada 18 3 7 2 2 2" xfId="27977"/>
    <cellStyle name="Entrada 18 3 7 2 3" xfId="16574"/>
    <cellStyle name="Entrada 18 3 7 2 3 2" xfId="31682"/>
    <cellStyle name="Entrada 18 3 7 2 4" xfId="21666"/>
    <cellStyle name="Entrada 18 3 7 3" xfId="10303"/>
    <cellStyle name="Entrada 18 3 7 3 2" xfId="25411"/>
    <cellStyle name="Entrada 18 3 7 4" xfId="7101"/>
    <cellStyle name="Entrada 18 3 7 4 2" xfId="22209"/>
    <cellStyle name="Entrada 18 3 7 5" xfId="19029"/>
    <cellStyle name="Entrada 18 3 8" xfId="4486"/>
    <cellStyle name="Entrada 18 3 8 2" xfId="10868"/>
    <cellStyle name="Entrada 18 3 8 2 2" xfId="25976"/>
    <cellStyle name="Entrada 18 3 8 3" xfId="7356"/>
    <cellStyle name="Entrada 18 3 8 3 2" xfId="22464"/>
    <cellStyle name="Entrada 18 3 8 4" xfId="19594"/>
    <cellStyle name="Entrada 18 3 9" xfId="8350"/>
    <cellStyle name="Entrada 18 3 9 2" xfId="23458"/>
    <cellStyle name="Entrada 18 4" xfId="2086"/>
    <cellStyle name="Entrada 18 4 10" xfId="16051"/>
    <cellStyle name="Entrada 18 4 10 2" xfId="31159"/>
    <cellStyle name="Entrada 18 4 11" xfId="9140"/>
    <cellStyle name="Entrada 18 4 11 2" xfId="24248"/>
    <cellStyle name="Entrada 18 4 12" xfId="17311"/>
    <cellStyle name="Entrada 18 4 2" xfId="2576"/>
    <cellStyle name="Entrada 18 4 2 2" xfId="5213"/>
    <cellStyle name="Entrada 18 4 2 2 2" xfId="11577"/>
    <cellStyle name="Entrada 18 4 2 2 2 2" xfId="26685"/>
    <cellStyle name="Entrada 18 4 2 2 3" xfId="15573"/>
    <cellStyle name="Entrada 18 4 2 2 3 2" xfId="30681"/>
    <cellStyle name="Entrada 18 4 2 2 4" xfId="20321"/>
    <cellStyle name="Entrada 18 4 2 3" xfId="9043"/>
    <cellStyle name="Entrada 18 4 2 3 2" xfId="24151"/>
    <cellStyle name="Entrada 18 4 2 4" xfId="13352"/>
    <cellStyle name="Entrada 18 4 2 4 2" xfId="28460"/>
    <cellStyle name="Entrada 18 4 2 5" xfId="7920"/>
    <cellStyle name="Entrada 18 4 2 5 2" xfId="23028"/>
    <cellStyle name="Entrada 18 4 2 6" xfId="17684"/>
    <cellStyle name="Entrada 18 4 3" xfId="2846"/>
    <cellStyle name="Entrada 18 4 3 2" xfId="5483"/>
    <cellStyle name="Entrada 18 4 3 2 2" xfId="16281"/>
    <cellStyle name="Entrada 18 4 3 2 2 2" xfId="31389"/>
    <cellStyle name="Entrada 18 4 3 2 3" xfId="20591"/>
    <cellStyle name="Entrada 18 4 3 3" xfId="16354"/>
    <cellStyle name="Entrada 18 4 3 3 2" xfId="31462"/>
    <cellStyle name="Entrada 18 4 3 4" xfId="17954"/>
    <cellStyle name="Entrada 18 4 4" xfId="3149"/>
    <cellStyle name="Entrada 18 4 4 2" xfId="5786"/>
    <cellStyle name="Entrada 18 4 4 2 2" xfId="12097"/>
    <cellStyle name="Entrada 18 4 4 2 2 2" xfId="27205"/>
    <cellStyle name="Entrada 18 4 4 2 3" xfId="16111"/>
    <cellStyle name="Entrada 18 4 4 2 3 2" xfId="31219"/>
    <cellStyle name="Entrada 18 4 4 2 4" xfId="20894"/>
    <cellStyle name="Entrada 18 4 4 3" xfId="9531"/>
    <cellStyle name="Entrada 18 4 4 3 2" xfId="24639"/>
    <cellStyle name="Entrada 18 4 4 4" xfId="16062"/>
    <cellStyle name="Entrada 18 4 4 4 2" xfId="31170"/>
    <cellStyle name="Entrada 18 4 4 5" xfId="18257"/>
    <cellStyle name="Entrada 18 4 5" xfId="3475"/>
    <cellStyle name="Entrada 18 4 5 2" xfId="6112"/>
    <cellStyle name="Entrada 18 4 5 2 2" xfId="12423"/>
    <cellStyle name="Entrada 18 4 5 2 2 2" xfId="27531"/>
    <cellStyle name="Entrada 18 4 5 2 3" xfId="16563"/>
    <cellStyle name="Entrada 18 4 5 2 3 2" xfId="31671"/>
    <cellStyle name="Entrada 18 4 5 2 4" xfId="21220"/>
    <cellStyle name="Entrada 18 4 5 3" xfId="9857"/>
    <cellStyle name="Entrada 18 4 5 3 2" xfId="24965"/>
    <cellStyle name="Entrada 18 4 5 4" xfId="7073"/>
    <cellStyle name="Entrada 18 4 5 4 2" xfId="22181"/>
    <cellStyle name="Entrada 18 4 5 5" xfId="18583"/>
    <cellStyle name="Entrada 18 4 6" xfId="3781"/>
    <cellStyle name="Entrada 18 4 6 2" xfId="6418"/>
    <cellStyle name="Entrada 18 4 6 2 2" xfId="12729"/>
    <cellStyle name="Entrada 18 4 6 2 2 2" xfId="27837"/>
    <cellStyle name="Entrada 18 4 6 2 3" xfId="14056"/>
    <cellStyle name="Entrada 18 4 6 2 3 2" xfId="29164"/>
    <cellStyle name="Entrada 18 4 6 2 4" xfId="21526"/>
    <cellStyle name="Entrada 18 4 6 3" xfId="10163"/>
    <cellStyle name="Entrada 18 4 6 3 2" xfId="25271"/>
    <cellStyle name="Entrada 18 4 6 4" xfId="13645"/>
    <cellStyle name="Entrada 18 4 6 4 2" xfId="28753"/>
    <cellStyle name="Entrada 18 4 6 5" xfId="18889"/>
    <cellStyle name="Entrada 18 4 7" xfId="4158"/>
    <cellStyle name="Entrada 18 4 7 2" xfId="6795"/>
    <cellStyle name="Entrada 18 4 7 2 2" xfId="13106"/>
    <cellStyle name="Entrada 18 4 7 2 2 2" xfId="28214"/>
    <cellStyle name="Entrada 18 4 7 2 3" xfId="16780"/>
    <cellStyle name="Entrada 18 4 7 2 3 2" xfId="31888"/>
    <cellStyle name="Entrada 18 4 7 2 4" xfId="21903"/>
    <cellStyle name="Entrada 18 4 7 3" xfId="10540"/>
    <cellStyle name="Entrada 18 4 7 3 2" xfId="25648"/>
    <cellStyle name="Entrada 18 4 7 4" xfId="15314"/>
    <cellStyle name="Entrada 18 4 7 4 2" xfId="30422"/>
    <cellStyle name="Entrada 18 4 7 5" xfId="19266"/>
    <cellStyle name="Entrada 18 4 8" xfId="4723"/>
    <cellStyle name="Entrada 18 4 8 2" xfId="11105"/>
    <cellStyle name="Entrada 18 4 8 2 2" xfId="26213"/>
    <cellStyle name="Entrada 18 4 8 3" xfId="13592"/>
    <cellStyle name="Entrada 18 4 8 3 2" xfId="28700"/>
    <cellStyle name="Entrada 18 4 8 4" xfId="19831"/>
    <cellStyle name="Entrada 18 4 9" xfId="8584"/>
    <cellStyle name="Entrada 18 4 9 2" xfId="23692"/>
    <cellStyle name="Entrada 18 5" xfId="2035"/>
    <cellStyle name="Entrada 18 5 10" xfId="8721"/>
    <cellStyle name="Entrada 18 5 10 2" xfId="23829"/>
    <cellStyle name="Entrada 18 5 11" xfId="17260"/>
    <cellStyle name="Entrada 18 5 2" xfId="2795"/>
    <cellStyle name="Entrada 18 5 2 2" xfId="5432"/>
    <cellStyle name="Entrada 18 5 2 2 2" xfId="14633"/>
    <cellStyle name="Entrada 18 5 2 2 2 2" xfId="29741"/>
    <cellStyle name="Entrada 18 5 2 2 3" xfId="20540"/>
    <cellStyle name="Entrada 18 5 2 3" xfId="7282"/>
    <cellStyle name="Entrada 18 5 2 3 2" xfId="22390"/>
    <cellStyle name="Entrada 18 5 2 4" xfId="17903"/>
    <cellStyle name="Entrada 18 5 3" xfId="3098"/>
    <cellStyle name="Entrada 18 5 3 2" xfId="5735"/>
    <cellStyle name="Entrada 18 5 3 2 2" xfId="12046"/>
    <cellStyle name="Entrada 18 5 3 2 2 2" xfId="27154"/>
    <cellStyle name="Entrada 18 5 3 2 3" xfId="14136"/>
    <cellStyle name="Entrada 18 5 3 2 3 2" xfId="29244"/>
    <cellStyle name="Entrada 18 5 3 2 4" xfId="20843"/>
    <cellStyle name="Entrada 18 5 3 3" xfId="9480"/>
    <cellStyle name="Entrada 18 5 3 3 2" xfId="24588"/>
    <cellStyle name="Entrada 18 5 3 4" xfId="7563"/>
    <cellStyle name="Entrada 18 5 3 4 2" xfId="22671"/>
    <cellStyle name="Entrada 18 5 3 5" xfId="18206"/>
    <cellStyle name="Entrada 18 5 4" xfId="3424"/>
    <cellStyle name="Entrada 18 5 4 2" xfId="6061"/>
    <cellStyle name="Entrada 18 5 4 2 2" xfId="12372"/>
    <cellStyle name="Entrada 18 5 4 2 2 2" xfId="27480"/>
    <cellStyle name="Entrada 18 5 4 2 3" xfId="13509"/>
    <cellStyle name="Entrada 18 5 4 2 3 2" xfId="28617"/>
    <cellStyle name="Entrada 18 5 4 2 4" xfId="21169"/>
    <cellStyle name="Entrada 18 5 4 3" xfId="9806"/>
    <cellStyle name="Entrada 18 5 4 3 2" xfId="24914"/>
    <cellStyle name="Entrada 18 5 4 4" xfId="15783"/>
    <cellStyle name="Entrada 18 5 4 4 2" xfId="30891"/>
    <cellStyle name="Entrada 18 5 4 5" xfId="18532"/>
    <cellStyle name="Entrada 18 5 5" xfId="3730"/>
    <cellStyle name="Entrada 18 5 5 2" xfId="6367"/>
    <cellStyle name="Entrada 18 5 5 2 2" xfId="12678"/>
    <cellStyle name="Entrada 18 5 5 2 2 2" xfId="27786"/>
    <cellStyle name="Entrada 18 5 5 2 3" xfId="14805"/>
    <cellStyle name="Entrada 18 5 5 2 3 2" xfId="29913"/>
    <cellStyle name="Entrada 18 5 5 2 4" xfId="21475"/>
    <cellStyle name="Entrada 18 5 5 3" xfId="10112"/>
    <cellStyle name="Entrada 18 5 5 3 2" xfId="25220"/>
    <cellStyle name="Entrada 18 5 5 4" xfId="14656"/>
    <cellStyle name="Entrada 18 5 5 4 2" xfId="29764"/>
    <cellStyle name="Entrada 18 5 5 5" xfId="18838"/>
    <cellStyle name="Entrada 18 5 6" xfId="4107"/>
    <cellStyle name="Entrada 18 5 6 2" xfId="6744"/>
    <cellStyle name="Entrada 18 5 6 2 2" xfId="13055"/>
    <cellStyle name="Entrada 18 5 6 2 2 2" xfId="28163"/>
    <cellStyle name="Entrada 18 5 6 2 3" xfId="16729"/>
    <cellStyle name="Entrada 18 5 6 2 3 2" xfId="31837"/>
    <cellStyle name="Entrada 18 5 6 2 4" xfId="21852"/>
    <cellStyle name="Entrada 18 5 6 3" xfId="10489"/>
    <cellStyle name="Entrada 18 5 6 3 2" xfId="25597"/>
    <cellStyle name="Entrada 18 5 6 4" xfId="7962"/>
    <cellStyle name="Entrada 18 5 6 4 2" xfId="23070"/>
    <cellStyle name="Entrada 18 5 6 5" xfId="19215"/>
    <cellStyle name="Entrada 18 5 7" xfId="4672"/>
    <cellStyle name="Entrada 18 5 7 2" xfId="11054"/>
    <cellStyle name="Entrada 18 5 7 2 2" xfId="26162"/>
    <cellStyle name="Entrada 18 5 7 3" xfId="14409"/>
    <cellStyle name="Entrada 18 5 7 3 2" xfId="29517"/>
    <cellStyle name="Entrada 18 5 7 4" xfId="19780"/>
    <cellStyle name="Entrada 18 5 8" xfId="8533"/>
    <cellStyle name="Entrada 18 5 8 2" xfId="23641"/>
    <cellStyle name="Entrada 18 5 9" xfId="14033"/>
    <cellStyle name="Entrada 18 5 9 2" xfId="29141"/>
    <cellStyle name="Entrada 2" xfId="1151"/>
    <cellStyle name="Entrada 2 2" xfId="1867"/>
    <cellStyle name="Entrada 2 2 10" xfId="8368"/>
    <cellStyle name="Entrada 2 2 10 2" xfId="23476"/>
    <cellStyle name="Entrada 2 2 11" xfId="8461"/>
    <cellStyle name="Entrada 2 2 11 2" xfId="23569"/>
    <cellStyle name="Entrada 2 2 12" xfId="14832"/>
    <cellStyle name="Entrada 2 2 12 2" xfId="29940"/>
    <cellStyle name="Entrada 2 2 13" xfId="17092"/>
    <cellStyle name="Entrada 2 2 2" xfId="2427"/>
    <cellStyle name="Entrada 2 2 2 2" xfId="5064"/>
    <cellStyle name="Entrada 2 2 2 2 2" xfId="11428"/>
    <cellStyle name="Entrada 2 2 2 2 2 2" xfId="26536"/>
    <cellStyle name="Entrada 2 2 2 2 3" xfId="8073"/>
    <cellStyle name="Entrada 2 2 2 2 3 2" xfId="23181"/>
    <cellStyle name="Entrada 2 2 2 2 4" xfId="20172"/>
    <cellStyle name="Entrada 2 2 2 3" xfId="8894"/>
    <cellStyle name="Entrada 2 2 2 3 2" xfId="24002"/>
    <cellStyle name="Entrada 2 2 3" xfId="2193"/>
    <cellStyle name="Entrada 2 2 3 2" xfId="4830"/>
    <cellStyle name="Entrada 2 2 3 2 2" xfId="15834"/>
    <cellStyle name="Entrada 2 2 3 2 2 2" xfId="30942"/>
    <cellStyle name="Entrada 2 2 3 2 3" xfId="19938"/>
    <cellStyle name="Entrada 2 2 3 3" xfId="16145"/>
    <cellStyle name="Entrada 2 2 3 3 2" xfId="31253"/>
    <cellStyle name="Entrada 2 2 3 4" xfId="17418"/>
    <cellStyle name="Entrada 2 2 4" xfId="2961"/>
    <cellStyle name="Entrada 2 2 4 2" xfId="5598"/>
    <cellStyle name="Entrada 2 2 4 2 2" xfId="11909"/>
    <cellStyle name="Entrada 2 2 4 2 2 2" xfId="27017"/>
    <cellStyle name="Entrada 2 2 4 2 3" xfId="7410"/>
    <cellStyle name="Entrada 2 2 4 2 3 2" xfId="22518"/>
    <cellStyle name="Entrada 2 2 4 2 4" xfId="20706"/>
    <cellStyle name="Entrada 2 2 4 3" xfId="9343"/>
    <cellStyle name="Entrada 2 2 4 3 2" xfId="24451"/>
    <cellStyle name="Entrada 2 2 4 4" xfId="13776"/>
    <cellStyle name="Entrada 2 2 4 4 2" xfId="28884"/>
    <cellStyle name="Entrada 2 2 4 5" xfId="18069"/>
    <cellStyle name="Entrada 2 2 5" xfId="3287"/>
    <cellStyle name="Entrada 2 2 5 2" xfId="5924"/>
    <cellStyle name="Entrada 2 2 5 2 2" xfId="12235"/>
    <cellStyle name="Entrada 2 2 5 2 2 2" xfId="27343"/>
    <cellStyle name="Entrada 2 2 5 2 3" xfId="7721"/>
    <cellStyle name="Entrada 2 2 5 2 3 2" xfId="22829"/>
    <cellStyle name="Entrada 2 2 5 2 4" xfId="21032"/>
    <cellStyle name="Entrada 2 2 5 3" xfId="9669"/>
    <cellStyle name="Entrada 2 2 5 3 2" xfId="24777"/>
    <cellStyle name="Entrada 2 2 5 4" xfId="16056"/>
    <cellStyle name="Entrada 2 2 5 4 2" xfId="31164"/>
    <cellStyle name="Entrada 2 2 5 5" xfId="18395"/>
    <cellStyle name="Entrada 2 2 6" xfId="3593"/>
    <cellStyle name="Entrada 2 2 6 2" xfId="6230"/>
    <cellStyle name="Entrada 2 2 6 2 2" xfId="12541"/>
    <cellStyle name="Entrada 2 2 6 2 2 2" xfId="27649"/>
    <cellStyle name="Entrada 2 2 6 2 3" xfId="14015"/>
    <cellStyle name="Entrada 2 2 6 2 3 2" xfId="29123"/>
    <cellStyle name="Entrada 2 2 6 2 4" xfId="21338"/>
    <cellStyle name="Entrada 2 2 6 3" xfId="9975"/>
    <cellStyle name="Entrada 2 2 6 3 2" xfId="25083"/>
    <cellStyle name="Entrada 2 2 6 4" xfId="16217"/>
    <cellStyle name="Entrada 2 2 6 4 2" xfId="31325"/>
    <cellStyle name="Entrada 2 2 6 5" xfId="18701"/>
    <cellStyle name="Entrada 2 2 7" xfId="3939"/>
    <cellStyle name="Entrada 2 2 7 2" xfId="6576"/>
    <cellStyle name="Entrada 2 2 7 2 2" xfId="12887"/>
    <cellStyle name="Entrada 2 2 7 2 2 2" xfId="27995"/>
    <cellStyle name="Entrada 2 2 7 2 3" xfId="16592"/>
    <cellStyle name="Entrada 2 2 7 2 3 2" xfId="31700"/>
    <cellStyle name="Entrada 2 2 7 2 4" xfId="21684"/>
    <cellStyle name="Entrada 2 2 7 3" xfId="10321"/>
    <cellStyle name="Entrada 2 2 7 3 2" xfId="25429"/>
    <cellStyle name="Entrada 2 2 7 4" xfId="7119"/>
    <cellStyle name="Entrada 2 2 7 4 2" xfId="22227"/>
    <cellStyle name="Entrada 2 2 7 5" xfId="19047"/>
    <cellStyle name="Entrada 2 2 8" xfId="4286"/>
    <cellStyle name="Entrada 2 2 8 2" xfId="6923"/>
    <cellStyle name="Entrada 2 2 8 2 2" xfId="13234"/>
    <cellStyle name="Entrada 2 2 8 2 2 2" xfId="28342"/>
    <cellStyle name="Entrada 2 2 8 2 3" xfId="16898"/>
    <cellStyle name="Entrada 2 2 8 2 3 2" xfId="32006"/>
    <cellStyle name="Entrada 2 2 8 2 4" xfId="22031"/>
    <cellStyle name="Entrada 2 2 8 3" xfId="10668"/>
    <cellStyle name="Entrada 2 2 8 3 2" xfId="25776"/>
    <cellStyle name="Entrada 2 2 8 4" xfId="14304"/>
    <cellStyle name="Entrada 2 2 8 4 2" xfId="29412"/>
    <cellStyle name="Entrada 2 2 8 5" xfId="19394"/>
    <cellStyle name="Entrada 2 2 9" xfId="4504"/>
    <cellStyle name="Entrada 2 2 9 2" xfId="10886"/>
    <cellStyle name="Entrada 2 2 9 2 2" xfId="25994"/>
    <cellStyle name="Entrada 2 2 9 3" xfId="15710"/>
    <cellStyle name="Entrada 2 2 9 3 2" xfId="30818"/>
    <cellStyle name="Entrada 2 2 9 4" xfId="19612"/>
    <cellStyle name="Entrada 2 3" xfId="1850"/>
    <cellStyle name="Entrada 2 3 10" xfId="14431"/>
    <cellStyle name="Entrada 2 3 10 2" xfId="29539"/>
    <cellStyle name="Entrada 2 3 11" xfId="15430"/>
    <cellStyle name="Entrada 2 3 11 2" xfId="30538"/>
    <cellStyle name="Entrada 2 3 12" xfId="17075"/>
    <cellStyle name="Entrada 2 3 2" xfId="2410"/>
    <cellStyle name="Entrada 2 3 2 2" xfId="5047"/>
    <cellStyle name="Entrada 2 3 2 2 2" xfId="11411"/>
    <cellStyle name="Entrada 2 3 2 2 2 2" xfId="26519"/>
    <cellStyle name="Entrada 2 3 2 2 3" xfId="14297"/>
    <cellStyle name="Entrada 2 3 2 2 3 2" xfId="29405"/>
    <cellStyle name="Entrada 2 3 2 2 4" xfId="20155"/>
    <cellStyle name="Entrada 2 3 2 3" xfId="8877"/>
    <cellStyle name="Entrada 2 3 2 3 2" xfId="23985"/>
    <cellStyle name="Entrada 2 3 2 4" xfId="7287"/>
    <cellStyle name="Entrada 2 3 2 4 2" xfId="22395"/>
    <cellStyle name="Entrada 2 3 2 5" xfId="7066"/>
    <cellStyle name="Entrada 2 3 2 5 2" xfId="22174"/>
    <cellStyle name="Entrada 2 3 2 6" xfId="17601"/>
    <cellStyle name="Entrada 2 3 3" xfId="2210"/>
    <cellStyle name="Entrada 2 3 3 2" xfId="4847"/>
    <cellStyle name="Entrada 2 3 3 2 2" xfId="7266"/>
    <cellStyle name="Entrada 2 3 3 2 2 2" xfId="22374"/>
    <cellStyle name="Entrada 2 3 3 2 3" xfId="19955"/>
    <cellStyle name="Entrada 2 3 3 3" xfId="16186"/>
    <cellStyle name="Entrada 2 3 3 3 2" xfId="31294"/>
    <cellStyle name="Entrada 2 3 3 4" xfId="17435"/>
    <cellStyle name="Entrada 2 3 4" xfId="2944"/>
    <cellStyle name="Entrada 2 3 4 2" xfId="5581"/>
    <cellStyle name="Entrada 2 3 4 2 2" xfId="11892"/>
    <cellStyle name="Entrada 2 3 4 2 2 2" xfId="27000"/>
    <cellStyle name="Entrada 2 3 4 2 3" xfId="8043"/>
    <cellStyle name="Entrada 2 3 4 2 3 2" xfId="23151"/>
    <cellStyle name="Entrada 2 3 4 2 4" xfId="20689"/>
    <cellStyle name="Entrada 2 3 4 3" xfId="9326"/>
    <cellStyle name="Entrada 2 3 4 3 2" xfId="24434"/>
    <cellStyle name="Entrada 2 3 4 4" xfId="14915"/>
    <cellStyle name="Entrada 2 3 4 4 2" xfId="30023"/>
    <cellStyle name="Entrada 2 3 4 5" xfId="18052"/>
    <cellStyle name="Entrada 2 3 5" xfId="3270"/>
    <cellStyle name="Entrada 2 3 5 2" xfId="5907"/>
    <cellStyle name="Entrada 2 3 5 2 2" xfId="12218"/>
    <cellStyle name="Entrada 2 3 5 2 2 2" xfId="27326"/>
    <cellStyle name="Entrada 2 3 5 2 3" xfId="7354"/>
    <cellStyle name="Entrada 2 3 5 2 3 2" xfId="22462"/>
    <cellStyle name="Entrada 2 3 5 2 4" xfId="21015"/>
    <cellStyle name="Entrada 2 3 5 3" xfId="9652"/>
    <cellStyle name="Entrada 2 3 5 3 2" xfId="24760"/>
    <cellStyle name="Entrada 2 3 5 4" xfId="15862"/>
    <cellStyle name="Entrada 2 3 5 4 2" xfId="30970"/>
    <cellStyle name="Entrada 2 3 5 5" xfId="18378"/>
    <cellStyle name="Entrada 2 3 6" xfId="3576"/>
    <cellStyle name="Entrada 2 3 6 2" xfId="6213"/>
    <cellStyle name="Entrada 2 3 6 2 2" xfId="12524"/>
    <cellStyle name="Entrada 2 3 6 2 2 2" xfId="27632"/>
    <cellStyle name="Entrada 2 3 6 2 3" xfId="7482"/>
    <cellStyle name="Entrada 2 3 6 2 3 2" xfId="22590"/>
    <cellStyle name="Entrada 2 3 6 2 4" xfId="21321"/>
    <cellStyle name="Entrada 2 3 6 3" xfId="9958"/>
    <cellStyle name="Entrada 2 3 6 3 2" xfId="25066"/>
    <cellStyle name="Entrada 2 3 6 4" xfId="13747"/>
    <cellStyle name="Entrada 2 3 6 4 2" xfId="28855"/>
    <cellStyle name="Entrada 2 3 6 5" xfId="18684"/>
    <cellStyle name="Entrada 2 3 7" xfId="3922"/>
    <cellStyle name="Entrada 2 3 7 2" xfId="6559"/>
    <cellStyle name="Entrada 2 3 7 2 2" xfId="12870"/>
    <cellStyle name="Entrada 2 3 7 2 2 2" xfId="27978"/>
    <cellStyle name="Entrada 2 3 7 2 3" xfId="16575"/>
    <cellStyle name="Entrada 2 3 7 2 3 2" xfId="31683"/>
    <cellStyle name="Entrada 2 3 7 2 4" xfId="21667"/>
    <cellStyle name="Entrada 2 3 7 3" xfId="10304"/>
    <cellStyle name="Entrada 2 3 7 3 2" xfId="25412"/>
    <cellStyle name="Entrada 2 3 7 4" xfId="14749"/>
    <cellStyle name="Entrada 2 3 7 4 2" xfId="29857"/>
    <cellStyle name="Entrada 2 3 7 5" xfId="19030"/>
    <cellStyle name="Entrada 2 3 8" xfId="4487"/>
    <cellStyle name="Entrada 2 3 8 2" xfId="10869"/>
    <cellStyle name="Entrada 2 3 8 2 2" xfId="25977"/>
    <cellStyle name="Entrada 2 3 8 3" xfId="15232"/>
    <cellStyle name="Entrada 2 3 8 3 2" xfId="30340"/>
    <cellStyle name="Entrada 2 3 8 4" xfId="19595"/>
    <cellStyle name="Entrada 2 3 9" xfId="8351"/>
    <cellStyle name="Entrada 2 3 9 2" xfId="23459"/>
    <cellStyle name="Entrada 2 4" xfId="2087"/>
    <cellStyle name="Entrada 2 4 10" xfId="13937"/>
    <cellStyle name="Entrada 2 4 10 2" xfId="29045"/>
    <cellStyle name="Entrada 2 4 11" xfId="13521"/>
    <cellStyle name="Entrada 2 4 11 2" xfId="28629"/>
    <cellStyle name="Entrada 2 4 12" xfId="17312"/>
    <cellStyle name="Entrada 2 4 2" xfId="2577"/>
    <cellStyle name="Entrada 2 4 2 2" xfId="5214"/>
    <cellStyle name="Entrada 2 4 2 2 2" xfId="11578"/>
    <cellStyle name="Entrada 2 4 2 2 2 2" xfId="26686"/>
    <cellStyle name="Entrada 2 4 2 2 3" xfId="15955"/>
    <cellStyle name="Entrada 2 4 2 2 3 2" xfId="31063"/>
    <cellStyle name="Entrada 2 4 2 2 4" xfId="20322"/>
    <cellStyle name="Entrada 2 4 2 3" xfId="9044"/>
    <cellStyle name="Entrada 2 4 2 3 2" xfId="24152"/>
    <cellStyle name="Entrada 2 4 2 4" xfId="14642"/>
    <cellStyle name="Entrada 2 4 2 4 2" xfId="29750"/>
    <cellStyle name="Entrada 2 4 2 5" xfId="16321"/>
    <cellStyle name="Entrada 2 4 2 5 2" xfId="31429"/>
    <cellStyle name="Entrada 2 4 2 6" xfId="17685"/>
    <cellStyle name="Entrada 2 4 3" xfId="2847"/>
    <cellStyle name="Entrada 2 4 3 2" xfId="5484"/>
    <cellStyle name="Entrada 2 4 3 2 2" xfId="16237"/>
    <cellStyle name="Entrada 2 4 3 2 2 2" xfId="31345"/>
    <cellStyle name="Entrada 2 4 3 2 3" xfId="20592"/>
    <cellStyle name="Entrada 2 4 3 3" xfId="14130"/>
    <cellStyle name="Entrada 2 4 3 3 2" xfId="29238"/>
    <cellStyle name="Entrada 2 4 3 4" xfId="17955"/>
    <cellStyle name="Entrada 2 4 4" xfId="3150"/>
    <cellStyle name="Entrada 2 4 4 2" xfId="5787"/>
    <cellStyle name="Entrada 2 4 4 2 2" xfId="12098"/>
    <cellStyle name="Entrada 2 4 4 2 2 2" xfId="27206"/>
    <cellStyle name="Entrada 2 4 4 2 3" xfId="14767"/>
    <cellStyle name="Entrada 2 4 4 2 3 2" xfId="29875"/>
    <cellStyle name="Entrada 2 4 4 2 4" xfId="20895"/>
    <cellStyle name="Entrada 2 4 4 3" xfId="9532"/>
    <cellStyle name="Entrada 2 4 4 3 2" xfId="24640"/>
    <cellStyle name="Entrada 2 4 4 4" xfId="14576"/>
    <cellStyle name="Entrada 2 4 4 4 2" xfId="29684"/>
    <cellStyle name="Entrada 2 4 4 5" xfId="18258"/>
    <cellStyle name="Entrada 2 4 5" xfId="3476"/>
    <cellStyle name="Entrada 2 4 5 2" xfId="6113"/>
    <cellStyle name="Entrada 2 4 5 2 2" xfId="12424"/>
    <cellStyle name="Entrada 2 4 5 2 2 2" xfId="27532"/>
    <cellStyle name="Entrada 2 4 5 2 3" xfId="8020"/>
    <cellStyle name="Entrada 2 4 5 2 3 2" xfId="23128"/>
    <cellStyle name="Entrada 2 4 5 2 4" xfId="21221"/>
    <cellStyle name="Entrada 2 4 5 3" xfId="9858"/>
    <cellStyle name="Entrada 2 4 5 3 2" xfId="24966"/>
    <cellStyle name="Entrada 2 4 5 4" xfId="16226"/>
    <cellStyle name="Entrada 2 4 5 4 2" xfId="31334"/>
    <cellStyle name="Entrada 2 4 5 5" xfId="18584"/>
    <cellStyle name="Entrada 2 4 6" xfId="3782"/>
    <cellStyle name="Entrada 2 4 6 2" xfId="6419"/>
    <cellStyle name="Entrada 2 4 6 2 2" xfId="12730"/>
    <cellStyle name="Entrada 2 4 6 2 2 2" xfId="27838"/>
    <cellStyle name="Entrada 2 4 6 2 3" xfId="14747"/>
    <cellStyle name="Entrada 2 4 6 2 3 2" xfId="29855"/>
    <cellStyle name="Entrada 2 4 6 2 4" xfId="21527"/>
    <cellStyle name="Entrada 2 4 6 3" xfId="10164"/>
    <cellStyle name="Entrada 2 4 6 3 2" xfId="25272"/>
    <cellStyle name="Entrada 2 4 6 4" xfId="14948"/>
    <cellStyle name="Entrada 2 4 6 4 2" xfId="30056"/>
    <cellStyle name="Entrada 2 4 6 5" xfId="18890"/>
    <cellStyle name="Entrada 2 4 7" xfId="4159"/>
    <cellStyle name="Entrada 2 4 7 2" xfId="6796"/>
    <cellStyle name="Entrada 2 4 7 2 2" xfId="13107"/>
    <cellStyle name="Entrada 2 4 7 2 2 2" xfId="28215"/>
    <cellStyle name="Entrada 2 4 7 2 3" xfId="16781"/>
    <cellStyle name="Entrada 2 4 7 2 3 2" xfId="31889"/>
    <cellStyle name="Entrada 2 4 7 2 4" xfId="21904"/>
    <cellStyle name="Entrada 2 4 7 3" xfId="10541"/>
    <cellStyle name="Entrada 2 4 7 3 2" xfId="25649"/>
    <cellStyle name="Entrada 2 4 7 4" xfId="15209"/>
    <cellStyle name="Entrada 2 4 7 4 2" xfId="30317"/>
    <cellStyle name="Entrada 2 4 7 5" xfId="19267"/>
    <cellStyle name="Entrada 2 4 8" xfId="4724"/>
    <cellStyle name="Entrada 2 4 8 2" xfId="11106"/>
    <cellStyle name="Entrada 2 4 8 2 2" xfId="26214"/>
    <cellStyle name="Entrada 2 4 8 3" xfId="15398"/>
    <cellStyle name="Entrada 2 4 8 3 2" xfId="30506"/>
    <cellStyle name="Entrada 2 4 8 4" xfId="19832"/>
    <cellStyle name="Entrada 2 4 9" xfId="8585"/>
    <cellStyle name="Entrada 2 4 9 2" xfId="23693"/>
    <cellStyle name="Entrada 2 5" xfId="2034"/>
    <cellStyle name="Entrada 2 5 10" xfId="7226"/>
    <cellStyle name="Entrada 2 5 10 2" xfId="22334"/>
    <cellStyle name="Entrada 2 5 11" xfId="17259"/>
    <cellStyle name="Entrada 2 5 2" xfId="2794"/>
    <cellStyle name="Entrada 2 5 2 2" xfId="5431"/>
    <cellStyle name="Entrada 2 5 2 2 2" xfId="16464"/>
    <cellStyle name="Entrada 2 5 2 2 2 2" xfId="31572"/>
    <cellStyle name="Entrada 2 5 2 2 3" xfId="20539"/>
    <cellStyle name="Entrada 2 5 2 3" xfId="13556"/>
    <cellStyle name="Entrada 2 5 2 3 2" xfId="28664"/>
    <cellStyle name="Entrada 2 5 2 4" xfId="17902"/>
    <cellStyle name="Entrada 2 5 3" xfId="3097"/>
    <cellStyle name="Entrada 2 5 3 2" xfId="5734"/>
    <cellStyle name="Entrada 2 5 3 2 2" xfId="12045"/>
    <cellStyle name="Entrada 2 5 3 2 2 2" xfId="27153"/>
    <cellStyle name="Entrada 2 5 3 2 3" xfId="7369"/>
    <cellStyle name="Entrada 2 5 3 2 3 2" xfId="22477"/>
    <cellStyle name="Entrada 2 5 3 2 4" xfId="20842"/>
    <cellStyle name="Entrada 2 5 3 3" xfId="9479"/>
    <cellStyle name="Entrada 2 5 3 3 2" xfId="24587"/>
    <cellStyle name="Entrada 2 5 3 4" xfId="16564"/>
    <cellStyle name="Entrada 2 5 3 4 2" xfId="31672"/>
    <cellStyle name="Entrada 2 5 3 5" xfId="18205"/>
    <cellStyle name="Entrada 2 5 4" xfId="3423"/>
    <cellStyle name="Entrada 2 5 4 2" xfId="6060"/>
    <cellStyle name="Entrada 2 5 4 2 2" xfId="12371"/>
    <cellStyle name="Entrada 2 5 4 2 2 2" xfId="27479"/>
    <cellStyle name="Entrada 2 5 4 2 3" xfId="13732"/>
    <cellStyle name="Entrada 2 5 4 2 3 2" xfId="28840"/>
    <cellStyle name="Entrada 2 5 4 2 4" xfId="21168"/>
    <cellStyle name="Entrada 2 5 4 3" xfId="9805"/>
    <cellStyle name="Entrada 2 5 4 3 2" xfId="24913"/>
    <cellStyle name="Entrada 2 5 4 4" xfId="14541"/>
    <cellStyle name="Entrada 2 5 4 4 2" xfId="29649"/>
    <cellStyle name="Entrada 2 5 4 5" xfId="18531"/>
    <cellStyle name="Entrada 2 5 5" xfId="3729"/>
    <cellStyle name="Entrada 2 5 5 2" xfId="6366"/>
    <cellStyle name="Entrada 2 5 5 2 2" xfId="12677"/>
    <cellStyle name="Entrada 2 5 5 2 2 2" xfId="27785"/>
    <cellStyle name="Entrada 2 5 5 2 3" xfId="7633"/>
    <cellStyle name="Entrada 2 5 5 2 3 2" xfId="22741"/>
    <cellStyle name="Entrada 2 5 5 2 4" xfId="21474"/>
    <cellStyle name="Entrada 2 5 5 3" xfId="10111"/>
    <cellStyle name="Entrada 2 5 5 3 2" xfId="25219"/>
    <cellStyle name="Entrada 2 5 5 4" xfId="16541"/>
    <cellStyle name="Entrada 2 5 5 4 2" xfId="31649"/>
    <cellStyle name="Entrada 2 5 5 5" xfId="18837"/>
    <cellStyle name="Entrada 2 5 6" xfId="4106"/>
    <cellStyle name="Entrada 2 5 6 2" xfId="6743"/>
    <cellStyle name="Entrada 2 5 6 2 2" xfId="13054"/>
    <cellStyle name="Entrada 2 5 6 2 2 2" xfId="28162"/>
    <cellStyle name="Entrada 2 5 6 2 3" xfId="16728"/>
    <cellStyle name="Entrada 2 5 6 2 3 2" xfId="31836"/>
    <cellStyle name="Entrada 2 5 6 2 4" xfId="21851"/>
    <cellStyle name="Entrada 2 5 6 3" xfId="10488"/>
    <cellStyle name="Entrada 2 5 6 3 2" xfId="25596"/>
    <cellStyle name="Entrada 2 5 6 4" xfId="8153"/>
    <cellStyle name="Entrada 2 5 6 4 2" xfId="23261"/>
    <cellStyle name="Entrada 2 5 6 5" xfId="19214"/>
    <cellStyle name="Entrada 2 5 7" xfId="4671"/>
    <cellStyle name="Entrada 2 5 7 2" xfId="11053"/>
    <cellStyle name="Entrada 2 5 7 2 2" xfId="26161"/>
    <cellStyle name="Entrada 2 5 7 3" xfId="14463"/>
    <cellStyle name="Entrada 2 5 7 3 2" xfId="29571"/>
    <cellStyle name="Entrada 2 5 7 4" xfId="19779"/>
    <cellStyle name="Entrada 2 5 8" xfId="8532"/>
    <cellStyle name="Entrada 2 5 8 2" xfId="23640"/>
    <cellStyle name="Entrada 2 5 9" xfId="11807"/>
    <cellStyle name="Entrada 2 5 9 2" xfId="26915"/>
    <cellStyle name="Entrada 3" xfId="1152"/>
    <cellStyle name="Entrada 3 2" xfId="1868"/>
    <cellStyle name="Entrada 3 2 10" xfId="8369"/>
    <cellStyle name="Entrada 3 2 10 2" xfId="23477"/>
    <cellStyle name="Entrada 3 2 11" xfId="16188"/>
    <cellStyle name="Entrada 3 2 11 2" xfId="31296"/>
    <cellStyle name="Entrada 3 2 12" xfId="13792"/>
    <cellStyle name="Entrada 3 2 12 2" xfId="28900"/>
    <cellStyle name="Entrada 3 2 13" xfId="17093"/>
    <cellStyle name="Entrada 3 2 2" xfId="2428"/>
    <cellStyle name="Entrada 3 2 2 2" xfId="5065"/>
    <cellStyle name="Entrada 3 2 2 2 2" xfId="11429"/>
    <cellStyle name="Entrada 3 2 2 2 2 2" xfId="26537"/>
    <cellStyle name="Entrada 3 2 2 2 3" xfId="14985"/>
    <cellStyle name="Entrada 3 2 2 2 3 2" xfId="30093"/>
    <cellStyle name="Entrada 3 2 2 2 4" xfId="20173"/>
    <cellStyle name="Entrada 3 2 2 3" xfId="8895"/>
    <cellStyle name="Entrada 3 2 2 3 2" xfId="24003"/>
    <cellStyle name="Entrada 3 2 3" xfId="2192"/>
    <cellStyle name="Entrada 3 2 3 2" xfId="4829"/>
    <cellStyle name="Entrada 3 2 3 2 2" xfId="13880"/>
    <cellStyle name="Entrada 3 2 3 2 2 2" xfId="28988"/>
    <cellStyle name="Entrada 3 2 3 2 3" xfId="19937"/>
    <cellStyle name="Entrada 3 2 3 3" xfId="16046"/>
    <cellStyle name="Entrada 3 2 3 3 2" xfId="31154"/>
    <cellStyle name="Entrada 3 2 3 4" xfId="17417"/>
    <cellStyle name="Entrada 3 2 4" xfId="2962"/>
    <cellStyle name="Entrada 3 2 4 2" xfId="5599"/>
    <cellStyle name="Entrada 3 2 4 2 2" xfId="11910"/>
    <cellStyle name="Entrada 3 2 4 2 2 2" xfId="27018"/>
    <cellStyle name="Entrada 3 2 4 2 3" xfId="14026"/>
    <cellStyle name="Entrada 3 2 4 2 3 2" xfId="29134"/>
    <cellStyle name="Entrada 3 2 4 2 4" xfId="20707"/>
    <cellStyle name="Entrada 3 2 4 3" xfId="9344"/>
    <cellStyle name="Entrada 3 2 4 3 2" xfId="24452"/>
    <cellStyle name="Entrada 3 2 4 4" xfId="7541"/>
    <cellStyle name="Entrada 3 2 4 4 2" xfId="22649"/>
    <cellStyle name="Entrada 3 2 4 5" xfId="18070"/>
    <cellStyle name="Entrada 3 2 5" xfId="3288"/>
    <cellStyle name="Entrada 3 2 5 2" xfId="5925"/>
    <cellStyle name="Entrada 3 2 5 2 2" xfId="12236"/>
    <cellStyle name="Entrada 3 2 5 2 2 2" xfId="27344"/>
    <cellStyle name="Entrada 3 2 5 2 3" xfId="14456"/>
    <cellStyle name="Entrada 3 2 5 2 3 2" xfId="29564"/>
    <cellStyle name="Entrada 3 2 5 2 4" xfId="21033"/>
    <cellStyle name="Entrada 3 2 5 3" xfId="9670"/>
    <cellStyle name="Entrada 3 2 5 3 2" xfId="24778"/>
    <cellStyle name="Entrada 3 2 5 4" xfId="14585"/>
    <cellStyle name="Entrada 3 2 5 4 2" xfId="29693"/>
    <cellStyle name="Entrada 3 2 5 5" xfId="18396"/>
    <cellStyle name="Entrada 3 2 6" xfId="3594"/>
    <cellStyle name="Entrada 3 2 6 2" xfId="6231"/>
    <cellStyle name="Entrada 3 2 6 2 2" xfId="12542"/>
    <cellStyle name="Entrada 3 2 6 2 2 2" xfId="27650"/>
    <cellStyle name="Entrada 3 2 6 2 3" xfId="13353"/>
    <cellStyle name="Entrada 3 2 6 2 3 2" xfId="28461"/>
    <cellStyle name="Entrada 3 2 6 2 4" xfId="21339"/>
    <cellStyle name="Entrada 3 2 6 3" xfId="9976"/>
    <cellStyle name="Entrada 3 2 6 3 2" xfId="25084"/>
    <cellStyle name="Entrada 3 2 6 4" xfId="8466"/>
    <cellStyle name="Entrada 3 2 6 4 2" xfId="23574"/>
    <cellStyle name="Entrada 3 2 6 5" xfId="18702"/>
    <cellStyle name="Entrada 3 2 7" xfId="3940"/>
    <cellStyle name="Entrada 3 2 7 2" xfId="6577"/>
    <cellStyle name="Entrada 3 2 7 2 2" xfId="12888"/>
    <cellStyle name="Entrada 3 2 7 2 2 2" xfId="27996"/>
    <cellStyle name="Entrada 3 2 7 2 3" xfId="16593"/>
    <cellStyle name="Entrada 3 2 7 2 3 2" xfId="31701"/>
    <cellStyle name="Entrada 3 2 7 2 4" xfId="21685"/>
    <cellStyle name="Entrada 3 2 7 3" xfId="10322"/>
    <cellStyle name="Entrada 3 2 7 3 2" xfId="25430"/>
    <cellStyle name="Entrada 3 2 7 4" xfId="14058"/>
    <cellStyle name="Entrada 3 2 7 4 2" xfId="29166"/>
    <cellStyle name="Entrada 3 2 7 5" xfId="19048"/>
    <cellStyle name="Entrada 3 2 8" xfId="4287"/>
    <cellStyle name="Entrada 3 2 8 2" xfId="6924"/>
    <cellStyle name="Entrada 3 2 8 2 2" xfId="13235"/>
    <cellStyle name="Entrada 3 2 8 2 2 2" xfId="28343"/>
    <cellStyle name="Entrada 3 2 8 2 3" xfId="16899"/>
    <cellStyle name="Entrada 3 2 8 2 3 2" xfId="32007"/>
    <cellStyle name="Entrada 3 2 8 2 4" xfId="22032"/>
    <cellStyle name="Entrada 3 2 8 3" xfId="10669"/>
    <cellStyle name="Entrada 3 2 8 3 2" xfId="25777"/>
    <cellStyle name="Entrada 3 2 8 4" xfId="11788"/>
    <cellStyle name="Entrada 3 2 8 4 2" xfId="26896"/>
    <cellStyle name="Entrada 3 2 8 5" xfId="19395"/>
    <cellStyle name="Entrada 3 2 9" xfId="4505"/>
    <cellStyle name="Entrada 3 2 9 2" xfId="10887"/>
    <cellStyle name="Entrada 3 2 9 2 2" xfId="25995"/>
    <cellStyle name="Entrada 3 2 9 3" xfId="15421"/>
    <cellStyle name="Entrada 3 2 9 3 2" xfId="30529"/>
    <cellStyle name="Entrada 3 2 9 4" xfId="19613"/>
    <cellStyle name="Entrada 3 3" xfId="1851"/>
    <cellStyle name="Entrada 3 3 10" xfId="9197"/>
    <cellStyle name="Entrada 3 3 10 2" xfId="24305"/>
    <cellStyle name="Entrada 3 3 11" xfId="14360"/>
    <cellStyle name="Entrada 3 3 11 2" xfId="29468"/>
    <cellStyle name="Entrada 3 3 12" xfId="17076"/>
    <cellStyle name="Entrada 3 3 2" xfId="2411"/>
    <cellStyle name="Entrada 3 3 2 2" xfId="5048"/>
    <cellStyle name="Entrada 3 3 2 2 2" xfId="11412"/>
    <cellStyle name="Entrada 3 3 2 2 2 2" xfId="26520"/>
    <cellStyle name="Entrada 3 3 2 2 3" xfId="7092"/>
    <cellStyle name="Entrada 3 3 2 2 3 2" xfId="22200"/>
    <cellStyle name="Entrada 3 3 2 2 4" xfId="20156"/>
    <cellStyle name="Entrada 3 3 2 3" xfId="8878"/>
    <cellStyle name="Entrada 3 3 2 3 2" xfId="23986"/>
    <cellStyle name="Entrada 3 3 2 4" xfId="14526"/>
    <cellStyle name="Entrada 3 3 2 4 2" xfId="29634"/>
    <cellStyle name="Entrada 3 3 2 5" xfId="7600"/>
    <cellStyle name="Entrada 3 3 2 5 2" xfId="22708"/>
    <cellStyle name="Entrada 3 3 2 6" xfId="17602"/>
    <cellStyle name="Entrada 3 3 3" xfId="2209"/>
    <cellStyle name="Entrada 3 3 3 2" xfId="4846"/>
    <cellStyle name="Entrada 3 3 3 2 2" xfId="16146"/>
    <cellStyle name="Entrada 3 3 3 2 2 2" xfId="31254"/>
    <cellStyle name="Entrada 3 3 3 2 3" xfId="19954"/>
    <cellStyle name="Entrada 3 3 3 3" xfId="7943"/>
    <cellStyle name="Entrada 3 3 3 3 2" xfId="23051"/>
    <cellStyle name="Entrada 3 3 3 4" xfId="17434"/>
    <cellStyle name="Entrada 3 3 4" xfId="2945"/>
    <cellStyle name="Entrada 3 3 4 2" xfId="5582"/>
    <cellStyle name="Entrada 3 3 4 2 2" xfId="11893"/>
    <cellStyle name="Entrada 3 3 4 2 2 2" xfId="27001"/>
    <cellStyle name="Entrada 3 3 4 2 3" xfId="7241"/>
    <cellStyle name="Entrada 3 3 4 2 3 2" xfId="22349"/>
    <cellStyle name="Entrada 3 3 4 2 4" xfId="20690"/>
    <cellStyle name="Entrada 3 3 4 3" xfId="9327"/>
    <cellStyle name="Entrada 3 3 4 3 2" xfId="24435"/>
    <cellStyle name="Entrada 3 3 4 4" xfId="7508"/>
    <cellStyle name="Entrada 3 3 4 4 2" xfId="22616"/>
    <cellStyle name="Entrada 3 3 4 5" xfId="18053"/>
    <cellStyle name="Entrada 3 3 5" xfId="3271"/>
    <cellStyle name="Entrada 3 3 5 2" xfId="5908"/>
    <cellStyle name="Entrada 3 3 5 2 2" xfId="12219"/>
    <cellStyle name="Entrada 3 3 5 2 2 2" xfId="27327"/>
    <cellStyle name="Entrada 3 3 5 2 3" xfId="8733"/>
    <cellStyle name="Entrada 3 3 5 2 3 2" xfId="23841"/>
    <cellStyle name="Entrada 3 3 5 2 4" xfId="21016"/>
    <cellStyle name="Entrada 3 3 5 3" xfId="9653"/>
    <cellStyle name="Entrada 3 3 5 3 2" xfId="24761"/>
    <cellStyle name="Entrada 3 3 5 4" xfId="7991"/>
    <cellStyle name="Entrada 3 3 5 4 2" xfId="23099"/>
    <cellStyle name="Entrada 3 3 5 5" xfId="18379"/>
    <cellStyle name="Entrada 3 3 6" xfId="3577"/>
    <cellStyle name="Entrada 3 3 6 2" xfId="6214"/>
    <cellStyle name="Entrada 3 3 6 2 2" xfId="12525"/>
    <cellStyle name="Entrada 3 3 6 2 2 2" xfId="27633"/>
    <cellStyle name="Entrada 3 3 6 2 3" xfId="15073"/>
    <cellStyle name="Entrada 3 3 6 2 3 2" xfId="30181"/>
    <cellStyle name="Entrada 3 3 6 2 4" xfId="21322"/>
    <cellStyle name="Entrada 3 3 6 3" xfId="9959"/>
    <cellStyle name="Entrada 3 3 6 3 2" xfId="25067"/>
    <cellStyle name="Entrada 3 3 6 4" xfId="7604"/>
    <cellStyle name="Entrada 3 3 6 4 2" xfId="22712"/>
    <cellStyle name="Entrada 3 3 6 5" xfId="18685"/>
    <cellStyle name="Entrada 3 3 7" xfId="3923"/>
    <cellStyle name="Entrada 3 3 7 2" xfId="6560"/>
    <cellStyle name="Entrada 3 3 7 2 2" xfId="12871"/>
    <cellStyle name="Entrada 3 3 7 2 2 2" xfId="27979"/>
    <cellStyle name="Entrada 3 3 7 2 3" xfId="16576"/>
    <cellStyle name="Entrada 3 3 7 2 3 2" xfId="31684"/>
    <cellStyle name="Entrada 3 3 7 2 4" xfId="21668"/>
    <cellStyle name="Entrada 3 3 7 3" xfId="10305"/>
    <cellStyle name="Entrada 3 3 7 3 2" xfId="25413"/>
    <cellStyle name="Entrada 3 3 7 4" xfId="14793"/>
    <cellStyle name="Entrada 3 3 7 4 2" xfId="29901"/>
    <cellStyle name="Entrada 3 3 7 5" xfId="19031"/>
    <cellStyle name="Entrada 3 3 8" xfId="4488"/>
    <cellStyle name="Entrada 3 3 8 2" xfId="10870"/>
    <cellStyle name="Entrada 3 3 8 2 2" xfId="25978"/>
    <cellStyle name="Entrada 3 3 8 3" xfId="16253"/>
    <cellStyle name="Entrada 3 3 8 3 2" xfId="31361"/>
    <cellStyle name="Entrada 3 3 8 4" xfId="19596"/>
    <cellStyle name="Entrada 3 3 9" xfId="8352"/>
    <cellStyle name="Entrada 3 3 9 2" xfId="23460"/>
    <cellStyle name="Entrada 3 4" xfId="2088"/>
    <cellStyle name="Entrada 3 4 10" xfId="15288"/>
    <cellStyle name="Entrada 3 4 10 2" xfId="30396"/>
    <cellStyle name="Entrada 3 4 11" xfId="16537"/>
    <cellStyle name="Entrada 3 4 11 2" xfId="31645"/>
    <cellStyle name="Entrada 3 4 12" xfId="17313"/>
    <cellStyle name="Entrada 3 4 2" xfId="2578"/>
    <cellStyle name="Entrada 3 4 2 2" xfId="5215"/>
    <cellStyle name="Entrada 3 4 2 2 2" xfId="11579"/>
    <cellStyle name="Entrada 3 4 2 2 2 2" xfId="26687"/>
    <cellStyle name="Entrada 3 4 2 2 3" xfId="7081"/>
    <cellStyle name="Entrada 3 4 2 2 3 2" xfId="22189"/>
    <cellStyle name="Entrada 3 4 2 2 4" xfId="20323"/>
    <cellStyle name="Entrada 3 4 2 3" xfId="9045"/>
    <cellStyle name="Entrada 3 4 2 3 2" xfId="24153"/>
    <cellStyle name="Entrada 3 4 2 4" xfId="15279"/>
    <cellStyle name="Entrada 3 4 2 4 2" xfId="30387"/>
    <cellStyle name="Entrada 3 4 2 5" xfId="7938"/>
    <cellStyle name="Entrada 3 4 2 5 2" xfId="23046"/>
    <cellStyle name="Entrada 3 4 2 6" xfId="17686"/>
    <cellStyle name="Entrada 3 4 3" xfId="2848"/>
    <cellStyle name="Entrada 3 4 3 2" xfId="5485"/>
    <cellStyle name="Entrada 3 4 3 2 2" xfId="7540"/>
    <cellStyle name="Entrada 3 4 3 2 2 2" xfId="22648"/>
    <cellStyle name="Entrada 3 4 3 2 3" xfId="20593"/>
    <cellStyle name="Entrada 3 4 3 3" xfId="7624"/>
    <cellStyle name="Entrada 3 4 3 3 2" xfId="22732"/>
    <cellStyle name="Entrada 3 4 3 4" xfId="17956"/>
    <cellStyle name="Entrada 3 4 4" xfId="3151"/>
    <cellStyle name="Entrada 3 4 4 2" xfId="5788"/>
    <cellStyle name="Entrada 3 4 4 2 2" xfId="12099"/>
    <cellStyle name="Entrada 3 4 4 2 2 2" xfId="27207"/>
    <cellStyle name="Entrada 3 4 4 2 3" xfId="13940"/>
    <cellStyle name="Entrada 3 4 4 2 3 2" xfId="29048"/>
    <cellStyle name="Entrada 3 4 4 2 4" xfId="20896"/>
    <cellStyle name="Entrada 3 4 4 3" xfId="9533"/>
    <cellStyle name="Entrada 3 4 4 3 2" xfId="24641"/>
    <cellStyle name="Entrada 3 4 4 4" xfId="13497"/>
    <cellStyle name="Entrada 3 4 4 4 2" xfId="28605"/>
    <cellStyle name="Entrada 3 4 4 5" xfId="18259"/>
    <cellStyle name="Entrada 3 4 5" xfId="3477"/>
    <cellStyle name="Entrada 3 4 5 2" xfId="6114"/>
    <cellStyle name="Entrada 3 4 5 2 2" xfId="12425"/>
    <cellStyle name="Entrada 3 4 5 2 2 2" xfId="27533"/>
    <cellStyle name="Entrada 3 4 5 2 3" xfId="14455"/>
    <cellStyle name="Entrada 3 4 5 2 3 2" xfId="29563"/>
    <cellStyle name="Entrada 3 4 5 2 4" xfId="21222"/>
    <cellStyle name="Entrada 3 4 5 3" xfId="9859"/>
    <cellStyle name="Entrada 3 4 5 3 2" xfId="24967"/>
    <cellStyle name="Entrada 3 4 5 4" xfId="7427"/>
    <cellStyle name="Entrada 3 4 5 4 2" xfId="22535"/>
    <cellStyle name="Entrada 3 4 5 5" xfId="18585"/>
    <cellStyle name="Entrada 3 4 6" xfId="3783"/>
    <cellStyle name="Entrada 3 4 6 2" xfId="6420"/>
    <cellStyle name="Entrada 3 4 6 2 2" xfId="12731"/>
    <cellStyle name="Entrada 3 4 6 2 2 2" xfId="27839"/>
    <cellStyle name="Entrada 3 4 6 2 3" xfId="15161"/>
    <cellStyle name="Entrada 3 4 6 2 3 2" xfId="30269"/>
    <cellStyle name="Entrada 3 4 6 2 4" xfId="21528"/>
    <cellStyle name="Entrada 3 4 6 3" xfId="10165"/>
    <cellStyle name="Entrada 3 4 6 3 2" xfId="25273"/>
    <cellStyle name="Entrada 3 4 6 4" xfId="15567"/>
    <cellStyle name="Entrada 3 4 6 4 2" xfId="30675"/>
    <cellStyle name="Entrada 3 4 6 5" xfId="18891"/>
    <cellStyle name="Entrada 3 4 7" xfId="4160"/>
    <cellStyle name="Entrada 3 4 7 2" xfId="6797"/>
    <cellStyle name="Entrada 3 4 7 2 2" xfId="13108"/>
    <cellStyle name="Entrada 3 4 7 2 2 2" xfId="28216"/>
    <cellStyle name="Entrada 3 4 7 2 3" xfId="16782"/>
    <cellStyle name="Entrada 3 4 7 2 3 2" xfId="31890"/>
    <cellStyle name="Entrada 3 4 7 2 4" xfId="21905"/>
    <cellStyle name="Entrada 3 4 7 3" xfId="10542"/>
    <cellStyle name="Entrada 3 4 7 3 2" xfId="25650"/>
    <cellStyle name="Entrada 3 4 7 4" xfId="15887"/>
    <cellStyle name="Entrada 3 4 7 4 2" xfId="30995"/>
    <cellStyle name="Entrada 3 4 7 5" xfId="19268"/>
    <cellStyle name="Entrada 3 4 8" xfId="4725"/>
    <cellStyle name="Entrada 3 4 8 2" xfId="11107"/>
    <cellStyle name="Entrada 3 4 8 2 2" xfId="26215"/>
    <cellStyle name="Entrada 3 4 8 3" xfId="13726"/>
    <cellStyle name="Entrada 3 4 8 3 2" xfId="28834"/>
    <cellStyle name="Entrada 3 4 8 4" xfId="19833"/>
    <cellStyle name="Entrada 3 4 9" xfId="8586"/>
    <cellStyle name="Entrada 3 4 9 2" xfId="23694"/>
    <cellStyle name="Entrada 3 5" xfId="2033"/>
    <cellStyle name="Entrada 3 5 10" xfId="13721"/>
    <cellStyle name="Entrada 3 5 10 2" xfId="28829"/>
    <cellStyle name="Entrada 3 5 11" xfId="17258"/>
    <cellStyle name="Entrada 3 5 2" xfId="2793"/>
    <cellStyle name="Entrada 3 5 2 2" xfId="5430"/>
    <cellStyle name="Entrada 3 5 2 2 2" xfId="13789"/>
    <cellStyle name="Entrada 3 5 2 2 2 2" xfId="28897"/>
    <cellStyle name="Entrada 3 5 2 2 3" xfId="20538"/>
    <cellStyle name="Entrada 3 5 2 3" xfId="9244"/>
    <cellStyle name="Entrada 3 5 2 3 2" xfId="24352"/>
    <cellStyle name="Entrada 3 5 2 4" xfId="17901"/>
    <cellStyle name="Entrada 3 5 3" xfId="3096"/>
    <cellStyle name="Entrada 3 5 3 2" xfId="5733"/>
    <cellStyle name="Entrada 3 5 3 2 2" xfId="12044"/>
    <cellStyle name="Entrada 3 5 3 2 2 2" xfId="27152"/>
    <cellStyle name="Entrada 3 5 3 2 3" xfId="15620"/>
    <cellStyle name="Entrada 3 5 3 2 3 2" xfId="30728"/>
    <cellStyle name="Entrada 3 5 3 2 4" xfId="20841"/>
    <cellStyle name="Entrada 3 5 3 3" xfId="9478"/>
    <cellStyle name="Entrada 3 5 3 3 2" xfId="24586"/>
    <cellStyle name="Entrada 3 5 3 4" xfId="13803"/>
    <cellStyle name="Entrada 3 5 3 4 2" xfId="28911"/>
    <cellStyle name="Entrada 3 5 3 5" xfId="18204"/>
    <cellStyle name="Entrada 3 5 4" xfId="3422"/>
    <cellStyle name="Entrada 3 5 4 2" xfId="6059"/>
    <cellStyle name="Entrada 3 5 4 2 2" xfId="12370"/>
    <cellStyle name="Entrada 3 5 4 2 2 2" xfId="27478"/>
    <cellStyle name="Entrada 3 5 4 2 3" xfId="13885"/>
    <cellStyle name="Entrada 3 5 4 2 3 2" xfId="28993"/>
    <cellStyle name="Entrada 3 5 4 2 4" xfId="21167"/>
    <cellStyle name="Entrada 3 5 4 3" xfId="9804"/>
    <cellStyle name="Entrada 3 5 4 3 2" xfId="24912"/>
    <cellStyle name="Entrada 3 5 4 4" xfId="9221"/>
    <cellStyle name="Entrada 3 5 4 4 2" xfId="24329"/>
    <cellStyle name="Entrada 3 5 4 5" xfId="18530"/>
    <cellStyle name="Entrada 3 5 5" xfId="3728"/>
    <cellStyle name="Entrada 3 5 5 2" xfId="6365"/>
    <cellStyle name="Entrada 3 5 5 2 2" xfId="12676"/>
    <cellStyle name="Entrada 3 5 5 2 2 2" xfId="27784"/>
    <cellStyle name="Entrada 3 5 5 2 3" xfId="16103"/>
    <cellStyle name="Entrada 3 5 5 2 3 2" xfId="31211"/>
    <cellStyle name="Entrada 3 5 5 2 4" xfId="21473"/>
    <cellStyle name="Entrada 3 5 5 3" xfId="10110"/>
    <cellStyle name="Entrada 3 5 5 3 2" xfId="25218"/>
    <cellStyle name="Entrada 3 5 5 4" xfId="9287"/>
    <cellStyle name="Entrada 3 5 5 4 2" xfId="24395"/>
    <cellStyle name="Entrada 3 5 5 5" xfId="18836"/>
    <cellStyle name="Entrada 3 5 6" xfId="4105"/>
    <cellStyle name="Entrada 3 5 6 2" xfId="6742"/>
    <cellStyle name="Entrada 3 5 6 2 2" xfId="13053"/>
    <cellStyle name="Entrada 3 5 6 2 2 2" xfId="28161"/>
    <cellStyle name="Entrada 3 5 6 2 3" xfId="16727"/>
    <cellStyle name="Entrada 3 5 6 2 3 2" xfId="31835"/>
    <cellStyle name="Entrada 3 5 6 2 4" xfId="21850"/>
    <cellStyle name="Entrada 3 5 6 3" xfId="10487"/>
    <cellStyle name="Entrada 3 5 6 3 2" xfId="25595"/>
    <cellStyle name="Entrada 3 5 6 4" xfId="15319"/>
    <cellStyle name="Entrada 3 5 6 4 2" xfId="30427"/>
    <cellStyle name="Entrada 3 5 6 5" xfId="19213"/>
    <cellStyle name="Entrada 3 5 7" xfId="4670"/>
    <cellStyle name="Entrada 3 5 7 2" xfId="11052"/>
    <cellStyle name="Entrada 3 5 7 2 2" xfId="26160"/>
    <cellStyle name="Entrada 3 5 7 3" xfId="7976"/>
    <cellStyle name="Entrada 3 5 7 3 2" xfId="23084"/>
    <cellStyle name="Entrada 3 5 7 4" xfId="19778"/>
    <cellStyle name="Entrada 3 5 8" xfId="8531"/>
    <cellStyle name="Entrada 3 5 8 2" xfId="23639"/>
    <cellStyle name="Entrada 3 5 9" xfId="7859"/>
    <cellStyle name="Entrada 3 5 9 2" xfId="22967"/>
    <cellStyle name="Entrada 4" xfId="1153"/>
    <cellStyle name="Entrada 4 2" xfId="1869"/>
    <cellStyle name="Entrada 4 2 10" xfId="8370"/>
    <cellStyle name="Entrada 4 2 10 2" xfId="23478"/>
    <cellStyle name="Entrada 4 2 11" xfId="8075"/>
    <cellStyle name="Entrada 4 2 11 2" xfId="23183"/>
    <cellStyle name="Entrada 4 2 12" xfId="15891"/>
    <cellStyle name="Entrada 4 2 12 2" xfId="30999"/>
    <cellStyle name="Entrada 4 2 13" xfId="17094"/>
    <cellStyle name="Entrada 4 2 2" xfId="2429"/>
    <cellStyle name="Entrada 4 2 2 2" xfId="5066"/>
    <cellStyle name="Entrada 4 2 2 2 2" xfId="11430"/>
    <cellStyle name="Entrada 4 2 2 2 2 2" xfId="26538"/>
    <cellStyle name="Entrada 4 2 2 2 3" xfId="14115"/>
    <cellStyle name="Entrada 4 2 2 2 3 2" xfId="29223"/>
    <cellStyle name="Entrada 4 2 2 2 4" xfId="20174"/>
    <cellStyle name="Entrada 4 2 2 3" xfId="8896"/>
    <cellStyle name="Entrada 4 2 2 3 2" xfId="24004"/>
    <cellStyle name="Entrada 4 2 3" xfId="2191"/>
    <cellStyle name="Entrada 4 2 3 2" xfId="4828"/>
    <cellStyle name="Entrada 4 2 3 2 2" xfId="8251"/>
    <cellStyle name="Entrada 4 2 3 2 2 2" xfId="23359"/>
    <cellStyle name="Entrada 4 2 3 2 3" xfId="19936"/>
    <cellStyle name="Entrada 4 2 3 3" xfId="15037"/>
    <cellStyle name="Entrada 4 2 3 3 2" xfId="30145"/>
    <cellStyle name="Entrada 4 2 3 4" xfId="17416"/>
    <cellStyle name="Entrada 4 2 4" xfId="2963"/>
    <cellStyle name="Entrada 4 2 4 2" xfId="5600"/>
    <cellStyle name="Entrada 4 2 4 2 2" xfId="11911"/>
    <cellStyle name="Entrada 4 2 4 2 2 2" xfId="27019"/>
    <cellStyle name="Entrada 4 2 4 2 3" xfId="7489"/>
    <cellStyle name="Entrada 4 2 4 2 3 2" xfId="22597"/>
    <cellStyle name="Entrada 4 2 4 2 4" xfId="20708"/>
    <cellStyle name="Entrada 4 2 4 3" xfId="9345"/>
    <cellStyle name="Entrada 4 2 4 3 2" xfId="24453"/>
    <cellStyle name="Entrada 4 2 4 4" xfId="8194"/>
    <cellStyle name="Entrada 4 2 4 4 2" xfId="23302"/>
    <cellStyle name="Entrada 4 2 4 5" xfId="18071"/>
    <cellStyle name="Entrada 4 2 5" xfId="3289"/>
    <cellStyle name="Entrada 4 2 5 2" xfId="5926"/>
    <cellStyle name="Entrada 4 2 5 2 2" xfId="12237"/>
    <cellStyle name="Entrada 4 2 5 2 2 2" xfId="27345"/>
    <cellStyle name="Entrada 4 2 5 2 3" xfId="15283"/>
    <cellStyle name="Entrada 4 2 5 2 3 2" xfId="30391"/>
    <cellStyle name="Entrada 4 2 5 2 4" xfId="21034"/>
    <cellStyle name="Entrada 4 2 5 3" xfId="9671"/>
    <cellStyle name="Entrada 4 2 5 3 2" xfId="24779"/>
    <cellStyle name="Entrada 4 2 5 4" xfId="15515"/>
    <cellStyle name="Entrada 4 2 5 4 2" xfId="30623"/>
    <cellStyle name="Entrada 4 2 5 5" xfId="18397"/>
    <cellStyle name="Entrada 4 2 6" xfId="3595"/>
    <cellStyle name="Entrada 4 2 6 2" xfId="6232"/>
    <cellStyle name="Entrada 4 2 6 2 2" xfId="12543"/>
    <cellStyle name="Entrada 4 2 6 2 2 2" xfId="27651"/>
    <cellStyle name="Entrada 4 2 6 2 3" xfId="7247"/>
    <cellStyle name="Entrada 4 2 6 2 3 2" xfId="22355"/>
    <cellStyle name="Entrada 4 2 6 2 4" xfId="21340"/>
    <cellStyle name="Entrada 4 2 6 3" xfId="9977"/>
    <cellStyle name="Entrada 4 2 6 3 2" xfId="25085"/>
    <cellStyle name="Entrada 4 2 6 4" xfId="16421"/>
    <cellStyle name="Entrada 4 2 6 4 2" xfId="31529"/>
    <cellStyle name="Entrada 4 2 6 5" xfId="18703"/>
    <cellStyle name="Entrada 4 2 7" xfId="3941"/>
    <cellStyle name="Entrada 4 2 7 2" xfId="6578"/>
    <cellStyle name="Entrada 4 2 7 2 2" xfId="12889"/>
    <cellStyle name="Entrada 4 2 7 2 2 2" xfId="27997"/>
    <cellStyle name="Entrada 4 2 7 2 3" xfId="16594"/>
    <cellStyle name="Entrada 4 2 7 2 3 2" xfId="31702"/>
    <cellStyle name="Entrada 4 2 7 2 4" xfId="21686"/>
    <cellStyle name="Entrada 4 2 7 3" xfId="10323"/>
    <cellStyle name="Entrada 4 2 7 3 2" xfId="25431"/>
    <cellStyle name="Entrada 4 2 7 4" xfId="7155"/>
    <cellStyle name="Entrada 4 2 7 4 2" xfId="22263"/>
    <cellStyle name="Entrada 4 2 7 5" xfId="19049"/>
    <cellStyle name="Entrada 4 2 8" xfId="4288"/>
    <cellStyle name="Entrada 4 2 8 2" xfId="6925"/>
    <cellStyle name="Entrada 4 2 8 2 2" xfId="13236"/>
    <cellStyle name="Entrada 4 2 8 2 2 2" xfId="28344"/>
    <cellStyle name="Entrada 4 2 8 2 3" xfId="16900"/>
    <cellStyle name="Entrada 4 2 8 2 3 2" xfId="32008"/>
    <cellStyle name="Entrada 4 2 8 2 4" xfId="22033"/>
    <cellStyle name="Entrada 4 2 8 3" xfId="10670"/>
    <cellStyle name="Entrada 4 2 8 3 2" xfId="25778"/>
    <cellStyle name="Entrada 4 2 8 4" xfId="13388"/>
    <cellStyle name="Entrada 4 2 8 4 2" xfId="28496"/>
    <cellStyle name="Entrada 4 2 8 5" xfId="19396"/>
    <cellStyle name="Entrada 4 2 9" xfId="4506"/>
    <cellStyle name="Entrada 4 2 9 2" xfId="10888"/>
    <cellStyle name="Entrada 4 2 9 2 2" xfId="25996"/>
    <cellStyle name="Entrada 4 2 9 3" xfId="15597"/>
    <cellStyle name="Entrada 4 2 9 3 2" xfId="30705"/>
    <cellStyle name="Entrada 4 2 9 4" xfId="19614"/>
    <cellStyle name="Entrada 4 3" xfId="1852"/>
    <cellStyle name="Entrada 4 3 10" xfId="15643"/>
    <cellStyle name="Entrada 4 3 10 2" xfId="30751"/>
    <cellStyle name="Entrada 4 3 11" xfId="14109"/>
    <cellStyle name="Entrada 4 3 11 2" xfId="29217"/>
    <cellStyle name="Entrada 4 3 12" xfId="17077"/>
    <cellStyle name="Entrada 4 3 2" xfId="2412"/>
    <cellStyle name="Entrada 4 3 2 2" xfId="5049"/>
    <cellStyle name="Entrada 4 3 2 2 2" xfId="11413"/>
    <cellStyle name="Entrada 4 3 2 2 2 2" xfId="26521"/>
    <cellStyle name="Entrada 4 3 2 2 3" xfId="7860"/>
    <cellStyle name="Entrada 4 3 2 2 3 2" xfId="22968"/>
    <cellStyle name="Entrada 4 3 2 2 4" xfId="20157"/>
    <cellStyle name="Entrada 4 3 2 3" xfId="8879"/>
    <cellStyle name="Entrada 4 3 2 3 2" xfId="23987"/>
    <cellStyle name="Entrada 4 3 2 4" xfId="14120"/>
    <cellStyle name="Entrada 4 3 2 4 2" xfId="29228"/>
    <cellStyle name="Entrada 4 3 2 5" xfId="15550"/>
    <cellStyle name="Entrada 4 3 2 5 2" xfId="30658"/>
    <cellStyle name="Entrada 4 3 2 6" xfId="17603"/>
    <cellStyle name="Entrada 4 3 3" xfId="2208"/>
    <cellStyle name="Entrada 4 3 3 2" xfId="4845"/>
    <cellStyle name="Entrada 4 3 3 2 2" xfId="16342"/>
    <cellStyle name="Entrada 4 3 3 2 2 2" xfId="31450"/>
    <cellStyle name="Entrada 4 3 3 2 3" xfId="19953"/>
    <cellStyle name="Entrada 4 3 3 3" xfId="14486"/>
    <cellStyle name="Entrada 4 3 3 3 2" xfId="29594"/>
    <cellStyle name="Entrada 4 3 3 4" xfId="17433"/>
    <cellStyle name="Entrada 4 3 4" xfId="2946"/>
    <cellStyle name="Entrada 4 3 4 2" xfId="5583"/>
    <cellStyle name="Entrada 4 3 4 2 2" xfId="11894"/>
    <cellStyle name="Entrada 4 3 4 2 2 2" xfId="27002"/>
    <cellStyle name="Entrada 4 3 4 2 3" xfId="13687"/>
    <cellStyle name="Entrada 4 3 4 2 3 2" xfId="28795"/>
    <cellStyle name="Entrada 4 3 4 2 4" xfId="20691"/>
    <cellStyle name="Entrada 4 3 4 3" xfId="9328"/>
    <cellStyle name="Entrada 4 3 4 3 2" xfId="24436"/>
    <cellStyle name="Entrada 4 3 4 4" xfId="14138"/>
    <cellStyle name="Entrada 4 3 4 4 2" xfId="29246"/>
    <cellStyle name="Entrada 4 3 4 5" xfId="18054"/>
    <cellStyle name="Entrada 4 3 5" xfId="3272"/>
    <cellStyle name="Entrada 4 3 5 2" xfId="5909"/>
    <cellStyle name="Entrada 4 3 5 2 2" xfId="12220"/>
    <cellStyle name="Entrada 4 3 5 2 2 2" xfId="27328"/>
    <cellStyle name="Entrada 4 3 5 2 3" xfId="16112"/>
    <cellStyle name="Entrada 4 3 5 2 3 2" xfId="31220"/>
    <cellStyle name="Entrada 4 3 5 2 4" xfId="21017"/>
    <cellStyle name="Entrada 4 3 5 3" xfId="9654"/>
    <cellStyle name="Entrada 4 3 5 3 2" xfId="24762"/>
    <cellStyle name="Entrada 4 3 5 4" xfId="14145"/>
    <cellStyle name="Entrada 4 3 5 4 2" xfId="29253"/>
    <cellStyle name="Entrada 4 3 5 5" xfId="18380"/>
    <cellStyle name="Entrada 4 3 6" xfId="3578"/>
    <cellStyle name="Entrada 4 3 6 2" xfId="6215"/>
    <cellStyle name="Entrada 4 3 6 2 2" xfId="12526"/>
    <cellStyle name="Entrada 4 3 6 2 2 2" xfId="27634"/>
    <cellStyle name="Entrada 4 3 6 2 3" xfId="14628"/>
    <cellStyle name="Entrada 4 3 6 2 3 2" xfId="29736"/>
    <cellStyle name="Entrada 4 3 6 2 4" xfId="21323"/>
    <cellStyle name="Entrada 4 3 6 3" xfId="9960"/>
    <cellStyle name="Entrada 4 3 6 3 2" xfId="25068"/>
    <cellStyle name="Entrada 4 3 6 4" xfId="16554"/>
    <cellStyle name="Entrada 4 3 6 4 2" xfId="31662"/>
    <cellStyle name="Entrada 4 3 6 5" xfId="18686"/>
    <cellStyle name="Entrada 4 3 7" xfId="3924"/>
    <cellStyle name="Entrada 4 3 7 2" xfId="6561"/>
    <cellStyle name="Entrada 4 3 7 2 2" xfId="12872"/>
    <cellStyle name="Entrada 4 3 7 2 2 2" xfId="27980"/>
    <cellStyle name="Entrada 4 3 7 2 3" xfId="16577"/>
    <cellStyle name="Entrada 4 3 7 2 3 2" xfId="31685"/>
    <cellStyle name="Entrada 4 3 7 2 4" xfId="21669"/>
    <cellStyle name="Entrada 4 3 7 3" xfId="10306"/>
    <cellStyle name="Entrada 4 3 7 3 2" xfId="25414"/>
    <cellStyle name="Entrada 4 3 7 4" xfId="8181"/>
    <cellStyle name="Entrada 4 3 7 4 2" xfId="23289"/>
    <cellStyle name="Entrada 4 3 7 5" xfId="19032"/>
    <cellStyle name="Entrada 4 3 8" xfId="4489"/>
    <cellStyle name="Entrada 4 3 8 2" xfId="10871"/>
    <cellStyle name="Entrada 4 3 8 2 2" xfId="25979"/>
    <cellStyle name="Entrada 4 3 8 3" xfId="14839"/>
    <cellStyle name="Entrada 4 3 8 3 2" xfId="29947"/>
    <cellStyle name="Entrada 4 3 8 4" xfId="19597"/>
    <cellStyle name="Entrada 4 3 9" xfId="8353"/>
    <cellStyle name="Entrada 4 3 9 2" xfId="23461"/>
    <cellStyle name="Entrada 4 4" xfId="2089"/>
    <cellStyle name="Entrada 4 4 10" xfId="7749"/>
    <cellStyle name="Entrada 4 4 10 2" xfId="22857"/>
    <cellStyle name="Entrada 4 4 11" xfId="16191"/>
    <cellStyle name="Entrada 4 4 11 2" xfId="31299"/>
    <cellStyle name="Entrada 4 4 12" xfId="17314"/>
    <cellStyle name="Entrada 4 4 2" xfId="2579"/>
    <cellStyle name="Entrada 4 4 2 2" xfId="5216"/>
    <cellStyle name="Entrada 4 4 2 2 2" xfId="11580"/>
    <cellStyle name="Entrada 4 4 2 2 2 2" xfId="26688"/>
    <cellStyle name="Entrada 4 4 2 2 3" xfId="16206"/>
    <cellStyle name="Entrada 4 4 2 2 3 2" xfId="31314"/>
    <cellStyle name="Entrada 4 4 2 2 4" xfId="20324"/>
    <cellStyle name="Entrada 4 4 2 3" xfId="9046"/>
    <cellStyle name="Entrada 4 4 2 3 2" xfId="24154"/>
    <cellStyle name="Entrada 4 4 2 4" xfId="15242"/>
    <cellStyle name="Entrada 4 4 2 4 2" xfId="30350"/>
    <cellStyle name="Entrada 4 4 2 5" xfId="7040"/>
    <cellStyle name="Entrada 4 4 2 5 2" xfId="22148"/>
    <cellStyle name="Entrada 4 4 2 6" xfId="17687"/>
    <cellStyle name="Entrada 4 4 3" xfId="2849"/>
    <cellStyle name="Entrada 4 4 3 2" xfId="5486"/>
    <cellStyle name="Entrada 4 4 3 2 2" xfId="15819"/>
    <cellStyle name="Entrada 4 4 3 2 2 2" xfId="30927"/>
    <cellStyle name="Entrada 4 4 3 2 3" xfId="20594"/>
    <cellStyle name="Entrada 4 4 3 3" xfId="15850"/>
    <cellStyle name="Entrada 4 4 3 3 2" xfId="30958"/>
    <cellStyle name="Entrada 4 4 3 4" xfId="17957"/>
    <cellStyle name="Entrada 4 4 4" xfId="3152"/>
    <cellStyle name="Entrada 4 4 4 2" xfId="5789"/>
    <cellStyle name="Entrada 4 4 4 2 2" xfId="12100"/>
    <cellStyle name="Entrada 4 4 4 2 2 2" xfId="27208"/>
    <cellStyle name="Entrada 4 4 4 2 3" xfId="15522"/>
    <cellStyle name="Entrada 4 4 4 2 3 2" xfId="30630"/>
    <cellStyle name="Entrada 4 4 4 2 4" xfId="20897"/>
    <cellStyle name="Entrada 4 4 4 3" xfId="9534"/>
    <cellStyle name="Entrada 4 4 4 3 2" xfId="24642"/>
    <cellStyle name="Entrada 4 4 4 4" xfId="15320"/>
    <cellStyle name="Entrada 4 4 4 4 2" xfId="30428"/>
    <cellStyle name="Entrada 4 4 4 5" xfId="18260"/>
    <cellStyle name="Entrada 4 4 5" xfId="3478"/>
    <cellStyle name="Entrada 4 4 5 2" xfId="6115"/>
    <cellStyle name="Entrada 4 4 5 2 2" xfId="12426"/>
    <cellStyle name="Entrada 4 4 5 2 2 2" xfId="27534"/>
    <cellStyle name="Entrada 4 4 5 2 3" xfId="13513"/>
    <cellStyle name="Entrada 4 4 5 2 3 2" xfId="28621"/>
    <cellStyle name="Entrada 4 4 5 2 4" xfId="21223"/>
    <cellStyle name="Entrada 4 4 5 3" xfId="9860"/>
    <cellStyle name="Entrada 4 4 5 3 2" xfId="24968"/>
    <cellStyle name="Entrada 4 4 5 4" xfId="16557"/>
    <cellStyle name="Entrada 4 4 5 4 2" xfId="31665"/>
    <cellStyle name="Entrada 4 4 5 5" xfId="18586"/>
    <cellStyle name="Entrada 4 4 6" xfId="3784"/>
    <cellStyle name="Entrada 4 4 6 2" xfId="6421"/>
    <cellStyle name="Entrada 4 4 6 2 2" xfId="12732"/>
    <cellStyle name="Entrada 4 4 6 2 2 2" xfId="27840"/>
    <cellStyle name="Entrada 4 4 6 2 3" xfId="13356"/>
    <cellStyle name="Entrada 4 4 6 2 3 2" xfId="28464"/>
    <cellStyle name="Entrada 4 4 6 2 4" xfId="21529"/>
    <cellStyle name="Entrada 4 4 6 3" xfId="10166"/>
    <cellStyle name="Entrada 4 4 6 3 2" xfId="25274"/>
    <cellStyle name="Entrada 4 4 6 4" xfId="8273"/>
    <cellStyle name="Entrada 4 4 6 4 2" xfId="23381"/>
    <cellStyle name="Entrada 4 4 6 5" xfId="18892"/>
    <cellStyle name="Entrada 4 4 7" xfId="4161"/>
    <cellStyle name="Entrada 4 4 7 2" xfId="6798"/>
    <cellStyle name="Entrada 4 4 7 2 2" xfId="13109"/>
    <cellStyle name="Entrada 4 4 7 2 2 2" xfId="28217"/>
    <cellStyle name="Entrada 4 4 7 2 3" xfId="16783"/>
    <cellStyle name="Entrada 4 4 7 2 3 2" xfId="31891"/>
    <cellStyle name="Entrada 4 4 7 2 4" xfId="21906"/>
    <cellStyle name="Entrada 4 4 7 3" xfId="10543"/>
    <cellStyle name="Entrada 4 4 7 3 2" xfId="25651"/>
    <cellStyle name="Entrada 4 4 7 4" xfId="15187"/>
    <cellStyle name="Entrada 4 4 7 4 2" xfId="30295"/>
    <cellStyle name="Entrada 4 4 7 5" xfId="19269"/>
    <cellStyle name="Entrada 4 4 8" xfId="4726"/>
    <cellStyle name="Entrada 4 4 8 2" xfId="11108"/>
    <cellStyle name="Entrada 4 4 8 2 2" xfId="26216"/>
    <cellStyle name="Entrada 4 4 8 3" xfId="7378"/>
    <cellStyle name="Entrada 4 4 8 3 2" xfId="22486"/>
    <cellStyle name="Entrada 4 4 8 4" xfId="19834"/>
    <cellStyle name="Entrada 4 4 9" xfId="8587"/>
    <cellStyle name="Entrada 4 4 9 2" xfId="23695"/>
    <cellStyle name="Entrada 4 5" xfId="2032"/>
    <cellStyle name="Entrada 4 5 10" xfId="13967"/>
    <cellStyle name="Entrada 4 5 10 2" xfId="29075"/>
    <cellStyle name="Entrada 4 5 11" xfId="17257"/>
    <cellStyle name="Entrada 4 5 2" xfId="2792"/>
    <cellStyle name="Entrada 4 5 2 2" xfId="5429"/>
    <cellStyle name="Entrada 4 5 2 2 2" xfId="14382"/>
    <cellStyle name="Entrada 4 5 2 2 2 2" xfId="29490"/>
    <cellStyle name="Entrada 4 5 2 2 3" xfId="20537"/>
    <cellStyle name="Entrada 4 5 2 3" xfId="14273"/>
    <cellStyle name="Entrada 4 5 2 3 2" xfId="29381"/>
    <cellStyle name="Entrada 4 5 2 4" xfId="17900"/>
    <cellStyle name="Entrada 4 5 3" xfId="3095"/>
    <cellStyle name="Entrada 4 5 3 2" xfId="5732"/>
    <cellStyle name="Entrada 4 5 3 2 2" xfId="12043"/>
    <cellStyle name="Entrada 4 5 3 2 2 2" xfId="27151"/>
    <cellStyle name="Entrada 4 5 3 2 3" xfId="14826"/>
    <cellStyle name="Entrada 4 5 3 2 3 2" xfId="29934"/>
    <cellStyle name="Entrada 4 5 3 2 4" xfId="20840"/>
    <cellStyle name="Entrada 4 5 3 3" xfId="9477"/>
    <cellStyle name="Entrada 4 5 3 3 2" xfId="24585"/>
    <cellStyle name="Entrada 4 5 3 4" xfId="15482"/>
    <cellStyle name="Entrada 4 5 3 4 2" xfId="30590"/>
    <cellStyle name="Entrada 4 5 3 5" xfId="18203"/>
    <cellStyle name="Entrada 4 5 4" xfId="3421"/>
    <cellStyle name="Entrada 4 5 4 2" xfId="6058"/>
    <cellStyle name="Entrada 4 5 4 2 2" xfId="12369"/>
    <cellStyle name="Entrada 4 5 4 2 2 2" xfId="27477"/>
    <cellStyle name="Entrada 4 5 4 2 3" xfId="15274"/>
    <cellStyle name="Entrada 4 5 4 2 3 2" xfId="30382"/>
    <cellStyle name="Entrada 4 5 4 2 4" xfId="21166"/>
    <cellStyle name="Entrada 4 5 4 3" xfId="9803"/>
    <cellStyle name="Entrada 4 5 4 3 2" xfId="24911"/>
    <cellStyle name="Entrada 4 5 4 4" xfId="14095"/>
    <cellStyle name="Entrada 4 5 4 4 2" xfId="29203"/>
    <cellStyle name="Entrada 4 5 4 5" xfId="18529"/>
    <cellStyle name="Entrada 4 5 5" xfId="3727"/>
    <cellStyle name="Entrada 4 5 5 2" xfId="6364"/>
    <cellStyle name="Entrada 4 5 5 2 2" xfId="12675"/>
    <cellStyle name="Entrada 4 5 5 2 2 2" xfId="27783"/>
    <cellStyle name="Entrada 4 5 5 2 3" xfId="14984"/>
    <cellStyle name="Entrada 4 5 5 2 3 2" xfId="30092"/>
    <cellStyle name="Entrada 4 5 5 2 4" xfId="21472"/>
    <cellStyle name="Entrada 4 5 5 3" xfId="10109"/>
    <cellStyle name="Entrada 4 5 5 3 2" xfId="25217"/>
    <cellStyle name="Entrada 4 5 5 4" xfId="15572"/>
    <cellStyle name="Entrada 4 5 5 4 2" xfId="30680"/>
    <cellStyle name="Entrada 4 5 5 5" xfId="18835"/>
    <cellStyle name="Entrada 4 5 6" xfId="4104"/>
    <cellStyle name="Entrada 4 5 6 2" xfId="6741"/>
    <cellStyle name="Entrada 4 5 6 2 2" xfId="13052"/>
    <cellStyle name="Entrada 4 5 6 2 2 2" xfId="28160"/>
    <cellStyle name="Entrada 4 5 6 2 3" xfId="16726"/>
    <cellStyle name="Entrada 4 5 6 2 3 2" xfId="31834"/>
    <cellStyle name="Entrada 4 5 6 2 4" xfId="21849"/>
    <cellStyle name="Entrada 4 5 6 3" xfId="10486"/>
    <cellStyle name="Entrada 4 5 6 3 2" xfId="25594"/>
    <cellStyle name="Entrada 4 5 6 4" xfId="13551"/>
    <cellStyle name="Entrada 4 5 6 4 2" xfId="28659"/>
    <cellStyle name="Entrada 4 5 6 5" xfId="19212"/>
    <cellStyle name="Entrada 4 5 7" xfId="4669"/>
    <cellStyle name="Entrada 4 5 7 2" xfId="11051"/>
    <cellStyle name="Entrada 4 5 7 2 2" xfId="26159"/>
    <cellStyle name="Entrada 4 5 7 3" xfId="16252"/>
    <cellStyle name="Entrada 4 5 7 3 2" xfId="31360"/>
    <cellStyle name="Entrada 4 5 7 4" xfId="19777"/>
    <cellStyle name="Entrada 4 5 8" xfId="8530"/>
    <cellStyle name="Entrada 4 5 8 2" xfId="23638"/>
    <cellStyle name="Entrada 4 5 9" xfId="16240"/>
    <cellStyle name="Entrada 4 5 9 2" xfId="31348"/>
    <cellStyle name="Entrada 5" xfId="1154"/>
    <cellStyle name="Entrada 5 2" xfId="1870"/>
    <cellStyle name="Entrada 5 2 10" xfId="8371"/>
    <cellStyle name="Entrada 5 2 10 2" xfId="23479"/>
    <cellStyle name="Entrada 5 2 11" xfId="11227"/>
    <cellStyle name="Entrada 5 2 11 2" xfId="26335"/>
    <cellStyle name="Entrada 5 2 12" xfId="7853"/>
    <cellStyle name="Entrada 5 2 12 2" xfId="22961"/>
    <cellStyle name="Entrada 5 2 13" xfId="17095"/>
    <cellStyle name="Entrada 5 2 2" xfId="2430"/>
    <cellStyle name="Entrada 5 2 2 2" xfId="5067"/>
    <cellStyle name="Entrada 5 2 2 2 2" xfId="11431"/>
    <cellStyle name="Entrada 5 2 2 2 2 2" xfId="26539"/>
    <cellStyle name="Entrada 5 2 2 2 3" xfId="8113"/>
    <cellStyle name="Entrada 5 2 2 2 3 2" xfId="23221"/>
    <cellStyle name="Entrada 5 2 2 2 4" xfId="20175"/>
    <cellStyle name="Entrada 5 2 2 3" xfId="8897"/>
    <cellStyle name="Entrada 5 2 2 3 2" xfId="24005"/>
    <cellStyle name="Entrada 5 2 3" xfId="2660"/>
    <cellStyle name="Entrada 5 2 3 2" xfId="5297"/>
    <cellStyle name="Entrada 5 2 3 2 2" xfId="7297"/>
    <cellStyle name="Entrada 5 2 3 2 2 2" xfId="22405"/>
    <cellStyle name="Entrada 5 2 3 2 3" xfId="20405"/>
    <cellStyle name="Entrada 5 2 3 3" xfId="14475"/>
    <cellStyle name="Entrada 5 2 3 3 2" xfId="29583"/>
    <cellStyle name="Entrada 5 2 3 4" xfId="17768"/>
    <cellStyle name="Entrada 5 2 4" xfId="2964"/>
    <cellStyle name="Entrada 5 2 4 2" xfId="5601"/>
    <cellStyle name="Entrada 5 2 4 2 2" xfId="11912"/>
    <cellStyle name="Entrada 5 2 4 2 2 2" xfId="27020"/>
    <cellStyle name="Entrada 5 2 4 2 3" xfId="14140"/>
    <cellStyle name="Entrada 5 2 4 2 3 2" xfId="29248"/>
    <cellStyle name="Entrada 5 2 4 2 4" xfId="20709"/>
    <cellStyle name="Entrada 5 2 4 3" xfId="9346"/>
    <cellStyle name="Entrada 5 2 4 3 2" xfId="24454"/>
    <cellStyle name="Entrada 5 2 4 4" xfId="15626"/>
    <cellStyle name="Entrada 5 2 4 4 2" xfId="30734"/>
    <cellStyle name="Entrada 5 2 4 5" xfId="18072"/>
    <cellStyle name="Entrada 5 2 5" xfId="3290"/>
    <cellStyle name="Entrada 5 2 5 2" xfId="5927"/>
    <cellStyle name="Entrada 5 2 5 2 2" xfId="12238"/>
    <cellStyle name="Entrada 5 2 5 2 2 2" xfId="27346"/>
    <cellStyle name="Entrada 5 2 5 2 3" xfId="15857"/>
    <cellStyle name="Entrada 5 2 5 2 3 2" xfId="30965"/>
    <cellStyle name="Entrada 5 2 5 2 4" xfId="21035"/>
    <cellStyle name="Entrada 5 2 5 3" xfId="9672"/>
    <cellStyle name="Entrada 5 2 5 3 2" xfId="24780"/>
    <cellStyle name="Entrada 5 2 5 4" xfId="13855"/>
    <cellStyle name="Entrada 5 2 5 4 2" xfId="28963"/>
    <cellStyle name="Entrada 5 2 5 5" xfId="18398"/>
    <cellStyle name="Entrada 5 2 6" xfId="3596"/>
    <cellStyle name="Entrada 5 2 6 2" xfId="6233"/>
    <cellStyle name="Entrada 5 2 6 2 2" xfId="12544"/>
    <cellStyle name="Entrada 5 2 6 2 2 2" xfId="27652"/>
    <cellStyle name="Entrada 5 2 6 2 3" xfId="7864"/>
    <cellStyle name="Entrada 5 2 6 2 3 2" xfId="22972"/>
    <cellStyle name="Entrada 5 2 6 2 4" xfId="21341"/>
    <cellStyle name="Entrada 5 2 6 3" xfId="9978"/>
    <cellStyle name="Entrada 5 2 6 3 2" xfId="25086"/>
    <cellStyle name="Entrada 5 2 6 4" xfId="13461"/>
    <cellStyle name="Entrada 5 2 6 4 2" xfId="28569"/>
    <cellStyle name="Entrada 5 2 6 5" xfId="18704"/>
    <cellStyle name="Entrada 5 2 7" xfId="3942"/>
    <cellStyle name="Entrada 5 2 7 2" xfId="6579"/>
    <cellStyle name="Entrada 5 2 7 2 2" xfId="12890"/>
    <cellStyle name="Entrada 5 2 7 2 2 2" xfId="27998"/>
    <cellStyle name="Entrada 5 2 7 2 3" xfId="16595"/>
    <cellStyle name="Entrada 5 2 7 2 3 2" xfId="31703"/>
    <cellStyle name="Entrada 5 2 7 2 4" xfId="21687"/>
    <cellStyle name="Entrada 5 2 7 3" xfId="10324"/>
    <cellStyle name="Entrada 5 2 7 3 2" xfId="25432"/>
    <cellStyle name="Entrada 5 2 7 4" xfId="13466"/>
    <cellStyle name="Entrada 5 2 7 4 2" xfId="28574"/>
    <cellStyle name="Entrada 5 2 7 5" xfId="19050"/>
    <cellStyle name="Entrada 5 2 8" xfId="4289"/>
    <cellStyle name="Entrada 5 2 8 2" xfId="6926"/>
    <cellStyle name="Entrada 5 2 8 2 2" xfId="13237"/>
    <cellStyle name="Entrada 5 2 8 2 2 2" xfId="28345"/>
    <cellStyle name="Entrada 5 2 8 2 3" xfId="16901"/>
    <cellStyle name="Entrada 5 2 8 2 3 2" xfId="32009"/>
    <cellStyle name="Entrada 5 2 8 2 4" xfId="22034"/>
    <cellStyle name="Entrada 5 2 8 3" xfId="10671"/>
    <cellStyle name="Entrada 5 2 8 3 2" xfId="25779"/>
    <cellStyle name="Entrada 5 2 8 4" xfId="7807"/>
    <cellStyle name="Entrada 5 2 8 4 2" xfId="22915"/>
    <cellStyle name="Entrada 5 2 8 5" xfId="19397"/>
    <cellStyle name="Entrada 5 2 9" xfId="4507"/>
    <cellStyle name="Entrada 5 2 9 2" xfId="10889"/>
    <cellStyle name="Entrada 5 2 9 2 2" xfId="25997"/>
    <cellStyle name="Entrada 5 2 9 3" xfId="7417"/>
    <cellStyle name="Entrada 5 2 9 3 2" xfId="22525"/>
    <cellStyle name="Entrada 5 2 9 4" xfId="19615"/>
    <cellStyle name="Entrada 5 3" xfId="1853"/>
    <cellStyle name="Entrada 5 3 10" xfId="15592"/>
    <cellStyle name="Entrada 5 3 10 2" xfId="30700"/>
    <cellStyle name="Entrada 5 3 11" xfId="14515"/>
    <cellStyle name="Entrada 5 3 11 2" xfId="29623"/>
    <cellStyle name="Entrada 5 3 12" xfId="17078"/>
    <cellStyle name="Entrada 5 3 2" xfId="2413"/>
    <cellStyle name="Entrada 5 3 2 2" xfId="5050"/>
    <cellStyle name="Entrada 5 3 2 2 2" xfId="11414"/>
    <cellStyle name="Entrada 5 3 2 2 2 2" xfId="26522"/>
    <cellStyle name="Entrada 5 3 2 2 3" xfId="15154"/>
    <cellStyle name="Entrada 5 3 2 2 3 2" xfId="30262"/>
    <cellStyle name="Entrada 5 3 2 2 4" xfId="20158"/>
    <cellStyle name="Entrada 5 3 2 3" xfId="8880"/>
    <cellStyle name="Entrada 5 3 2 3 2" xfId="23988"/>
    <cellStyle name="Entrada 5 3 2 4" xfId="15627"/>
    <cellStyle name="Entrada 5 3 2 4 2" xfId="30735"/>
    <cellStyle name="Entrada 5 3 2 5" xfId="15494"/>
    <cellStyle name="Entrada 5 3 2 5 2" xfId="30602"/>
    <cellStyle name="Entrada 5 3 2 6" xfId="17604"/>
    <cellStyle name="Entrada 5 3 3" xfId="2207"/>
    <cellStyle name="Entrada 5 3 3 2" xfId="4844"/>
    <cellStyle name="Entrada 5 3 3 2 2" xfId="14177"/>
    <cellStyle name="Entrada 5 3 3 2 2 2" xfId="29285"/>
    <cellStyle name="Entrada 5 3 3 2 3" xfId="19952"/>
    <cellStyle name="Entrada 5 3 3 3" xfId="15236"/>
    <cellStyle name="Entrada 5 3 3 3 2" xfId="30344"/>
    <cellStyle name="Entrada 5 3 3 4" xfId="17432"/>
    <cellStyle name="Entrada 5 3 4" xfId="2947"/>
    <cellStyle name="Entrada 5 3 4 2" xfId="5584"/>
    <cellStyle name="Entrada 5 3 4 2 2" xfId="11895"/>
    <cellStyle name="Entrada 5 3 4 2 2 2" xfId="27003"/>
    <cellStyle name="Entrada 5 3 4 2 3" xfId="13545"/>
    <cellStyle name="Entrada 5 3 4 2 3 2" xfId="28653"/>
    <cellStyle name="Entrada 5 3 4 2 4" xfId="20692"/>
    <cellStyle name="Entrada 5 3 4 3" xfId="9329"/>
    <cellStyle name="Entrada 5 3 4 3 2" xfId="24437"/>
    <cellStyle name="Entrada 5 3 4 4" xfId="13896"/>
    <cellStyle name="Entrada 5 3 4 4 2" xfId="29004"/>
    <cellStyle name="Entrada 5 3 4 5" xfId="18055"/>
    <cellStyle name="Entrada 5 3 5" xfId="3273"/>
    <cellStyle name="Entrada 5 3 5 2" xfId="5910"/>
    <cellStyle name="Entrada 5 3 5 2 2" xfId="12221"/>
    <cellStyle name="Entrada 5 3 5 2 2 2" xfId="27329"/>
    <cellStyle name="Entrada 5 3 5 2 3" xfId="16568"/>
    <cellStyle name="Entrada 5 3 5 2 3 2" xfId="31676"/>
    <cellStyle name="Entrada 5 3 5 2 4" xfId="21018"/>
    <cellStyle name="Entrada 5 3 5 3" xfId="9655"/>
    <cellStyle name="Entrada 5 3 5 3 2" xfId="24763"/>
    <cellStyle name="Entrada 5 3 5 4" xfId="15213"/>
    <cellStyle name="Entrada 5 3 5 4 2" xfId="30321"/>
    <cellStyle name="Entrada 5 3 5 5" xfId="18381"/>
    <cellStyle name="Entrada 5 3 6" xfId="3579"/>
    <cellStyle name="Entrada 5 3 6 2" xfId="6216"/>
    <cellStyle name="Entrada 5 3 6 2 2" xfId="12527"/>
    <cellStyle name="Entrada 5 3 6 2 2 2" xfId="27635"/>
    <cellStyle name="Entrada 5 3 6 2 3" xfId="11765"/>
    <cellStyle name="Entrada 5 3 6 2 3 2" xfId="26873"/>
    <cellStyle name="Entrada 5 3 6 2 4" xfId="21324"/>
    <cellStyle name="Entrada 5 3 6 3" xfId="9961"/>
    <cellStyle name="Entrada 5 3 6 3 2" xfId="25069"/>
    <cellStyle name="Entrada 5 3 6 4" xfId="11755"/>
    <cellStyle name="Entrada 5 3 6 4 2" xfId="26863"/>
    <cellStyle name="Entrada 5 3 6 5" xfId="18687"/>
    <cellStyle name="Entrada 5 3 7" xfId="3925"/>
    <cellStyle name="Entrada 5 3 7 2" xfId="6562"/>
    <cellStyle name="Entrada 5 3 7 2 2" xfId="12873"/>
    <cellStyle name="Entrada 5 3 7 2 2 2" xfId="27981"/>
    <cellStyle name="Entrada 5 3 7 2 3" xfId="16578"/>
    <cellStyle name="Entrada 5 3 7 2 3 2" xfId="31686"/>
    <cellStyle name="Entrada 5 3 7 2 4" xfId="21670"/>
    <cellStyle name="Entrada 5 3 7 3" xfId="10307"/>
    <cellStyle name="Entrada 5 3 7 3 2" xfId="25415"/>
    <cellStyle name="Entrada 5 3 7 4" xfId="16131"/>
    <cellStyle name="Entrada 5 3 7 4 2" xfId="31239"/>
    <cellStyle name="Entrada 5 3 7 5" xfId="19033"/>
    <cellStyle name="Entrada 5 3 8" xfId="4490"/>
    <cellStyle name="Entrada 5 3 8 2" xfId="10872"/>
    <cellStyle name="Entrada 5 3 8 2 2" xfId="25980"/>
    <cellStyle name="Entrada 5 3 8 3" xfId="15940"/>
    <cellStyle name="Entrada 5 3 8 3 2" xfId="31048"/>
    <cellStyle name="Entrada 5 3 8 4" xfId="19598"/>
    <cellStyle name="Entrada 5 3 9" xfId="8354"/>
    <cellStyle name="Entrada 5 3 9 2" xfId="23462"/>
    <cellStyle name="Entrada 5 4" xfId="2090"/>
    <cellStyle name="Entrada 5 4 10" xfId="13960"/>
    <cellStyle name="Entrada 5 4 10 2" xfId="29068"/>
    <cellStyle name="Entrada 5 4 11" xfId="14692"/>
    <cellStyle name="Entrada 5 4 11 2" xfId="29800"/>
    <cellStyle name="Entrada 5 4 12" xfId="17315"/>
    <cellStyle name="Entrada 5 4 2" xfId="2580"/>
    <cellStyle name="Entrada 5 4 2 2" xfId="5217"/>
    <cellStyle name="Entrada 5 4 2 2 2" xfId="11581"/>
    <cellStyle name="Entrada 5 4 2 2 2 2" xfId="26689"/>
    <cellStyle name="Entrada 5 4 2 2 3" xfId="7200"/>
    <cellStyle name="Entrada 5 4 2 2 3 2" xfId="22308"/>
    <cellStyle name="Entrada 5 4 2 2 4" xfId="20325"/>
    <cellStyle name="Entrada 5 4 2 3" xfId="9047"/>
    <cellStyle name="Entrada 5 4 2 3 2" xfId="24155"/>
    <cellStyle name="Entrada 5 4 2 4" xfId="9205"/>
    <cellStyle name="Entrada 5 4 2 4 2" xfId="24313"/>
    <cellStyle name="Entrada 5 4 2 5" xfId="15665"/>
    <cellStyle name="Entrada 5 4 2 5 2" xfId="30773"/>
    <cellStyle name="Entrada 5 4 2 6" xfId="17688"/>
    <cellStyle name="Entrada 5 4 3" xfId="2850"/>
    <cellStyle name="Entrada 5 4 3 2" xfId="5487"/>
    <cellStyle name="Entrada 5 4 3 2 2" xfId="16489"/>
    <cellStyle name="Entrada 5 4 3 2 2 2" xfId="31597"/>
    <cellStyle name="Entrada 5 4 3 2 3" xfId="20595"/>
    <cellStyle name="Entrada 5 4 3 3" xfId="7637"/>
    <cellStyle name="Entrada 5 4 3 3 2" xfId="22745"/>
    <cellStyle name="Entrada 5 4 3 4" xfId="17958"/>
    <cellStyle name="Entrada 5 4 4" xfId="3153"/>
    <cellStyle name="Entrada 5 4 4 2" xfId="5790"/>
    <cellStyle name="Entrada 5 4 4 2 2" xfId="12101"/>
    <cellStyle name="Entrada 5 4 4 2 2 2" xfId="27209"/>
    <cellStyle name="Entrada 5 4 4 2 3" xfId="14769"/>
    <cellStyle name="Entrada 5 4 4 2 3 2" xfId="29877"/>
    <cellStyle name="Entrada 5 4 4 2 4" xfId="20898"/>
    <cellStyle name="Entrada 5 4 4 3" xfId="9535"/>
    <cellStyle name="Entrada 5 4 4 3 2" xfId="24643"/>
    <cellStyle name="Entrada 5 4 4 4" xfId="13741"/>
    <cellStyle name="Entrada 5 4 4 4 2" xfId="28849"/>
    <cellStyle name="Entrada 5 4 4 5" xfId="18261"/>
    <cellStyle name="Entrada 5 4 5" xfId="3479"/>
    <cellStyle name="Entrada 5 4 5 2" xfId="6116"/>
    <cellStyle name="Entrada 5 4 5 2 2" xfId="12427"/>
    <cellStyle name="Entrada 5 4 5 2 2 2" xfId="27535"/>
    <cellStyle name="Entrada 5 4 5 2 3" xfId="13546"/>
    <cellStyle name="Entrada 5 4 5 2 3 2" xfId="28654"/>
    <cellStyle name="Entrada 5 4 5 2 4" xfId="21224"/>
    <cellStyle name="Entrada 5 4 5 3" xfId="9861"/>
    <cellStyle name="Entrada 5 4 5 3 2" xfId="24969"/>
    <cellStyle name="Entrada 5 4 5 4" xfId="15737"/>
    <cellStyle name="Entrada 5 4 5 4 2" xfId="30845"/>
    <cellStyle name="Entrada 5 4 5 5" xfId="18587"/>
    <cellStyle name="Entrada 5 4 6" xfId="3785"/>
    <cellStyle name="Entrada 5 4 6 2" xfId="6422"/>
    <cellStyle name="Entrada 5 4 6 2 2" xfId="12733"/>
    <cellStyle name="Entrada 5 4 6 2 2 2" xfId="27841"/>
    <cellStyle name="Entrada 5 4 6 2 3" xfId="14044"/>
    <cellStyle name="Entrada 5 4 6 2 3 2" xfId="29152"/>
    <cellStyle name="Entrada 5 4 6 2 4" xfId="21530"/>
    <cellStyle name="Entrada 5 4 6 3" xfId="10167"/>
    <cellStyle name="Entrada 5 4 6 3 2" xfId="25275"/>
    <cellStyle name="Entrada 5 4 6 4" xfId="15718"/>
    <cellStyle name="Entrada 5 4 6 4 2" xfId="30826"/>
    <cellStyle name="Entrada 5 4 6 5" xfId="18893"/>
    <cellStyle name="Entrada 5 4 7" xfId="4162"/>
    <cellStyle name="Entrada 5 4 7 2" xfId="6799"/>
    <cellStyle name="Entrada 5 4 7 2 2" xfId="13110"/>
    <cellStyle name="Entrada 5 4 7 2 2 2" xfId="28218"/>
    <cellStyle name="Entrada 5 4 7 2 3" xfId="16784"/>
    <cellStyle name="Entrada 5 4 7 2 3 2" xfId="31892"/>
    <cellStyle name="Entrada 5 4 7 2 4" xfId="21907"/>
    <cellStyle name="Entrada 5 4 7 3" xfId="10544"/>
    <cellStyle name="Entrada 5 4 7 3 2" xfId="25652"/>
    <cellStyle name="Entrada 5 4 7 4" xfId="13585"/>
    <cellStyle name="Entrada 5 4 7 4 2" xfId="28693"/>
    <cellStyle name="Entrada 5 4 7 5" xfId="19270"/>
    <cellStyle name="Entrada 5 4 8" xfId="4727"/>
    <cellStyle name="Entrada 5 4 8 2" xfId="11109"/>
    <cellStyle name="Entrada 5 4 8 2 2" xfId="26217"/>
    <cellStyle name="Entrada 5 4 8 3" xfId="8083"/>
    <cellStyle name="Entrada 5 4 8 3 2" xfId="23191"/>
    <cellStyle name="Entrada 5 4 8 4" xfId="19835"/>
    <cellStyle name="Entrada 5 4 9" xfId="8588"/>
    <cellStyle name="Entrada 5 4 9 2" xfId="23696"/>
    <cellStyle name="Entrada 5 5" xfId="2031"/>
    <cellStyle name="Entrada 5 5 10" xfId="16232"/>
    <cellStyle name="Entrada 5 5 10 2" xfId="31340"/>
    <cellStyle name="Entrada 5 5 11" xfId="17256"/>
    <cellStyle name="Entrada 5 5 2" xfId="2791"/>
    <cellStyle name="Entrada 5 5 2 2" xfId="5428"/>
    <cellStyle name="Entrada 5 5 2 2 2" xfId="16277"/>
    <cellStyle name="Entrada 5 5 2 2 2 2" xfId="31385"/>
    <cellStyle name="Entrada 5 5 2 2 3" xfId="20536"/>
    <cellStyle name="Entrada 5 5 2 3" xfId="13875"/>
    <cellStyle name="Entrada 5 5 2 3 2" xfId="28983"/>
    <cellStyle name="Entrada 5 5 2 4" xfId="17899"/>
    <cellStyle name="Entrada 5 5 3" xfId="3094"/>
    <cellStyle name="Entrada 5 5 3 2" xfId="5731"/>
    <cellStyle name="Entrada 5 5 3 2 2" xfId="12042"/>
    <cellStyle name="Entrada 5 5 3 2 2 2" xfId="27150"/>
    <cellStyle name="Entrada 5 5 3 2 3" xfId="7447"/>
    <cellStyle name="Entrada 5 5 3 2 3 2" xfId="22555"/>
    <cellStyle name="Entrada 5 5 3 2 4" xfId="20839"/>
    <cellStyle name="Entrada 5 5 3 3" xfId="9476"/>
    <cellStyle name="Entrada 5 5 3 3 2" xfId="24584"/>
    <cellStyle name="Entrada 5 5 3 4" xfId="15349"/>
    <cellStyle name="Entrada 5 5 3 4 2" xfId="30457"/>
    <cellStyle name="Entrada 5 5 3 5" xfId="18202"/>
    <cellStyle name="Entrada 5 5 4" xfId="3420"/>
    <cellStyle name="Entrada 5 5 4 2" xfId="6057"/>
    <cellStyle name="Entrada 5 5 4 2 2" xfId="12368"/>
    <cellStyle name="Entrada 5 5 4 2 2 2" xfId="27476"/>
    <cellStyle name="Entrada 5 5 4 2 3" xfId="7179"/>
    <cellStyle name="Entrada 5 5 4 2 3 2" xfId="22287"/>
    <cellStyle name="Entrada 5 5 4 2 4" xfId="21165"/>
    <cellStyle name="Entrada 5 5 4 3" xfId="9802"/>
    <cellStyle name="Entrada 5 5 4 3 2" xfId="24910"/>
    <cellStyle name="Entrada 5 5 4 4" xfId="14072"/>
    <cellStyle name="Entrada 5 5 4 4 2" xfId="29180"/>
    <cellStyle name="Entrada 5 5 4 5" xfId="18528"/>
    <cellStyle name="Entrada 5 5 5" xfId="3726"/>
    <cellStyle name="Entrada 5 5 5 2" xfId="6363"/>
    <cellStyle name="Entrada 5 5 5 2 2" xfId="12674"/>
    <cellStyle name="Entrada 5 5 5 2 2 2" xfId="27782"/>
    <cellStyle name="Entrada 5 5 5 2 3" xfId="15625"/>
    <cellStyle name="Entrada 5 5 5 2 3 2" xfId="30733"/>
    <cellStyle name="Entrada 5 5 5 2 4" xfId="21471"/>
    <cellStyle name="Entrada 5 5 5 3" xfId="10108"/>
    <cellStyle name="Entrada 5 5 5 3 2" xfId="25216"/>
    <cellStyle name="Entrada 5 5 5 4" xfId="15523"/>
    <cellStyle name="Entrada 5 5 5 4 2" xfId="30631"/>
    <cellStyle name="Entrada 5 5 5 5" xfId="18834"/>
    <cellStyle name="Entrada 5 5 6" xfId="4103"/>
    <cellStyle name="Entrada 5 5 6 2" xfId="6740"/>
    <cellStyle name="Entrada 5 5 6 2 2" xfId="13051"/>
    <cellStyle name="Entrada 5 5 6 2 2 2" xfId="28159"/>
    <cellStyle name="Entrada 5 5 6 2 3" xfId="16725"/>
    <cellStyle name="Entrada 5 5 6 2 3 2" xfId="31833"/>
    <cellStyle name="Entrada 5 5 6 2 4" xfId="21848"/>
    <cellStyle name="Entrada 5 5 6 3" xfId="10485"/>
    <cellStyle name="Entrada 5 5 6 3 2" xfId="25593"/>
    <cellStyle name="Entrada 5 5 6 4" xfId="7401"/>
    <cellStyle name="Entrada 5 5 6 4 2" xfId="22509"/>
    <cellStyle name="Entrada 5 5 6 5" xfId="19211"/>
    <cellStyle name="Entrada 5 5 7" xfId="4668"/>
    <cellStyle name="Entrada 5 5 7 2" xfId="11050"/>
    <cellStyle name="Entrada 5 5 7 2 2" xfId="26158"/>
    <cellStyle name="Entrada 5 5 7 3" xfId="8082"/>
    <cellStyle name="Entrada 5 5 7 3 2" xfId="23190"/>
    <cellStyle name="Entrada 5 5 7 4" xfId="19776"/>
    <cellStyle name="Entrada 5 5 8" xfId="8529"/>
    <cellStyle name="Entrada 5 5 8 2" xfId="23637"/>
    <cellStyle name="Entrada 5 5 9" xfId="15756"/>
    <cellStyle name="Entrada 5 5 9 2" xfId="30864"/>
    <cellStyle name="Entrada 6" xfId="1155"/>
    <cellStyle name="Entrada 6 2" xfId="1871"/>
    <cellStyle name="Entrada 6 2 10" xfId="8372"/>
    <cellStyle name="Entrada 6 2 10 2" xfId="23480"/>
    <cellStyle name="Entrada 6 2 11" xfId="7899"/>
    <cellStyle name="Entrada 6 2 11 2" xfId="23007"/>
    <cellStyle name="Entrada 6 2 12" xfId="16558"/>
    <cellStyle name="Entrada 6 2 12 2" xfId="31666"/>
    <cellStyle name="Entrada 6 2 13" xfId="17096"/>
    <cellStyle name="Entrada 6 2 2" xfId="2431"/>
    <cellStyle name="Entrada 6 2 2 2" xfId="5068"/>
    <cellStyle name="Entrada 6 2 2 2 2" xfId="11432"/>
    <cellStyle name="Entrada 6 2 2 2 2 2" xfId="26540"/>
    <cellStyle name="Entrada 6 2 2 2 3" xfId="15931"/>
    <cellStyle name="Entrada 6 2 2 2 3 2" xfId="31039"/>
    <cellStyle name="Entrada 6 2 2 2 4" xfId="20176"/>
    <cellStyle name="Entrada 6 2 2 3" xfId="8898"/>
    <cellStyle name="Entrada 6 2 2 3 2" xfId="24006"/>
    <cellStyle name="Entrada 6 2 3" xfId="2661"/>
    <cellStyle name="Entrada 6 2 3 2" xfId="5298"/>
    <cellStyle name="Entrada 6 2 3 2 2" xfId="15656"/>
    <cellStyle name="Entrada 6 2 3 2 2 2" xfId="30764"/>
    <cellStyle name="Entrada 6 2 3 2 3" xfId="20406"/>
    <cellStyle name="Entrada 6 2 3 3" xfId="14429"/>
    <cellStyle name="Entrada 6 2 3 3 2" xfId="29537"/>
    <cellStyle name="Entrada 6 2 3 4" xfId="17769"/>
    <cellStyle name="Entrada 6 2 4" xfId="2965"/>
    <cellStyle name="Entrada 6 2 4 2" xfId="5602"/>
    <cellStyle name="Entrada 6 2 4 2 2" xfId="11913"/>
    <cellStyle name="Entrada 6 2 4 2 2 2" xfId="27021"/>
    <cellStyle name="Entrada 6 2 4 2 3" xfId="14454"/>
    <cellStyle name="Entrada 6 2 4 2 3 2" xfId="29562"/>
    <cellStyle name="Entrada 6 2 4 2 4" xfId="20710"/>
    <cellStyle name="Entrada 6 2 4 3" xfId="9347"/>
    <cellStyle name="Entrada 6 2 4 3 2" xfId="24455"/>
    <cellStyle name="Entrada 6 2 4 4" xfId="8735"/>
    <cellStyle name="Entrada 6 2 4 4 2" xfId="23843"/>
    <cellStyle name="Entrada 6 2 4 5" xfId="18073"/>
    <cellStyle name="Entrada 6 2 5" xfId="3291"/>
    <cellStyle name="Entrada 6 2 5 2" xfId="5928"/>
    <cellStyle name="Entrada 6 2 5 2 2" xfId="12239"/>
    <cellStyle name="Entrada 6 2 5 2 2 2" xfId="27347"/>
    <cellStyle name="Entrada 6 2 5 2 3" xfId="14269"/>
    <cellStyle name="Entrada 6 2 5 2 3 2" xfId="29377"/>
    <cellStyle name="Entrada 6 2 5 2 4" xfId="21036"/>
    <cellStyle name="Entrada 6 2 5 3" xfId="9673"/>
    <cellStyle name="Entrada 6 2 5 3 2" xfId="24781"/>
    <cellStyle name="Entrada 6 2 5 4" xfId="14221"/>
    <cellStyle name="Entrada 6 2 5 4 2" xfId="29329"/>
    <cellStyle name="Entrada 6 2 5 5" xfId="18399"/>
    <cellStyle name="Entrada 6 2 6" xfId="3597"/>
    <cellStyle name="Entrada 6 2 6 2" xfId="6234"/>
    <cellStyle name="Entrada 6 2 6 2 2" xfId="12545"/>
    <cellStyle name="Entrada 6 2 6 2 2 2" xfId="27653"/>
    <cellStyle name="Entrada 6 2 6 2 3" xfId="13725"/>
    <cellStyle name="Entrada 6 2 6 2 3 2" xfId="28833"/>
    <cellStyle name="Entrada 6 2 6 2 4" xfId="21342"/>
    <cellStyle name="Entrada 6 2 6 3" xfId="9979"/>
    <cellStyle name="Entrada 6 2 6 3 2" xfId="25087"/>
    <cellStyle name="Entrada 6 2 6 4" xfId="7271"/>
    <cellStyle name="Entrada 6 2 6 4 2" xfId="22379"/>
    <cellStyle name="Entrada 6 2 6 5" xfId="18705"/>
    <cellStyle name="Entrada 6 2 7" xfId="3943"/>
    <cellStyle name="Entrada 6 2 7 2" xfId="6580"/>
    <cellStyle name="Entrada 6 2 7 2 2" xfId="12891"/>
    <cellStyle name="Entrada 6 2 7 2 2 2" xfId="27999"/>
    <cellStyle name="Entrada 6 2 7 2 3" xfId="16596"/>
    <cellStyle name="Entrada 6 2 7 2 3 2" xfId="31704"/>
    <cellStyle name="Entrada 6 2 7 2 4" xfId="21688"/>
    <cellStyle name="Entrada 6 2 7 3" xfId="10325"/>
    <cellStyle name="Entrada 6 2 7 3 2" xfId="25433"/>
    <cellStyle name="Entrada 6 2 7 4" xfId="14803"/>
    <cellStyle name="Entrada 6 2 7 4 2" xfId="29911"/>
    <cellStyle name="Entrada 6 2 7 5" xfId="19051"/>
    <cellStyle name="Entrada 6 2 8" xfId="4290"/>
    <cellStyle name="Entrada 6 2 8 2" xfId="6927"/>
    <cellStyle name="Entrada 6 2 8 2 2" xfId="13238"/>
    <cellStyle name="Entrada 6 2 8 2 2 2" xfId="28346"/>
    <cellStyle name="Entrada 6 2 8 2 3" xfId="16902"/>
    <cellStyle name="Entrada 6 2 8 2 3 2" xfId="32010"/>
    <cellStyle name="Entrada 6 2 8 2 4" xfId="22035"/>
    <cellStyle name="Entrada 6 2 8 3" xfId="10672"/>
    <cellStyle name="Entrada 6 2 8 3 2" xfId="25780"/>
    <cellStyle name="Entrada 6 2 8 4" xfId="7759"/>
    <cellStyle name="Entrada 6 2 8 4 2" xfId="22867"/>
    <cellStyle name="Entrada 6 2 8 5" xfId="19398"/>
    <cellStyle name="Entrada 6 2 9" xfId="4508"/>
    <cellStyle name="Entrada 6 2 9 2" xfId="10890"/>
    <cellStyle name="Entrada 6 2 9 2 2" xfId="25998"/>
    <cellStyle name="Entrada 6 2 9 3" xfId="15690"/>
    <cellStyle name="Entrada 6 2 9 3 2" xfId="30798"/>
    <cellStyle name="Entrada 6 2 9 4" xfId="19616"/>
    <cellStyle name="Entrada 6 3" xfId="1854"/>
    <cellStyle name="Entrada 6 3 10" xfId="14380"/>
    <cellStyle name="Entrada 6 3 10 2" xfId="29488"/>
    <cellStyle name="Entrada 6 3 11" xfId="13431"/>
    <cellStyle name="Entrada 6 3 11 2" xfId="28539"/>
    <cellStyle name="Entrada 6 3 12" xfId="17079"/>
    <cellStyle name="Entrada 6 3 2" xfId="2414"/>
    <cellStyle name="Entrada 6 3 2 2" xfId="5051"/>
    <cellStyle name="Entrada 6 3 2 2 2" xfId="11415"/>
    <cellStyle name="Entrada 6 3 2 2 2 2" xfId="26523"/>
    <cellStyle name="Entrada 6 3 2 2 3" xfId="7253"/>
    <cellStyle name="Entrada 6 3 2 2 3 2" xfId="22361"/>
    <cellStyle name="Entrada 6 3 2 2 4" xfId="20159"/>
    <cellStyle name="Entrada 6 3 2 3" xfId="8881"/>
    <cellStyle name="Entrada 6 3 2 3 2" xfId="23989"/>
    <cellStyle name="Entrada 6 3 2 4" xfId="14215"/>
    <cellStyle name="Entrada 6 3 2 4 2" xfId="29323"/>
    <cellStyle name="Entrada 6 3 2 5" xfId="14931"/>
    <cellStyle name="Entrada 6 3 2 5 2" xfId="30039"/>
    <cellStyle name="Entrada 6 3 2 6" xfId="17605"/>
    <cellStyle name="Entrada 6 3 3" xfId="2206"/>
    <cellStyle name="Entrada 6 3 3 2" xfId="4843"/>
    <cellStyle name="Entrada 6 3 3 2 2" xfId="16141"/>
    <cellStyle name="Entrada 6 3 3 2 2 2" xfId="31249"/>
    <cellStyle name="Entrada 6 3 3 2 3" xfId="19951"/>
    <cellStyle name="Entrada 6 3 3 3" xfId="14047"/>
    <cellStyle name="Entrada 6 3 3 3 2" xfId="29155"/>
    <cellStyle name="Entrada 6 3 3 4" xfId="17431"/>
    <cellStyle name="Entrada 6 3 4" xfId="2948"/>
    <cellStyle name="Entrada 6 3 4 2" xfId="5585"/>
    <cellStyle name="Entrada 6 3 4 2 2" xfId="11896"/>
    <cellStyle name="Entrada 6 3 4 2 2 2" xfId="27004"/>
    <cellStyle name="Entrada 6 3 4 2 3" xfId="13568"/>
    <cellStyle name="Entrada 6 3 4 2 3 2" xfId="28676"/>
    <cellStyle name="Entrada 6 3 4 2 4" xfId="20693"/>
    <cellStyle name="Entrada 6 3 4 3" xfId="9330"/>
    <cellStyle name="Entrada 6 3 4 3 2" xfId="24438"/>
    <cellStyle name="Entrada 6 3 4 4" xfId="15683"/>
    <cellStyle name="Entrada 6 3 4 4 2" xfId="30791"/>
    <cellStyle name="Entrada 6 3 4 5" xfId="18056"/>
    <cellStyle name="Entrada 6 3 5" xfId="3274"/>
    <cellStyle name="Entrada 6 3 5 2" xfId="5911"/>
    <cellStyle name="Entrada 6 3 5 2 2" xfId="12222"/>
    <cellStyle name="Entrada 6 3 5 2 2 2" xfId="27330"/>
    <cellStyle name="Entrada 6 3 5 2 3" xfId="14266"/>
    <cellStyle name="Entrada 6 3 5 2 3 2" xfId="29374"/>
    <cellStyle name="Entrada 6 3 5 2 4" xfId="21019"/>
    <cellStyle name="Entrada 6 3 5 3" xfId="9656"/>
    <cellStyle name="Entrada 6 3 5 3 2" xfId="24764"/>
    <cellStyle name="Entrada 6 3 5 4" xfId="14820"/>
    <cellStyle name="Entrada 6 3 5 4 2" xfId="29928"/>
    <cellStyle name="Entrada 6 3 5 5" xfId="18382"/>
    <cellStyle name="Entrada 6 3 6" xfId="3580"/>
    <cellStyle name="Entrada 6 3 6 2" xfId="6217"/>
    <cellStyle name="Entrada 6 3 6 2 2" xfId="12528"/>
    <cellStyle name="Entrada 6 3 6 2 2 2" xfId="27636"/>
    <cellStyle name="Entrada 6 3 6 2 3" xfId="14933"/>
    <cellStyle name="Entrada 6 3 6 2 3 2" xfId="30041"/>
    <cellStyle name="Entrada 6 3 6 2 4" xfId="21325"/>
    <cellStyle name="Entrada 6 3 6 3" xfId="9962"/>
    <cellStyle name="Entrada 6 3 6 3 2" xfId="25070"/>
    <cellStyle name="Entrada 6 3 6 4" xfId="14990"/>
    <cellStyle name="Entrada 6 3 6 4 2" xfId="30098"/>
    <cellStyle name="Entrada 6 3 6 5" xfId="18688"/>
    <cellStyle name="Entrada 6 3 7" xfId="3926"/>
    <cellStyle name="Entrada 6 3 7 2" xfId="6563"/>
    <cellStyle name="Entrada 6 3 7 2 2" xfId="12874"/>
    <cellStyle name="Entrada 6 3 7 2 2 2" xfId="27982"/>
    <cellStyle name="Entrada 6 3 7 2 3" xfId="16579"/>
    <cellStyle name="Entrada 6 3 7 2 3 2" xfId="31687"/>
    <cellStyle name="Entrada 6 3 7 2 4" xfId="21671"/>
    <cellStyle name="Entrada 6 3 7 3" xfId="10308"/>
    <cellStyle name="Entrada 6 3 7 3 2" xfId="25416"/>
    <cellStyle name="Entrada 6 3 7 4" xfId="8237"/>
    <cellStyle name="Entrada 6 3 7 4 2" xfId="23345"/>
    <cellStyle name="Entrada 6 3 7 5" xfId="19034"/>
    <cellStyle name="Entrada 6 3 8" xfId="4491"/>
    <cellStyle name="Entrada 6 3 8 2" xfId="10873"/>
    <cellStyle name="Entrada 6 3 8 2 2" xfId="25981"/>
    <cellStyle name="Entrada 6 3 8 3" xfId="11776"/>
    <cellStyle name="Entrada 6 3 8 3 2" xfId="26884"/>
    <cellStyle name="Entrada 6 3 8 4" xfId="19599"/>
    <cellStyle name="Entrada 6 3 9" xfId="8355"/>
    <cellStyle name="Entrada 6 3 9 2" xfId="23463"/>
    <cellStyle name="Entrada 6 4" xfId="2091"/>
    <cellStyle name="Entrada 6 4 10" xfId="8146"/>
    <cellStyle name="Entrada 6 4 10 2" xfId="23254"/>
    <cellStyle name="Entrada 6 4 11" xfId="16454"/>
    <cellStyle name="Entrada 6 4 11 2" xfId="31562"/>
    <cellStyle name="Entrada 6 4 12" xfId="17316"/>
    <cellStyle name="Entrada 6 4 2" xfId="2581"/>
    <cellStyle name="Entrada 6 4 2 2" xfId="5218"/>
    <cellStyle name="Entrada 6 4 2 2 2" xfId="11582"/>
    <cellStyle name="Entrada 6 4 2 2 2 2" xfId="26690"/>
    <cellStyle name="Entrada 6 4 2 2 3" xfId="16024"/>
    <cellStyle name="Entrada 6 4 2 2 3 2" xfId="31132"/>
    <cellStyle name="Entrada 6 4 2 2 4" xfId="20326"/>
    <cellStyle name="Entrada 6 4 2 3" xfId="9048"/>
    <cellStyle name="Entrada 6 4 2 3 2" xfId="24156"/>
    <cellStyle name="Entrada 6 4 2 4" xfId="8010"/>
    <cellStyle name="Entrada 6 4 2 4 2" xfId="23118"/>
    <cellStyle name="Entrada 6 4 2 5" xfId="16363"/>
    <cellStyle name="Entrada 6 4 2 5 2" xfId="31471"/>
    <cellStyle name="Entrada 6 4 2 6" xfId="17689"/>
    <cellStyle name="Entrada 6 4 3" xfId="2851"/>
    <cellStyle name="Entrada 6 4 3 2" xfId="5488"/>
    <cellStyle name="Entrada 6 4 3 2 2" xfId="13459"/>
    <cellStyle name="Entrada 6 4 3 2 2 2" xfId="28567"/>
    <cellStyle name="Entrada 6 4 3 2 3" xfId="20596"/>
    <cellStyle name="Entrada 6 4 3 3" xfId="14000"/>
    <cellStyle name="Entrada 6 4 3 3 2" xfId="29108"/>
    <cellStyle name="Entrada 6 4 3 4" xfId="17959"/>
    <cellStyle name="Entrada 6 4 4" xfId="3154"/>
    <cellStyle name="Entrada 6 4 4 2" xfId="5791"/>
    <cellStyle name="Entrada 6 4 4 2 2" xfId="12102"/>
    <cellStyle name="Entrada 6 4 4 2 2 2" xfId="27210"/>
    <cellStyle name="Entrada 6 4 4 2 3" xfId="11229"/>
    <cellStyle name="Entrada 6 4 4 2 3 2" xfId="26337"/>
    <cellStyle name="Entrada 6 4 4 2 4" xfId="20899"/>
    <cellStyle name="Entrada 6 4 4 3" xfId="9536"/>
    <cellStyle name="Entrada 6 4 4 3 2" xfId="24644"/>
    <cellStyle name="Entrada 6 4 4 4" xfId="16551"/>
    <cellStyle name="Entrada 6 4 4 4 2" xfId="31659"/>
    <cellStyle name="Entrada 6 4 4 5" xfId="18262"/>
    <cellStyle name="Entrada 6 4 5" xfId="3480"/>
    <cellStyle name="Entrada 6 4 5 2" xfId="6117"/>
    <cellStyle name="Entrada 6 4 5 2 2" xfId="12428"/>
    <cellStyle name="Entrada 6 4 5 2 2 2" xfId="27536"/>
    <cellStyle name="Entrada 6 4 5 2 3" xfId="15988"/>
    <cellStyle name="Entrada 6 4 5 2 3 2" xfId="31096"/>
    <cellStyle name="Entrada 6 4 5 2 4" xfId="21225"/>
    <cellStyle name="Entrada 6 4 5 3" xfId="9862"/>
    <cellStyle name="Entrada 6 4 5 3 2" xfId="24970"/>
    <cellStyle name="Entrada 6 4 5 4" xfId="15461"/>
    <cellStyle name="Entrada 6 4 5 4 2" xfId="30569"/>
    <cellStyle name="Entrada 6 4 5 5" xfId="18588"/>
    <cellStyle name="Entrada 6 4 6" xfId="3786"/>
    <cellStyle name="Entrada 6 4 6 2" xfId="6423"/>
    <cellStyle name="Entrada 6 4 6 2 2" xfId="12734"/>
    <cellStyle name="Entrada 6 4 6 2 2 2" xfId="27842"/>
    <cellStyle name="Entrada 6 4 6 2 3" xfId="15787"/>
    <cellStyle name="Entrada 6 4 6 2 3 2" xfId="30895"/>
    <cellStyle name="Entrada 6 4 6 2 4" xfId="21531"/>
    <cellStyle name="Entrada 6 4 6 3" xfId="10168"/>
    <cellStyle name="Entrada 6 4 6 3 2" xfId="25276"/>
    <cellStyle name="Entrada 6 4 6 4" xfId="14397"/>
    <cellStyle name="Entrada 6 4 6 4 2" xfId="29505"/>
    <cellStyle name="Entrada 6 4 6 5" xfId="18894"/>
    <cellStyle name="Entrada 6 4 7" xfId="4163"/>
    <cellStyle name="Entrada 6 4 7 2" xfId="6800"/>
    <cellStyle name="Entrada 6 4 7 2 2" xfId="13111"/>
    <cellStyle name="Entrada 6 4 7 2 2 2" xfId="28219"/>
    <cellStyle name="Entrada 6 4 7 2 3" xfId="16785"/>
    <cellStyle name="Entrada 6 4 7 2 3 2" xfId="31893"/>
    <cellStyle name="Entrada 6 4 7 2 4" xfId="21908"/>
    <cellStyle name="Entrada 6 4 7 3" xfId="10545"/>
    <cellStyle name="Entrada 6 4 7 3 2" xfId="25653"/>
    <cellStyle name="Entrada 6 4 7 4" xfId="7163"/>
    <cellStyle name="Entrada 6 4 7 4 2" xfId="22271"/>
    <cellStyle name="Entrada 6 4 7 5" xfId="19271"/>
    <cellStyle name="Entrada 6 4 8" xfId="4728"/>
    <cellStyle name="Entrada 6 4 8 2" xfId="11110"/>
    <cellStyle name="Entrada 6 4 8 2 2" xfId="26218"/>
    <cellStyle name="Entrada 6 4 8 3" xfId="14458"/>
    <cellStyle name="Entrada 6 4 8 3 2" xfId="29566"/>
    <cellStyle name="Entrada 6 4 8 4" xfId="19836"/>
    <cellStyle name="Entrada 6 4 9" xfId="8589"/>
    <cellStyle name="Entrada 6 4 9 2" xfId="23697"/>
    <cellStyle name="Entrada 6 5" xfId="2030"/>
    <cellStyle name="Entrada 6 5 10" xfId="13444"/>
    <cellStyle name="Entrada 6 5 10 2" xfId="28552"/>
    <cellStyle name="Entrada 6 5 11" xfId="17255"/>
    <cellStyle name="Entrada 6 5 2" xfId="2790"/>
    <cellStyle name="Entrada 6 5 2 2" xfId="5427"/>
    <cellStyle name="Entrada 6 5 2 2 2" xfId="13613"/>
    <cellStyle name="Entrada 6 5 2 2 2 2" xfId="28721"/>
    <cellStyle name="Entrada 6 5 2 2 3" xfId="20535"/>
    <cellStyle name="Entrada 6 5 2 3" xfId="7950"/>
    <cellStyle name="Entrada 6 5 2 3 2" xfId="23058"/>
    <cellStyle name="Entrada 6 5 2 4" xfId="17898"/>
    <cellStyle name="Entrada 6 5 3" xfId="3093"/>
    <cellStyle name="Entrada 6 5 3 2" xfId="5730"/>
    <cellStyle name="Entrada 6 5 3 2 2" xfId="12041"/>
    <cellStyle name="Entrada 6 5 3 2 2 2" xfId="27149"/>
    <cellStyle name="Entrada 6 5 3 2 3" xfId="7347"/>
    <cellStyle name="Entrada 6 5 3 2 3 2" xfId="22455"/>
    <cellStyle name="Entrada 6 5 3 2 4" xfId="20838"/>
    <cellStyle name="Entrada 6 5 3 3" xfId="9475"/>
    <cellStyle name="Entrada 6 5 3 3 2" xfId="24583"/>
    <cellStyle name="Entrada 6 5 3 4" xfId="15484"/>
    <cellStyle name="Entrada 6 5 3 4 2" xfId="30592"/>
    <cellStyle name="Entrada 6 5 3 5" xfId="18201"/>
    <cellStyle name="Entrada 6 5 4" xfId="3419"/>
    <cellStyle name="Entrada 6 5 4 2" xfId="6056"/>
    <cellStyle name="Entrada 6 5 4 2 2" xfId="12367"/>
    <cellStyle name="Entrada 6 5 4 2 2 2" xfId="27475"/>
    <cellStyle name="Entrada 6 5 4 2 3" xfId="14476"/>
    <cellStyle name="Entrada 6 5 4 2 3 2" xfId="29584"/>
    <cellStyle name="Entrada 6 5 4 2 4" xfId="21164"/>
    <cellStyle name="Entrada 6 5 4 3" xfId="9801"/>
    <cellStyle name="Entrada 6 5 4 3 2" xfId="24909"/>
    <cellStyle name="Entrada 6 5 4 4" xfId="14470"/>
    <cellStyle name="Entrada 6 5 4 4 2" xfId="29578"/>
    <cellStyle name="Entrada 6 5 4 5" xfId="18527"/>
    <cellStyle name="Entrada 6 5 5" xfId="3725"/>
    <cellStyle name="Entrada 6 5 5 2" xfId="6362"/>
    <cellStyle name="Entrada 6 5 5 2 2" xfId="12673"/>
    <cellStyle name="Entrada 6 5 5 2 2 2" xfId="27781"/>
    <cellStyle name="Entrada 6 5 5 2 3" xfId="11241"/>
    <cellStyle name="Entrada 6 5 5 2 3 2" xfId="26349"/>
    <cellStyle name="Entrada 6 5 5 2 4" xfId="21470"/>
    <cellStyle name="Entrada 6 5 5 3" xfId="10107"/>
    <cellStyle name="Entrada 6 5 5 3 2" xfId="25215"/>
    <cellStyle name="Entrada 6 5 5 4" xfId="15282"/>
    <cellStyle name="Entrada 6 5 5 4 2" xfId="30390"/>
    <cellStyle name="Entrada 6 5 5 5" xfId="18833"/>
    <cellStyle name="Entrada 6 5 6" xfId="4102"/>
    <cellStyle name="Entrada 6 5 6 2" xfId="6739"/>
    <cellStyle name="Entrada 6 5 6 2 2" xfId="13050"/>
    <cellStyle name="Entrada 6 5 6 2 2 2" xfId="28158"/>
    <cellStyle name="Entrada 6 5 6 2 3" xfId="16724"/>
    <cellStyle name="Entrada 6 5 6 2 3 2" xfId="31832"/>
    <cellStyle name="Entrada 6 5 6 2 4" xfId="21847"/>
    <cellStyle name="Entrada 6 5 6 3" xfId="10484"/>
    <cellStyle name="Entrada 6 5 6 3 2" xfId="25592"/>
    <cellStyle name="Entrada 6 5 6 4" xfId="16438"/>
    <cellStyle name="Entrada 6 5 6 4 2" xfId="31546"/>
    <cellStyle name="Entrada 6 5 6 5" xfId="19210"/>
    <cellStyle name="Entrada 6 5 7" xfId="4667"/>
    <cellStyle name="Entrada 6 5 7 2" xfId="11049"/>
    <cellStyle name="Entrada 6 5 7 2 2" xfId="26157"/>
    <cellStyle name="Entrada 6 5 7 3" xfId="13397"/>
    <cellStyle name="Entrada 6 5 7 3 2" xfId="28505"/>
    <cellStyle name="Entrada 6 5 7 4" xfId="19775"/>
    <cellStyle name="Entrada 6 5 8" xfId="8528"/>
    <cellStyle name="Entrada 6 5 8 2" xfId="23636"/>
    <cellStyle name="Entrada 6 5 9" xfId="15497"/>
    <cellStyle name="Entrada 6 5 9 2" xfId="30605"/>
    <cellStyle name="Entrada 7" xfId="1156"/>
    <cellStyle name="Entrada 7 2" xfId="1872"/>
    <cellStyle name="Entrada 7 2 10" xfId="8373"/>
    <cellStyle name="Entrada 7 2 10 2" xfId="23481"/>
    <cellStyle name="Entrada 7 2 11" xfId="13981"/>
    <cellStyle name="Entrada 7 2 11 2" xfId="29089"/>
    <cellStyle name="Entrada 7 2 12" xfId="8188"/>
    <cellStyle name="Entrada 7 2 12 2" xfId="23296"/>
    <cellStyle name="Entrada 7 2 13" xfId="17097"/>
    <cellStyle name="Entrada 7 2 2" xfId="2432"/>
    <cellStyle name="Entrada 7 2 2 2" xfId="5069"/>
    <cellStyle name="Entrada 7 2 2 2 2" xfId="11433"/>
    <cellStyle name="Entrada 7 2 2 2 2 2" xfId="26541"/>
    <cellStyle name="Entrada 7 2 2 2 3" xfId="13900"/>
    <cellStyle name="Entrada 7 2 2 2 3 2" xfId="29008"/>
    <cellStyle name="Entrada 7 2 2 2 4" xfId="20177"/>
    <cellStyle name="Entrada 7 2 2 3" xfId="8899"/>
    <cellStyle name="Entrada 7 2 2 3 2" xfId="24007"/>
    <cellStyle name="Entrada 7 2 3" xfId="2662"/>
    <cellStyle name="Entrada 7 2 3 2" xfId="5299"/>
    <cellStyle name="Entrada 7 2 3 2 2" xfId="13502"/>
    <cellStyle name="Entrada 7 2 3 2 2 2" xfId="28610"/>
    <cellStyle name="Entrada 7 2 3 2 3" xfId="20407"/>
    <cellStyle name="Entrada 7 2 3 3" xfId="14581"/>
    <cellStyle name="Entrada 7 2 3 3 2" xfId="29689"/>
    <cellStyle name="Entrada 7 2 3 4" xfId="17770"/>
    <cellStyle name="Entrada 7 2 4" xfId="2966"/>
    <cellStyle name="Entrada 7 2 4 2" xfId="5603"/>
    <cellStyle name="Entrada 7 2 4 2 2" xfId="11914"/>
    <cellStyle name="Entrada 7 2 4 2 2 2" xfId="27022"/>
    <cellStyle name="Entrada 7 2 4 2 3" xfId="14245"/>
    <cellStyle name="Entrada 7 2 4 2 3 2" xfId="29353"/>
    <cellStyle name="Entrada 7 2 4 2 4" xfId="20711"/>
    <cellStyle name="Entrada 7 2 4 3" xfId="9348"/>
    <cellStyle name="Entrada 7 2 4 3 2" xfId="24456"/>
    <cellStyle name="Entrada 7 2 4 4" xfId="13987"/>
    <cellStyle name="Entrada 7 2 4 4 2" xfId="29095"/>
    <cellStyle name="Entrada 7 2 4 5" xfId="18074"/>
    <cellStyle name="Entrada 7 2 5" xfId="3292"/>
    <cellStyle name="Entrada 7 2 5 2" xfId="5929"/>
    <cellStyle name="Entrada 7 2 5 2 2" xfId="12240"/>
    <cellStyle name="Entrada 7 2 5 2 2 2" xfId="27348"/>
    <cellStyle name="Entrada 7 2 5 2 3" xfId="15026"/>
    <cellStyle name="Entrada 7 2 5 2 3 2" xfId="30134"/>
    <cellStyle name="Entrada 7 2 5 2 4" xfId="21037"/>
    <cellStyle name="Entrada 7 2 5 3" xfId="9674"/>
    <cellStyle name="Entrada 7 2 5 3 2" xfId="24782"/>
    <cellStyle name="Entrada 7 2 5 4" xfId="16189"/>
    <cellStyle name="Entrada 7 2 5 4 2" xfId="31297"/>
    <cellStyle name="Entrada 7 2 5 5" xfId="18400"/>
    <cellStyle name="Entrada 7 2 6" xfId="3598"/>
    <cellStyle name="Entrada 7 2 6 2" xfId="6235"/>
    <cellStyle name="Entrada 7 2 6 2 2" xfId="12546"/>
    <cellStyle name="Entrada 7 2 6 2 2 2" xfId="27654"/>
    <cellStyle name="Entrada 7 2 6 2 3" xfId="14328"/>
    <cellStyle name="Entrada 7 2 6 2 3 2" xfId="29436"/>
    <cellStyle name="Entrada 7 2 6 2 4" xfId="21343"/>
    <cellStyle name="Entrada 7 2 6 3" xfId="9980"/>
    <cellStyle name="Entrada 7 2 6 3 2" xfId="25088"/>
    <cellStyle name="Entrada 7 2 6 4" xfId="7994"/>
    <cellStyle name="Entrada 7 2 6 4 2" xfId="23102"/>
    <cellStyle name="Entrada 7 2 6 5" xfId="18706"/>
    <cellStyle name="Entrada 7 2 7" xfId="3944"/>
    <cellStyle name="Entrada 7 2 7 2" xfId="6581"/>
    <cellStyle name="Entrada 7 2 7 2 2" xfId="12892"/>
    <cellStyle name="Entrada 7 2 7 2 2 2" xfId="28000"/>
    <cellStyle name="Entrada 7 2 7 2 3" xfId="16597"/>
    <cellStyle name="Entrada 7 2 7 2 3 2" xfId="31705"/>
    <cellStyle name="Entrada 7 2 7 2 4" xfId="21689"/>
    <cellStyle name="Entrada 7 2 7 3" xfId="10326"/>
    <cellStyle name="Entrada 7 2 7 3 2" xfId="25434"/>
    <cellStyle name="Entrada 7 2 7 4" xfId="15099"/>
    <cellStyle name="Entrada 7 2 7 4 2" xfId="30207"/>
    <cellStyle name="Entrada 7 2 7 5" xfId="19052"/>
    <cellStyle name="Entrada 7 2 8" xfId="4291"/>
    <cellStyle name="Entrada 7 2 8 2" xfId="6928"/>
    <cellStyle name="Entrada 7 2 8 2 2" xfId="13239"/>
    <cellStyle name="Entrada 7 2 8 2 2 2" xfId="28347"/>
    <cellStyle name="Entrada 7 2 8 2 3" xfId="16903"/>
    <cellStyle name="Entrada 7 2 8 2 3 2" xfId="32011"/>
    <cellStyle name="Entrada 7 2 8 2 4" xfId="22036"/>
    <cellStyle name="Entrada 7 2 8 3" xfId="10673"/>
    <cellStyle name="Entrada 7 2 8 3 2" xfId="25781"/>
    <cellStyle name="Entrada 7 2 8 4" xfId="14914"/>
    <cellStyle name="Entrada 7 2 8 4 2" xfId="30022"/>
    <cellStyle name="Entrada 7 2 8 5" xfId="19399"/>
    <cellStyle name="Entrada 7 2 9" xfId="4509"/>
    <cellStyle name="Entrada 7 2 9 2" xfId="10891"/>
    <cellStyle name="Entrada 7 2 9 2 2" xfId="25999"/>
    <cellStyle name="Entrada 7 2 9 3" xfId="16430"/>
    <cellStyle name="Entrada 7 2 9 3 2" xfId="31538"/>
    <cellStyle name="Entrada 7 2 9 4" xfId="19617"/>
    <cellStyle name="Entrada 7 3" xfId="1855"/>
    <cellStyle name="Entrada 7 3 10" xfId="15354"/>
    <cellStyle name="Entrada 7 3 10 2" xfId="30462"/>
    <cellStyle name="Entrada 7 3 11" xfId="14311"/>
    <cellStyle name="Entrada 7 3 11 2" xfId="29419"/>
    <cellStyle name="Entrada 7 3 12" xfId="17080"/>
    <cellStyle name="Entrada 7 3 2" xfId="2415"/>
    <cellStyle name="Entrada 7 3 2 2" xfId="5052"/>
    <cellStyle name="Entrada 7 3 2 2 2" xfId="11416"/>
    <cellStyle name="Entrada 7 3 2 2 2 2" xfId="26524"/>
    <cellStyle name="Entrada 7 3 2 2 3" xfId="16006"/>
    <cellStyle name="Entrada 7 3 2 2 3 2" xfId="31114"/>
    <cellStyle name="Entrada 7 3 2 2 4" xfId="20160"/>
    <cellStyle name="Entrada 7 3 2 3" xfId="8882"/>
    <cellStyle name="Entrada 7 3 2 3 2" xfId="23990"/>
    <cellStyle name="Entrada 7 3 2 4" xfId="15895"/>
    <cellStyle name="Entrada 7 3 2 4 2" xfId="31003"/>
    <cellStyle name="Entrada 7 3 2 5" xfId="7375"/>
    <cellStyle name="Entrada 7 3 2 5 2" xfId="22483"/>
    <cellStyle name="Entrada 7 3 2 6" xfId="17606"/>
    <cellStyle name="Entrada 7 3 3" xfId="2205"/>
    <cellStyle name="Entrada 7 3 3 2" xfId="4842"/>
    <cellStyle name="Entrada 7 3 3 2 2" xfId="13842"/>
    <cellStyle name="Entrada 7 3 3 2 2 2" xfId="28950"/>
    <cellStyle name="Entrada 7 3 3 2 3" xfId="19950"/>
    <cellStyle name="Entrada 7 3 3 3" xfId="16009"/>
    <cellStyle name="Entrada 7 3 3 3 2" xfId="31117"/>
    <cellStyle name="Entrada 7 3 3 4" xfId="17430"/>
    <cellStyle name="Entrada 7 3 4" xfId="2949"/>
    <cellStyle name="Entrada 7 3 4 2" xfId="5586"/>
    <cellStyle name="Entrada 7 3 4 2 2" xfId="11897"/>
    <cellStyle name="Entrada 7 3 4 2 2 2" xfId="27005"/>
    <cellStyle name="Entrada 7 3 4 2 3" xfId="14216"/>
    <cellStyle name="Entrada 7 3 4 2 3 2" xfId="29324"/>
    <cellStyle name="Entrada 7 3 4 2 4" xfId="20694"/>
    <cellStyle name="Entrada 7 3 4 3" xfId="9331"/>
    <cellStyle name="Entrada 7 3 4 3 2" xfId="24439"/>
    <cellStyle name="Entrada 7 3 4 4" xfId="15493"/>
    <cellStyle name="Entrada 7 3 4 4 2" xfId="30601"/>
    <cellStyle name="Entrada 7 3 4 5" xfId="18057"/>
    <cellStyle name="Entrada 7 3 5" xfId="3275"/>
    <cellStyle name="Entrada 7 3 5 2" xfId="5912"/>
    <cellStyle name="Entrada 7 3 5 2 2" xfId="12223"/>
    <cellStyle name="Entrada 7 3 5 2 2 2" xfId="27331"/>
    <cellStyle name="Entrada 7 3 5 2 3" xfId="15514"/>
    <cellStyle name="Entrada 7 3 5 2 3 2" xfId="30622"/>
    <cellStyle name="Entrada 7 3 5 2 4" xfId="21020"/>
    <cellStyle name="Entrada 7 3 5 3" xfId="9657"/>
    <cellStyle name="Entrada 7 3 5 3 2" xfId="24765"/>
    <cellStyle name="Entrada 7 3 5 4" xfId="14282"/>
    <cellStyle name="Entrada 7 3 5 4 2" xfId="29390"/>
    <cellStyle name="Entrada 7 3 5 5" xfId="18383"/>
    <cellStyle name="Entrada 7 3 6" xfId="3581"/>
    <cellStyle name="Entrada 7 3 6 2" xfId="6218"/>
    <cellStyle name="Entrada 7 3 6 2 2" xfId="12529"/>
    <cellStyle name="Entrada 7 3 6 2 2 2" xfId="27637"/>
    <cellStyle name="Entrada 7 3 6 2 3" xfId="15086"/>
    <cellStyle name="Entrada 7 3 6 2 3 2" xfId="30194"/>
    <cellStyle name="Entrada 7 3 6 2 4" xfId="21326"/>
    <cellStyle name="Entrada 7 3 6 3" xfId="9963"/>
    <cellStyle name="Entrada 7 3 6 3 2" xfId="25071"/>
    <cellStyle name="Entrada 7 3 6 4" xfId="14568"/>
    <cellStyle name="Entrada 7 3 6 4 2" xfId="29676"/>
    <cellStyle name="Entrada 7 3 6 5" xfId="18689"/>
    <cellStyle name="Entrada 7 3 7" xfId="3927"/>
    <cellStyle name="Entrada 7 3 7 2" xfId="6564"/>
    <cellStyle name="Entrada 7 3 7 2 2" xfId="12875"/>
    <cellStyle name="Entrada 7 3 7 2 2 2" xfId="27983"/>
    <cellStyle name="Entrada 7 3 7 2 3" xfId="16580"/>
    <cellStyle name="Entrada 7 3 7 2 3 2" xfId="31688"/>
    <cellStyle name="Entrada 7 3 7 2 4" xfId="21672"/>
    <cellStyle name="Entrada 7 3 7 3" xfId="10309"/>
    <cellStyle name="Entrada 7 3 7 3 2" xfId="25417"/>
    <cellStyle name="Entrada 7 3 7 4" xfId="13990"/>
    <cellStyle name="Entrada 7 3 7 4 2" xfId="29098"/>
    <cellStyle name="Entrada 7 3 7 5" xfId="19035"/>
    <cellStyle name="Entrada 7 3 8" xfId="4492"/>
    <cellStyle name="Entrada 7 3 8 2" xfId="10874"/>
    <cellStyle name="Entrada 7 3 8 2 2" xfId="25982"/>
    <cellStyle name="Entrada 7 3 8 3" xfId="14436"/>
    <cellStyle name="Entrada 7 3 8 3 2" xfId="29544"/>
    <cellStyle name="Entrada 7 3 8 4" xfId="19600"/>
    <cellStyle name="Entrada 7 3 9" xfId="8356"/>
    <cellStyle name="Entrada 7 3 9 2" xfId="23464"/>
    <cellStyle name="Entrada 7 4" xfId="2092"/>
    <cellStyle name="Entrada 7 4 10" xfId="13583"/>
    <cellStyle name="Entrada 7 4 10 2" xfId="28691"/>
    <cellStyle name="Entrada 7 4 11" xfId="15221"/>
    <cellStyle name="Entrada 7 4 11 2" xfId="30329"/>
    <cellStyle name="Entrada 7 4 12" xfId="17317"/>
    <cellStyle name="Entrada 7 4 2" xfId="2582"/>
    <cellStyle name="Entrada 7 4 2 2" xfId="5219"/>
    <cellStyle name="Entrada 7 4 2 2 2" xfId="11583"/>
    <cellStyle name="Entrada 7 4 2 2 2 2" xfId="26691"/>
    <cellStyle name="Entrada 7 4 2 2 3" xfId="15908"/>
    <cellStyle name="Entrada 7 4 2 2 3 2" xfId="31016"/>
    <cellStyle name="Entrada 7 4 2 2 4" xfId="20327"/>
    <cellStyle name="Entrada 7 4 2 3" xfId="9049"/>
    <cellStyle name="Entrada 7 4 2 3 2" xfId="24157"/>
    <cellStyle name="Entrada 7 4 2 4" xfId="15001"/>
    <cellStyle name="Entrada 7 4 2 4 2" xfId="30109"/>
    <cellStyle name="Entrada 7 4 2 5" xfId="14587"/>
    <cellStyle name="Entrada 7 4 2 5 2" xfId="29695"/>
    <cellStyle name="Entrada 7 4 2 6" xfId="17690"/>
    <cellStyle name="Entrada 7 4 3" xfId="2852"/>
    <cellStyle name="Entrada 7 4 3 2" xfId="5489"/>
    <cellStyle name="Entrada 7 4 3 2 2" xfId="13617"/>
    <cellStyle name="Entrada 7 4 3 2 2 2" xfId="28725"/>
    <cellStyle name="Entrada 7 4 3 2 3" xfId="20597"/>
    <cellStyle name="Entrada 7 4 3 3" xfId="14490"/>
    <cellStyle name="Entrada 7 4 3 3 2" xfId="29598"/>
    <cellStyle name="Entrada 7 4 3 4" xfId="17960"/>
    <cellStyle name="Entrada 7 4 4" xfId="3155"/>
    <cellStyle name="Entrada 7 4 4 2" xfId="5792"/>
    <cellStyle name="Entrada 7 4 4 2 2" xfId="12103"/>
    <cellStyle name="Entrada 7 4 4 2 2 2" xfId="27211"/>
    <cellStyle name="Entrada 7 4 4 2 3" xfId="15584"/>
    <cellStyle name="Entrada 7 4 4 2 3 2" xfId="30692"/>
    <cellStyle name="Entrada 7 4 4 2 4" xfId="20900"/>
    <cellStyle name="Entrada 7 4 4 3" xfId="9537"/>
    <cellStyle name="Entrada 7 4 4 3 2" xfId="24645"/>
    <cellStyle name="Entrada 7 4 4 4" xfId="13974"/>
    <cellStyle name="Entrada 7 4 4 4 2" xfId="29082"/>
    <cellStyle name="Entrada 7 4 4 5" xfId="18263"/>
    <cellStyle name="Entrada 7 4 5" xfId="3481"/>
    <cellStyle name="Entrada 7 4 5 2" xfId="6118"/>
    <cellStyle name="Entrada 7 4 5 2 2" xfId="12429"/>
    <cellStyle name="Entrada 7 4 5 2 2 2" xfId="27537"/>
    <cellStyle name="Entrada 7 4 5 2 3" xfId="15810"/>
    <cellStyle name="Entrada 7 4 5 2 3 2" xfId="30918"/>
    <cellStyle name="Entrada 7 4 5 2 4" xfId="21226"/>
    <cellStyle name="Entrada 7 4 5 3" xfId="9863"/>
    <cellStyle name="Entrada 7 4 5 3 2" xfId="24971"/>
    <cellStyle name="Entrada 7 4 5 4" xfId="14808"/>
    <cellStyle name="Entrada 7 4 5 4 2" xfId="29916"/>
    <cellStyle name="Entrada 7 4 5 5" xfId="18589"/>
    <cellStyle name="Entrada 7 4 6" xfId="3787"/>
    <cellStyle name="Entrada 7 4 6 2" xfId="6424"/>
    <cellStyle name="Entrada 7 4 6 2 2" xfId="12735"/>
    <cellStyle name="Entrada 7 4 6 2 2 2" xfId="27843"/>
    <cellStyle name="Entrada 7 4 6 2 3" xfId="16216"/>
    <cellStyle name="Entrada 7 4 6 2 3 2" xfId="31324"/>
    <cellStyle name="Entrada 7 4 6 2 4" xfId="21532"/>
    <cellStyle name="Entrada 7 4 6 3" xfId="10169"/>
    <cellStyle name="Entrada 7 4 6 3 2" xfId="25277"/>
    <cellStyle name="Entrada 7 4 6 4" xfId="9133"/>
    <cellStyle name="Entrada 7 4 6 4 2" xfId="24241"/>
    <cellStyle name="Entrada 7 4 6 5" xfId="18895"/>
    <cellStyle name="Entrada 7 4 7" xfId="4164"/>
    <cellStyle name="Entrada 7 4 7 2" xfId="6801"/>
    <cellStyle name="Entrada 7 4 7 2 2" xfId="13112"/>
    <cellStyle name="Entrada 7 4 7 2 2 2" xfId="28220"/>
    <cellStyle name="Entrada 7 4 7 2 3" xfId="16786"/>
    <cellStyle name="Entrada 7 4 7 2 3 2" xfId="31894"/>
    <cellStyle name="Entrada 7 4 7 2 4" xfId="21909"/>
    <cellStyle name="Entrada 7 4 7 3" xfId="10546"/>
    <cellStyle name="Entrada 7 4 7 3 2" xfId="25654"/>
    <cellStyle name="Entrada 7 4 7 4" xfId="7670"/>
    <cellStyle name="Entrada 7 4 7 4 2" xfId="22778"/>
    <cellStyle name="Entrada 7 4 7 5" xfId="19272"/>
    <cellStyle name="Entrada 7 4 8" xfId="4729"/>
    <cellStyle name="Entrada 7 4 8 2" xfId="11111"/>
    <cellStyle name="Entrada 7 4 8 2 2" xfId="26219"/>
    <cellStyle name="Entrada 7 4 8 3" xfId="7977"/>
    <cellStyle name="Entrada 7 4 8 3 2" xfId="23085"/>
    <cellStyle name="Entrada 7 4 8 4" xfId="19837"/>
    <cellStyle name="Entrada 7 4 9" xfId="8590"/>
    <cellStyle name="Entrada 7 4 9 2" xfId="23698"/>
    <cellStyle name="Entrada 7 5" xfId="2029"/>
    <cellStyle name="Entrada 7 5 10" xfId="15432"/>
    <cellStyle name="Entrada 7 5 10 2" xfId="30540"/>
    <cellStyle name="Entrada 7 5 11" xfId="17254"/>
    <cellStyle name="Entrada 7 5 2" xfId="2789"/>
    <cellStyle name="Entrada 7 5 2 2" xfId="5426"/>
    <cellStyle name="Entrada 7 5 2 2 2" xfId="16256"/>
    <cellStyle name="Entrada 7 5 2 2 2 2" xfId="31364"/>
    <cellStyle name="Entrada 7 5 2 2 3" xfId="20534"/>
    <cellStyle name="Entrada 7 5 2 3" xfId="15352"/>
    <cellStyle name="Entrada 7 5 2 3 2" xfId="30460"/>
    <cellStyle name="Entrada 7 5 2 4" xfId="17897"/>
    <cellStyle name="Entrada 7 5 3" xfId="3092"/>
    <cellStyle name="Entrada 7 5 3 2" xfId="5729"/>
    <cellStyle name="Entrada 7 5 3 2 2" xfId="12040"/>
    <cellStyle name="Entrada 7 5 3 2 2 2" xfId="27148"/>
    <cellStyle name="Entrada 7 5 3 2 3" xfId="7180"/>
    <cellStyle name="Entrada 7 5 3 2 3 2" xfId="22288"/>
    <cellStyle name="Entrada 7 5 3 2 4" xfId="20837"/>
    <cellStyle name="Entrada 7 5 3 3" xfId="9474"/>
    <cellStyle name="Entrada 7 5 3 3 2" xfId="24582"/>
    <cellStyle name="Entrada 7 5 3 4" xfId="7278"/>
    <cellStyle name="Entrada 7 5 3 4 2" xfId="22386"/>
    <cellStyle name="Entrada 7 5 3 5" xfId="18200"/>
    <cellStyle name="Entrada 7 5 4" xfId="3418"/>
    <cellStyle name="Entrada 7 5 4 2" xfId="6055"/>
    <cellStyle name="Entrada 7 5 4 2 2" xfId="12366"/>
    <cellStyle name="Entrada 7 5 4 2 2 2" xfId="27474"/>
    <cellStyle name="Entrada 7 5 4 2 3" xfId="8238"/>
    <cellStyle name="Entrada 7 5 4 2 3 2" xfId="23346"/>
    <cellStyle name="Entrada 7 5 4 2 4" xfId="21163"/>
    <cellStyle name="Entrada 7 5 4 3" xfId="9800"/>
    <cellStyle name="Entrada 7 5 4 3 2" xfId="24908"/>
    <cellStyle name="Entrada 7 5 4 4" xfId="14135"/>
    <cellStyle name="Entrada 7 5 4 4 2" xfId="29243"/>
    <cellStyle name="Entrada 7 5 4 5" xfId="18526"/>
    <cellStyle name="Entrada 7 5 5" xfId="3724"/>
    <cellStyle name="Entrada 7 5 5 2" xfId="6361"/>
    <cellStyle name="Entrada 7 5 5 2 2" xfId="12672"/>
    <cellStyle name="Entrada 7 5 5 2 2 2" xfId="27780"/>
    <cellStyle name="Entrada 7 5 5 2 3" xfId="15275"/>
    <cellStyle name="Entrada 7 5 5 2 3 2" xfId="30383"/>
    <cellStyle name="Entrada 7 5 5 2 4" xfId="21469"/>
    <cellStyle name="Entrada 7 5 5 3" xfId="10106"/>
    <cellStyle name="Entrada 7 5 5 3 2" xfId="25214"/>
    <cellStyle name="Entrada 7 5 5 4" xfId="7132"/>
    <cellStyle name="Entrada 7 5 5 4 2" xfId="22240"/>
    <cellStyle name="Entrada 7 5 5 5" xfId="18832"/>
    <cellStyle name="Entrada 7 5 6" xfId="4101"/>
    <cellStyle name="Entrada 7 5 6 2" xfId="6738"/>
    <cellStyle name="Entrada 7 5 6 2 2" xfId="13049"/>
    <cellStyle name="Entrada 7 5 6 2 2 2" xfId="28157"/>
    <cellStyle name="Entrada 7 5 6 2 3" xfId="16723"/>
    <cellStyle name="Entrada 7 5 6 2 3 2" xfId="31831"/>
    <cellStyle name="Entrada 7 5 6 2 4" xfId="21846"/>
    <cellStyle name="Entrada 7 5 6 3" xfId="10483"/>
    <cellStyle name="Entrada 7 5 6 3 2" xfId="25591"/>
    <cellStyle name="Entrada 7 5 6 4" xfId="15526"/>
    <cellStyle name="Entrada 7 5 6 4 2" xfId="30634"/>
    <cellStyle name="Entrada 7 5 6 5" xfId="19209"/>
    <cellStyle name="Entrada 7 5 7" xfId="4666"/>
    <cellStyle name="Entrada 7 5 7 2" xfId="11048"/>
    <cellStyle name="Entrada 7 5 7 2 2" xfId="26156"/>
    <cellStyle name="Entrada 7 5 7 3" xfId="15337"/>
    <cellStyle name="Entrada 7 5 7 3 2" xfId="30445"/>
    <cellStyle name="Entrada 7 5 7 4" xfId="19774"/>
    <cellStyle name="Entrada 7 5 8" xfId="8527"/>
    <cellStyle name="Entrada 7 5 8 2" xfId="23635"/>
    <cellStyle name="Entrada 7 5 9" xfId="13638"/>
    <cellStyle name="Entrada 7 5 9 2" xfId="28746"/>
    <cellStyle name="Entrada 8" xfId="1157"/>
    <cellStyle name="Entrada 8 2" xfId="1873"/>
    <cellStyle name="Entrada 8 2 10" xfId="8374"/>
    <cellStyle name="Entrada 8 2 10 2" xfId="23482"/>
    <cellStyle name="Entrada 8 2 11" xfId="14928"/>
    <cellStyle name="Entrada 8 2 11 2" xfId="30036"/>
    <cellStyle name="Entrada 8 2 12" xfId="15763"/>
    <cellStyle name="Entrada 8 2 12 2" xfId="30871"/>
    <cellStyle name="Entrada 8 2 13" xfId="17098"/>
    <cellStyle name="Entrada 8 2 2" xfId="2433"/>
    <cellStyle name="Entrada 8 2 2 2" xfId="5070"/>
    <cellStyle name="Entrada 8 2 2 2 2" xfId="11434"/>
    <cellStyle name="Entrada 8 2 2 2 2 2" xfId="26542"/>
    <cellStyle name="Entrada 8 2 2 2 3" xfId="11767"/>
    <cellStyle name="Entrada 8 2 2 2 3 2" xfId="26875"/>
    <cellStyle name="Entrada 8 2 2 2 4" xfId="20178"/>
    <cellStyle name="Entrada 8 2 2 3" xfId="8900"/>
    <cellStyle name="Entrada 8 2 2 3 2" xfId="24008"/>
    <cellStyle name="Entrada 8 2 3" xfId="2663"/>
    <cellStyle name="Entrada 8 2 3 2" xfId="5300"/>
    <cellStyle name="Entrada 8 2 3 2 2" xfId="8062"/>
    <cellStyle name="Entrada 8 2 3 2 2 2" xfId="23170"/>
    <cellStyle name="Entrada 8 2 3 2 3" xfId="20408"/>
    <cellStyle name="Entrada 8 2 3 3" xfId="11797"/>
    <cellStyle name="Entrada 8 2 3 3 2" xfId="26905"/>
    <cellStyle name="Entrada 8 2 3 4" xfId="17771"/>
    <cellStyle name="Entrada 8 2 4" xfId="2967"/>
    <cellStyle name="Entrada 8 2 4 2" xfId="5604"/>
    <cellStyle name="Entrada 8 2 4 2 2" xfId="11915"/>
    <cellStyle name="Entrada 8 2 4 2 2 2" xfId="27023"/>
    <cellStyle name="Entrada 8 2 4 2 3" xfId="13688"/>
    <cellStyle name="Entrada 8 2 4 2 3 2" xfId="28796"/>
    <cellStyle name="Entrada 8 2 4 2 4" xfId="20712"/>
    <cellStyle name="Entrada 8 2 4 3" xfId="9349"/>
    <cellStyle name="Entrada 8 2 4 3 2" xfId="24457"/>
    <cellStyle name="Entrada 8 2 4 4" xfId="8165"/>
    <cellStyle name="Entrada 8 2 4 4 2" xfId="23273"/>
    <cellStyle name="Entrada 8 2 4 5" xfId="18075"/>
    <cellStyle name="Entrada 8 2 5" xfId="3293"/>
    <cellStyle name="Entrada 8 2 5 2" xfId="5930"/>
    <cellStyle name="Entrada 8 2 5 2 2" xfId="12241"/>
    <cellStyle name="Entrada 8 2 5 2 2 2" xfId="27349"/>
    <cellStyle name="Entrada 8 2 5 2 3" xfId="14637"/>
    <cellStyle name="Entrada 8 2 5 2 3 2" xfId="29745"/>
    <cellStyle name="Entrada 8 2 5 2 4" xfId="21038"/>
    <cellStyle name="Entrada 8 2 5 3" xfId="9675"/>
    <cellStyle name="Entrada 8 2 5 3 2" xfId="24783"/>
    <cellStyle name="Entrada 8 2 5 4" xfId="14863"/>
    <cellStyle name="Entrada 8 2 5 4 2" xfId="29971"/>
    <cellStyle name="Entrada 8 2 5 5" xfId="18401"/>
    <cellStyle name="Entrada 8 2 6" xfId="3599"/>
    <cellStyle name="Entrada 8 2 6 2" xfId="6236"/>
    <cellStyle name="Entrada 8 2 6 2 2" xfId="12547"/>
    <cellStyle name="Entrada 8 2 6 2 2 2" xfId="27655"/>
    <cellStyle name="Entrada 8 2 6 2 3" xfId="16405"/>
    <cellStyle name="Entrada 8 2 6 2 3 2" xfId="31513"/>
    <cellStyle name="Entrada 8 2 6 2 4" xfId="21344"/>
    <cellStyle name="Entrada 8 2 6 3" xfId="9981"/>
    <cellStyle name="Entrada 8 2 6 3 2" xfId="25089"/>
    <cellStyle name="Entrada 8 2 6 4" xfId="15164"/>
    <cellStyle name="Entrada 8 2 6 4 2" xfId="30272"/>
    <cellStyle name="Entrada 8 2 6 5" xfId="18707"/>
    <cellStyle name="Entrada 8 2 7" xfId="3945"/>
    <cellStyle name="Entrada 8 2 7 2" xfId="6582"/>
    <cellStyle name="Entrada 8 2 7 2 2" xfId="12893"/>
    <cellStyle name="Entrada 8 2 7 2 2 2" xfId="28001"/>
    <cellStyle name="Entrada 8 2 7 2 3" xfId="16598"/>
    <cellStyle name="Entrada 8 2 7 2 3 2" xfId="31706"/>
    <cellStyle name="Entrada 8 2 7 2 4" xfId="21690"/>
    <cellStyle name="Entrada 8 2 7 3" xfId="10327"/>
    <cellStyle name="Entrada 8 2 7 3 2" xfId="25435"/>
    <cellStyle name="Entrada 8 2 7 4" xfId="14699"/>
    <cellStyle name="Entrada 8 2 7 4 2" xfId="29807"/>
    <cellStyle name="Entrada 8 2 7 5" xfId="19053"/>
    <cellStyle name="Entrada 8 2 8" xfId="4292"/>
    <cellStyle name="Entrada 8 2 8 2" xfId="6929"/>
    <cellStyle name="Entrada 8 2 8 2 2" xfId="13240"/>
    <cellStyle name="Entrada 8 2 8 2 2 2" xfId="28348"/>
    <cellStyle name="Entrada 8 2 8 2 3" xfId="16904"/>
    <cellStyle name="Entrada 8 2 8 2 3 2" xfId="32012"/>
    <cellStyle name="Entrada 8 2 8 2 4" xfId="22037"/>
    <cellStyle name="Entrada 8 2 8 3" xfId="10674"/>
    <cellStyle name="Entrada 8 2 8 3 2" xfId="25782"/>
    <cellStyle name="Entrada 8 2 8 4" xfId="14512"/>
    <cellStyle name="Entrada 8 2 8 4 2" xfId="29620"/>
    <cellStyle name="Entrada 8 2 8 5" xfId="19400"/>
    <cellStyle name="Entrada 8 2 9" xfId="4510"/>
    <cellStyle name="Entrada 8 2 9 2" xfId="10892"/>
    <cellStyle name="Entrada 8 2 9 2 2" xfId="26000"/>
    <cellStyle name="Entrada 8 2 9 3" xfId="15827"/>
    <cellStyle name="Entrada 8 2 9 3 2" xfId="30935"/>
    <cellStyle name="Entrada 8 2 9 4" xfId="19618"/>
    <cellStyle name="Entrada 8 3" xfId="1856"/>
    <cellStyle name="Entrada 8 3 10" xfId="15503"/>
    <cellStyle name="Entrada 8 3 10 2" xfId="30611"/>
    <cellStyle name="Entrada 8 3 11" xfId="13532"/>
    <cellStyle name="Entrada 8 3 11 2" xfId="28640"/>
    <cellStyle name="Entrada 8 3 12" xfId="17081"/>
    <cellStyle name="Entrada 8 3 2" xfId="2416"/>
    <cellStyle name="Entrada 8 3 2 2" xfId="5053"/>
    <cellStyle name="Entrada 8 3 2 2 2" xfId="11417"/>
    <cellStyle name="Entrada 8 3 2 2 2 2" xfId="26525"/>
    <cellStyle name="Entrada 8 3 2 2 3" xfId="14856"/>
    <cellStyle name="Entrada 8 3 2 2 3 2" xfId="29964"/>
    <cellStyle name="Entrada 8 3 2 2 4" xfId="20161"/>
    <cellStyle name="Entrada 8 3 2 3" xfId="8883"/>
    <cellStyle name="Entrada 8 3 2 3 2" xfId="23991"/>
    <cellStyle name="Entrada 8 3 2 4" xfId="13614"/>
    <cellStyle name="Entrada 8 3 2 4 2" xfId="28722"/>
    <cellStyle name="Entrada 8 3 2 5" xfId="15541"/>
    <cellStyle name="Entrada 8 3 2 5 2" xfId="30649"/>
    <cellStyle name="Entrada 8 3 2 6" xfId="17607"/>
    <cellStyle name="Entrada 8 3 3" xfId="2204"/>
    <cellStyle name="Entrada 8 3 3 2" xfId="4841"/>
    <cellStyle name="Entrada 8 3 3 2 2" xfId="14032"/>
    <cellStyle name="Entrada 8 3 3 2 2 2" xfId="29140"/>
    <cellStyle name="Entrada 8 3 3 2 3" xfId="19949"/>
    <cellStyle name="Entrada 8 3 3 3" xfId="14943"/>
    <cellStyle name="Entrada 8 3 3 3 2" xfId="30051"/>
    <cellStyle name="Entrada 8 3 3 4" xfId="17429"/>
    <cellStyle name="Entrada 8 3 4" xfId="2950"/>
    <cellStyle name="Entrada 8 3 4 2" xfId="5587"/>
    <cellStyle name="Entrada 8 3 4 2 2" xfId="11898"/>
    <cellStyle name="Entrada 8 3 4 2 2 2" xfId="27006"/>
    <cellStyle name="Entrada 8 3 4 2 3" xfId="14721"/>
    <cellStyle name="Entrada 8 3 4 2 3 2" xfId="29829"/>
    <cellStyle name="Entrada 8 3 4 2 4" xfId="20695"/>
    <cellStyle name="Entrada 8 3 4 3" xfId="9332"/>
    <cellStyle name="Entrada 8 3 4 3 2" xfId="24440"/>
    <cellStyle name="Entrada 8 3 4 4" xfId="13657"/>
    <cellStyle name="Entrada 8 3 4 4 2" xfId="28765"/>
    <cellStyle name="Entrada 8 3 4 5" xfId="18058"/>
    <cellStyle name="Entrada 8 3 5" xfId="3276"/>
    <cellStyle name="Entrada 8 3 5 2" xfId="5913"/>
    <cellStyle name="Entrada 8 3 5 2 2" xfId="12224"/>
    <cellStyle name="Entrada 8 3 5 2 2 2" xfId="27332"/>
    <cellStyle name="Entrada 8 3 5 2 3" xfId="14386"/>
    <cellStyle name="Entrada 8 3 5 2 3 2" xfId="29494"/>
    <cellStyle name="Entrada 8 3 5 2 4" xfId="21021"/>
    <cellStyle name="Entrada 8 3 5 3" xfId="9658"/>
    <cellStyle name="Entrada 8 3 5 3 2" xfId="24766"/>
    <cellStyle name="Entrada 8 3 5 4" xfId="14485"/>
    <cellStyle name="Entrada 8 3 5 4 2" xfId="29593"/>
    <cellStyle name="Entrada 8 3 5 5" xfId="18384"/>
    <cellStyle name="Entrada 8 3 6" xfId="3582"/>
    <cellStyle name="Entrada 8 3 6 2" xfId="6219"/>
    <cellStyle name="Entrada 8 3 6 2 2" xfId="12530"/>
    <cellStyle name="Entrada 8 3 6 2 2 2" xfId="27638"/>
    <cellStyle name="Entrada 8 3 6 2 3" xfId="15688"/>
    <cellStyle name="Entrada 8 3 6 2 3 2" xfId="30796"/>
    <cellStyle name="Entrada 8 3 6 2 4" xfId="21327"/>
    <cellStyle name="Entrada 8 3 6 3" xfId="9964"/>
    <cellStyle name="Entrada 8 3 6 3 2" xfId="25072"/>
    <cellStyle name="Entrada 8 3 6 4" xfId="13963"/>
    <cellStyle name="Entrada 8 3 6 4 2" xfId="29071"/>
    <cellStyle name="Entrada 8 3 6 5" xfId="18690"/>
    <cellStyle name="Entrada 8 3 7" xfId="3928"/>
    <cellStyle name="Entrada 8 3 7 2" xfId="6565"/>
    <cellStyle name="Entrada 8 3 7 2 2" xfId="12876"/>
    <cellStyle name="Entrada 8 3 7 2 2 2" xfId="27984"/>
    <cellStyle name="Entrada 8 3 7 2 3" xfId="16581"/>
    <cellStyle name="Entrada 8 3 7 2 3 2" xfId="31689"/>
    <cellStyle name="Entrada 8 3 7 2 4" xfId="21673"/>
    <cellStyle name="Entrada 8 3 7 3" xfId="10310"/>
    <cellStyle name="Entrada 8 3 7 3 2" xfId="25418"/>
    <cellStyle name="Entrada 8 3 7 4" xfId="7089"/>
    <cellStyle name="Entrada 8 3 7 4 2" xfId="22197"/>
    <cellStyle name="Entrada 8 3 7 5" xfId="19036"/>
    <cellStyle name="Entrada 8 3 8" xfId="4493"/>
    <cellStyle name="Entrada 8 3 8 2" xfId="10875"/>
    <cellStyle name="Entrada 8 3 8 2 2" xfId="25983"/>
    <cellStyle name="Entrada 8 3 8 3" xfId="16521"/>
    <cellStyle name="Entrada 8 3 8 3 2" xfId="31629"/>
    <cellStyle name="Entrada 8 3 8 4" xfId="19601"/>
    <cellStyle name="Entrada 8 3 9" xfId="8357"/>
    <cellStyle name="Entrada 8 3 9 2" xfId="23465"/>
    <cellStyle name="Entrada 8 4" xfId="2093"/>
    <cellStyle name="Entrada 8 4 10" xfId="15716"/>
    <cellStyle name="Entrada 8 4 10 2" xfId="30824"/>
    <cellStyle name="Entrada 8 4 11" xfId="14947"/>
    <cellStyle name="Entrada 8 4 11 2" xfId="30055"/>
    <cellStyle name="Entrada 8 4 12" xfId="17318"/>
    <cellStyle name="Entrada 8 4 2" xfId="2583"/>
    <cellStyle name="Entrada 8 4 2 2" xfId="5220"/>
    <cellStyle name="Entrada 8 4 2 2 2" xfId="11584"/>
    <cellStyle name="Entrada 8 4 2 2 2 2" xfId="26692"/>
    <cellStyle name="Entrada 8 4 2 2 3" xfId="7737"/>
    <cellStyle name="Entrada 8 4 2 2 3 2" xfId="22845"/>
    <cellStyle name="Entrada 8 4 2 2 4" xfId="20328"/>
    <cellStyle name="Entrada 8 4 2 3" xfId="9050"/>
    <cellStyle name="Entrada 8 4 2 3 2" xfId="24158"/>
    <cellStyle name="Entrada 8 4 2 4" xfId="15557"/>
    <cellStyle name="Entrada 8 4 2 4 2" xfId="30665"/>
    <cellStyle name="Entrada 8 4 2 5" xfId="13996"/>
    <cellStyle name="Entrada 8 4 2 5 2" xfId="29104"/>
    <cellStyle name="Entrada 8 4 2 6" xfId="17691"/>
    <cellStyle name="Entrada 8 4 3" xfId="2853"/>
    <cellStyle name="Entrada 8 4 3 2" xfId="5490"/>
    <cellStyle name="Entrada 8 4 3 2 2" xfId="15141"/>
    <cellStyle name="Entrada 8 4 3 2 2 2" xfId="30249"/>
    <cellStyle name="Entrada 8 4 3 2 3" xfId="20598"/>
    <cellStyle name="Entrada 8 4 3 3" xfId="14539"/>
    <cellStyle name="Entrada 8 4 3 3 2" xfId="29647"/>
    <cellStyle name="Entrada 8 4 3 4" xfId="17961"/>
    <cellStyle name="Entrada 8 4 4" xfId="3156"/>
    <cellStyle name="Entrada 8 4 4 2" xfId="5793"/>
    <cellStyle name="Entrada 8 4 4 2 2" xfId="12104"/>
    <cellStyle name="Entrada 8 4 4 2 2 2" xfId="27212"/>
    <cellStyle name="Entrada 8 4 4 2 3" xfId="15361"/>
    <cellStyle name="Entrada 8 4 4 2 3 2" xfId="30469"/>
    <cellStyle name="Entrada 8 4 4 2 4" xfId="20901"/>
    <cellStyle name="Entrada 8 4 4 3" xfId="9538"/>
    <cellStyle name="Entrada 8 4 4 3 2" xfId="24646"/>
    <cellStyle name="Entrada 8 4 4 4" xfId="14677"/>
    <cellStyle name="Entrada 8 4 4 4 2" xfId="29785"/>
    <cellStyle name="Entrada 8 4 4 5" xfId="18264"/>
    <cellStyle name="Entrada 8 4 5" xfId="3482"/>
    <cellStyle name="Entrada 8 4 5 2" xfId="6119"/>
    <cellStyle name="Entrada 8 4 5 2 2" xfId="12430"/>
    <cellStyle name="Entrada 8 4 5 2 2 2" xfId="27538"/>
    <cellStyle name="Entrada 8 4 5 2 3" xfId="15537"/>
    <cellStyle name="Entrada 8 4 5 2 3 2" xfId="30645"/>
    <cellStyle name="Entrada 8 4 5 2 4" xfId="21227"/>
    <cellStyle name="Entrada 8 4 5 3" xfId="9864"/>
    <cellStyle name="Entrada 8 4 5 3 2" xfId="24972"/>
    <cellStyle name="Entrada 8 4 5 4" xfId="14916"/>
    <cellStyle name="Entrada 8 4 5 4 2" xfId="30024"/>
    <cellStyle name="Entrada 8 4 5 5" xfId="18590"/>
    <cellStyle name="Entrada 8 4 6" xfId="3788"/>
    <cellStyle name="Entrada 8 4 6 2" xfId="6425"/>
    <cellStyle name="Entrada 8 4 6 2 2" xfId="12736"/>
    <cellStyle name="Entrada 8 4 6 2 2 2" xfId="27844"/>
    <cellStyle name="Entrada 8 4 6 2 3" xfId="16380"/>
    <cellStyle name="Entrada 8 4 6 2 3 2" xfId="31488"/>
    <cellStyle name="Entrada 8 4 6 2 4" xfId="21533"/>
    <cellStyle name="Entrada 8 4 6 3" xfId="10170"/>
    <cellStyle name="Entrada 8 4 6 3 2" xfId="25278"/>
    <cellStyle name="Entrada 8 4 6 4" xfId="14580"/>
    <cellStyle name="Entrada 8 4 6 4 2" xfId="29688"/>
    <cellStyle name="Entrada 8 4 6 5" xfId="18896"/>
    <cellStyle name="Entrada 8 4 7" xfId="4165"/>
    <cellStyle name="Entrada 8 4 7 2" xfId="6802"/>
    <cellStyle name="Entrada 8 4 7 2 2" xfId="13113"/>
    <cellStyle name="Entrada 8 4 7 2 2 2" xfId="28221"/>
    <cellStyle name="Entrada 8 4 7 2 3" xfId="16787"/>
    <cellStyle name="Entrada 8 4 7 2 3 2" xfId="31895"/>
    <cellStyle name="Entrada 8 4 7 2 4" xfId="21910"/>
    <cellStyle name="Entrada 8 4 7 3" xfId="10547"/>
    <cellStyle name="Entrada 8 4 7 3 2" xfId="25655"/>
    <cellStyle name="Entrada 8 4 7 4" xfId="14054"/>
    <cellStyle name="Entrada 8 4 7 4 2" xfId="29162"/>
    <cellStyle name="Entrada 8 4 7 5" xfId="19273"/>
    <cellStyle name="Entrada 8 4 8" xfId="4730"/>
    <cellStyle name="Entrada 8 4 8 2" xfId="11112"/>
    <cellStyle name="Entrada 8 4 8 2 2" xfId="26220"/>
    <cellStyle name="Entrada 8 4 8 3" xfId="15216"/>
    <cellStyle name="Entrada 8 4 8 3 2" xfId="30324"/>
    <cellStyle name="Entrada 8 4 8 4" xfId="19838"/>
    <cellStyle name="Entrada 8 4 9" xfId="8591"/>
    <cellStyle name="Entrada 8 4 9 2" xfId="23699"/>
    <cellStyle name="Entrada 8 5" xfId="2028"/>
    <cellStyle name="Entrada 8 5 10" xfId="15830"/>
    <cellStyle name="Entrada 8 5 10 2" xfId="30938"/>
    <cellStyle name="Entrada 8 5 11" xfId="17253"/>
    <cellStyle name="Entrada 8 5 2" xfId="2788"/>
    <cellStyle name="Entrada 8 5 2 2" xfId="5425"/>
    <cellStyle name="Entrada 8 5 2 2 2" xfId="16434"/>
    <cellStyle name="Entrada 8 5 2 2 2 2" xfId="31542"/>
    <cellStyle name="Entrada 8 5 2 2 3" xfId="20533"/>
    <cellStyle name="Entrada 8 5 2 3" xfId="16180"/>
    <cellStyle name="Entrada 8 5 2 3 2" xfId="31288"/>
    <cellStyle name="Entrada 8 5 2 4" xfId="17896"/>
    <cellStyle name="Entrada 8 5 3" xfId="3091"/>
    <cellStyle name="Entrada 8 5 3 2" xfId="5728"/>
    <cellStyle name="Entrada 8 5 3 2 2" xfId="12039"/>
    <cellStyle name="Entrada 8 5 3 2 2 2" xfId="27147"/>
    <cellStyle name="Entrada 8 5 3 2 3" xfId="7568"/>
    <cellStyle name="Entrada 8 5 3 2 3 2" xfId="22676"/>
    <cellStyle name="Entrada 8 5 3 2 4" xfId="20836"/>
    <cellStyle name="Entrada 8 5 3 3" xfId="9473"/>
    <cellStyle name="Entrada 8 5 3 3 2" xfId="24581"/>
    <cellStyle name="Entrada 8 5 3 4" xfId="15945"/>
    <cellStyle name="Entrada 8 5 3 4 2" xfId="31053"/>
    <cellStyle name="Entrada 8 5 3 5" xfId="18199"/>
    <cellStyle name="Entrada 8 5 4" xfId="3417"/>
    <cellStyle name="Entrada 8 5 4 2" xfId="6054"/>
    <cellStyle name="Entrada 8 5 4 2 2" xfId="12365"/>
    <cellStyle name="Entrada 8 5 4 2 2 2" xfId="27473"/>
    <cellStyle name="Entrada 8 5 4 2 3" xfId="15364"/>
    <cellStyle name="Entrada 8 5 4 2 3 2" xfId="30472"/>
    <cellStyle name="Entrada 8 5 4 2 4" xfId="21162"/>
    <cellStyle name="Entrada 8 5 4 3" xfId="9799"/>
    <cellStyle name="Entrada 8 5 4 3 2" xfId="24907"/>
    <cellStyle name="Entrada 8 5 4 4" xfId="9131"/>
    <cellStyle name="Entrada 8 5 4 4 2" xfId="24239"/>
    <cellStyle name="Entrada 8 5 4 5" xfId="18525"/>
    <cellStyle name="Entrada 8 5 5" xfId="3723"/>
    <cellStyle name="Entrada 8 5 5 2" xfId="6360"/>
    <cellStyle name="Entrada 8 5 5 2 2" xfId="12671"/>
    <cellStyle name="Entrada 8 5 5 2 2 2" xfId="27779"/>
    <cellStyle name="Entrada 8 5 5 2 3" xfId="14573"/>
    <cellStyle name="Entrada 8 5 5 2 3 2" xfId="29681"/>
    <cellStyle name="Entrada 8 5 5 2 4" xfId="21468"/>
    <cellStyle name="Entrada 8 5 5 3" xfId="10105"/>
    <cellStyle name="Entrada 8 5 5 3 2" xfId="25213"/>
    <cellStyle name="Entrada 8 5 5 4" xfId="15898"/>
    <cellStyle name="Entrada 8 5 5 4 2" xfId="31006"/>
    <cellStyle name="Entrada 8 5 5 5" xfId="18831"/>
    <cellStyle name="Entrada 8 5 6" xfId="4100"/>
    <cellStyle name="Entrada 8 5 6 2" xfId="6737"/>
    <cellStyle name="Entrada 8 5 6 2 2" xfId="13048"/>
    <cellStyle name="Entrada 8 5 6 2 2 2" xfId="28156"/>
    <cellStyle name="Entrada 8 5 6 2 3" xfId="16722"/>
    <cellStyle name="Entrada 8 5 6 2 3 2" xfId="31830"/>
    <cellStyle name="Entrada 8 5 6 2 4" xfId="21845"/>
    <cellStyle name="Entrada 8 5 6 3" xfId="10482"/>
    <cellStyle name="Entrada 8 5 6 3 2" xfId="25590"/>
    <cellStyle name="Entrada 8 5 6 4" xfId="7504"/>
    <cellStyle name="Entrada 8 5 6 4 2" xfId="22612"/>
    <cellStyle name="Entrada 8 5 6 5" xfId="19208"/>
    <cellStyle name="Entrada 8 5 7" xfId="4665"/>
    <cellStyle name="Entrada 8 5 7 2" xfId="11047"/>
    <cellStyle name="Entrada 8 5 7 2 2" xfId="26155"/>
    <cellStyle name="Entrada 8 5 7 3" xfId="13608"/>
    <cellStyle name="Entrada 8 5 7 3 2" xfId="28716"/>
    <cellStyle name="Entrada 8 5 7 4" xfId="19773"/>
    <cellStyle name="Entrada 8 5 8" xfId="8526"/>
    <cellStyle name="Entrada 8 5 8 2" xfId="23634"/>
    <cellStyle name="Entrada 8 5 9" xfId="14336"/>
    <cellStyle name="Entrada 8 5 9 2" xfId="29444"/>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23" xfId="1874"/>
    <cellStyle name="Entrada 9 23 10" xfId="8375"/>
    <cellStyle name="Entrada 9 23 10 2" xfId="23483"/>
    <cellStyle name="Entrada 9 23 11" xfId="14504"/>
    <cellStyle name="Entrada 9 23 11 2" xfId="29612"/>
    <cellStyle name="Entrada 9 23 12" xfId="7790"/>
    <cellStyle name="Entrada 9 23 12 2" xfId="22898"/>
    <cellStyle name="Entrada 9 23 13" xfId="17099"/>
    <cellStyle name="Entrada 9 23 2" xfId="2434"/>
    <cellStyle name="Entrada 9 23 2 2" xfId="5071"/>
    <cellStyle name="Entrada 9 23 2 2 2" xfId="11435"/>
    <cellStyle name="Entrada 9 23 2 2 2 2" xfId="26543"/>
    <cellStyle name="Entrada 9 23 2 2 3" xfId="13523"/>
    <cellStyle name="Entrada 9 23 2 2 3 2" xfId="28631"/>
    <cellStyle name="Entrada 9 23 2 2 4" xfId="20179"/>
    <cellStyle name="Entrada 9 23 2 3" xfId="8901"/>
    <cellStyle name="Entrada 9 23 2 3 2" xfId="24009"/>
    <cellStyle name="Entrada 9 23 3" xfId="2664"/>
    <cellStyle name="Entrada 9 23 3 2" xfId="5301"/>
    <cellStyle name="Entrada 9 23 3 2 2" xfId="8079"/>
    <cellStyle name="Entrada 9 23 3 2 2 2" xfId="23187"/>
    <cellStyle name="Entrada 9 23 3 2 3" xfId="20409"/>
    <cellStyle name="Entrada 9 23 3 3" xfId="8145"/>
    <cellStyle name="Entrada 9 23 3 3 2" xfId="23253"/>
    <cellStyle name="Entrada 9 23 3 4" xfId="17772"/>
    <cellStyle name="Entrada 9 23 4" xfId="2968"/>
    <cellStyle name="Entrada 9 23 4 2" xfId="5605"/>
    <cellStyle name="Entrada 9 23 4 2 2" xfId="11916"/>
    <cellStyle name="Entrada 9 23 4 2 2 2" xfId="27024"/>
    <cellStyle name="Entrada 9 23 4 2 3" xfId="8090"/>
    <cellStyle name="Entrada 9 23 4 2 3 2" xfId="23198"/>
    <cellStyle name="Entrada 9 23 4 2 4" xfId="20713"/>
    <cellStyle name="Entrada 9 23 4 3" xfId="9350"/>
    <cellStyle name="Entrada 9 23 4 3 2" xfId="24458"/>
    <cellStyle name="Entrada 9 23 4 4" xfId="13393"/>
    <cellStyle name="Entrada 9 23 4 4 2" xfId="28501"/>
    <cellStyle name="Entrada 9 23 4 5" xfId="18076"/>
    <cellStyle name="Entrada 9 23 5" xfId="3294"/>
    <cellStyle name="Entrada 9 23 5 2" xfId="5931"/>
    <cellStyle name="Entrada 9 23 5 2 2" xfId="12242"/>
    <cellStyle name="Entrada 9 23 5 2 2 2" xfId="27350"/>
    <cellStyle name="Entrada 9 23 5 2 3" xfId="15709"/>
    <cellStyle name="Entrada 9 23 5 2 3 2" xfId="30817"/>
    <cellStyle name="Entrada 9 23 5 2 4" xfId="21039"/>
    <cellStyle name="Entrada 9 23 5 3" xfId="9676"/>
    <cellStyle name="Entrada 9 23 5 3 2" xfId="24784"/>
    <cellStyle name="Entrada 9 23 5 4" xfId="14181"/>
    <cellStyle name="Entrada 9 23 5 4 2" xfId="29289"/>
    <cellStyle name="Entrada 9 23 5 5" xfId="18402"/>
    <cellStyle name="Entrada 9 23 6" xfId="3600"/>
    <cellStyle name="Entrada 9 23 6 2" xfId="6237"/>
    <cellStyle name="Entrada 9 23 6 2 2" xfId="12548"/>
    <cellStyle name="Entrada 9 23 6 2 2 2" xfId="27656"/>
    <cellStyle name="Entrada 9 23 6 2 3" xfId="15741"/>
    <cellStyle name="Entrada 9 23 6 2 3 2" xfId="30849"/>
    <cellStyle name="Entrada 9 23 6 2 4" xfId="21345"/>
    <cellStyle name="Entrada 9 23 6 3" xfId="9982"/>
    <cellStyle name="Entrada 9 23 6 3 2" xfId="25090"/>
    <cellStyle name="Entrada 9 23 6 4" xfId="8054"/>
    <cellStyle name="Entrada 9 23 6 4 2" xfId="23162"/>
    <cellStyle name="Entrada 9 23 6 5" xfId="18708"/>
    <cellStyle name="Entrada 9 23 7" xfId="3946"/>
    <cellStyle name="Entrada 9 23 7 2" xfId="6583"/>
    <cellStyle name="Entrada 9 23 7 2 2" xfId="12894"/>
    <cellStyle name="Entrada 9 23 7 2 2 2" xfId="28002"/>
    <cellStyle name="Entrada 9 23 7 2 3" xfId="16599"/>
    <cellStyle name="Entrada 9 23 7 2 3 2" xfId="31707"/>
    <cellStyle name="Entrada 9 23 7 2 4" xfId="21691"/>
    <cellStyle name="Entrada 9 23 7 3" xfId="10328"/>
    <cellStyle name="Entrada 9 23 7 3 2" xfId="25436"/>
    <cellStyle name="Entrada 9 23 7 4" xfId="7961"/>
    <cellStyle name="Entrada 9 23 7 4 2" xfId="23069"/>
    <cellStyle name="Entrada 9 23 7 5" xfId="19054"/>
    <cellStyle name="Entrada 9 23 8" xfId="4293"/>
    <cellStyle name="Entrada 9 23 8 2" xfId="6930"/>
    <cellStyle name="Entrada 9 23 8 2 2" xfId="13241"/>
    <cellStyle name="Entrada 9 23 8 2 2 2" xfId="28349"/>
    <cellStyle name="Entrada 9 23 8 2 3" xfId="16905"/>
    <cellStyle name="Entrada 9 23 8 2 3 2" xfId="32013"/>
    <cellStyle name="Entrada 9 23 8 2 4" xfId="22038"/>
    <cellStyle name="Entrada 9 23 8 3" xfId="10675"/>
    <cellStyle name="Entrada 9 23 8 3 2" xfId="25783"/>
    <cellStyle name="Entrada 9 23 8 4" xfId="14688"/>
    <cellStyle name="Entrada 9 23 8 4 2" xfId="29796"/>
    <cellStyle name="Entrada 9 23 8 5" xfId="19401"/>
    <cellStyle name="Entrada 9 23 9" xfId="4511"/>
    <cellStyle name="Entrada 9 23 9 2" xfId="10893"/>
    <cellStyle name="Entrada 9 23 9 2 2" xfId="26001"/>
    <cellStyle name="Entrada 9 23 9 3" xfId="14105"/>
    <cellStyle name="Entrada 9 23 9 3 2" xfId="29213"/>
    <cellStyle name="Entrada 9 23 9 4" xfId="19619"/>
    <cellStyle name="Entrada 9 24" xfId="1857"/>
    <cellStyle name="Entrada 9 24 10" xfId="15393"/>
    <cellStyle name="Entrada 9 24 10 2" xfId="30501"/>
    <cellStyle name="Entrada 9 24 11" xfId="13587"/>
    <cellStyle name="Entrada 9 24 11 2" xfId="28695"/>
    <cellStyle name="Entrada 9 24 12" xfId="17082"/>
    <cellStyle name="Entrada 9 24 2" xfId="2417"/>
    <cellStyle name="Entrada 9 24 2 2" xfId="5054"/>
    <cellStyle name="Entrada 9 24 2 2 2" xfId="11418"/>
    <cellStyle name="Entrada 9 24 2 2 2 2" xfId="26526"/>
    <cellStyle name="Entrada 9 24 2 2 3" xfId="15942"/>
    <cellStyle name="Entrada 9 24 2 2 3 2" xfId="31050"/>
    <cellStyle name="Entrada 9 24 2 2 4" xfId="20162"/>
    <cellStyle name="Entrada 9 24 2 3" xfId="8884"/>
    <cellStyle name="Entrada 9 24 2 3 2" xfId="23992"/>
    <cellStyle name="Entrada 9 24 2 4" xfId="13581"/>
    <cellStyle name="Entrada 9 24 2 4 2" xfId="28689"/>
    <cellStyle name="Entrada 9 24 2 5" xfId="8017"/>
    <cellStyle name="Entrada 9 24 2 5 2" xfId="23125"/>
    <cellStyle name="Entrada 9 24 2 6" xfId="17608"/>
    <cellStyle name="Entrada 9 24 3" xfId="2203"/>
    <cellStyle name="Entrada 9 24 3 2" xfId="4840"/>
    <cellStyle name="Entrada 9 24 3 2 2" xfId="16520"/>
    <cellStyle name="Entrada 9 24 3 2 2 2" xfId="31628"/>
    <cellStyle name="Entrada 9 24 3 2 3" xfId="19948"/>
    <cellStyle name="Entrada 9 24 3 3" xfId="14156"/>
    <cellStyle name="Entrada 9 24 3 3 2" xfId="29264"/>
    <cellStyle name="Entrada 9 24 3 4" xfId="17428"/>
    <cellStyle name="Entrada 9 24 4" xfId="2951"/>
    <cellStyle name="Entrada 9 24 4 2" xfId="5588"/>
    <cellStyle name="Entrada 9 24 4 2 2" xfId="11899"/>
    <cellStyle name="Entrada 9 24 4 2 2 2" xfId="27007"/>
    <cellStyle name="Entrada 9 24 4 2 3" xfId="15373"/>
    <cellStyle name="Entrada 9 24 4 2 3 2" xfId="30481"/>
    <cellStyle name="Entrada 9 24 4 2 4" xfId="20696"/>
    <cellStyle name="Entrada 9 24 4 3" xfId="9333"/>
    <cellStyle name="Entrada 9 24 4 3 2" xfId="24441"/>
    <cellStyle name="Entrada 9 24 4 4" xfId="7539"/>
    <cellStyle name="Entrada 9 24 4 4 2" xfId="22647"/>
    <cellStyle name="Entrada 9 24 4 5" xfId="18059"/>
    <cellStyle name="Entrada 9 24 5" xfId="3277"/>
    <cellStyle name="Entrada 9 24 5 2" xfId="5914"/>
    <cellStyle name="Entrada 9 24 5 2 2" xfId="12225"/>
    <cellStyle name="Entrada 9 24 5 2 2 2" xfId="27333"/>
    <cellStyle name="Entrada 9 24 5 2 3" xfId="7100"/>
    <cellStyle name="Entrada 9 24 5 2 3 2" xfId="22208"/>
    <cellStyle name="Entrada 9 24 5 2 4" xfId="21022"/>
    <cellStyle name="Entrada 9 24 5 3" xfId="9659"/>
    <cellStyle name="Entrada 9 24 5 3 2" xfId="24767"/>
    <cellStyle name="Entrada 9 24 5 4" xfId="8170"/>
    <cellStyle name="Entrada 9 24 5 4 2" xfId="23278"/>
    <cellStyle name="Entrada 9 24 5 5" xfId="18385"/>
    <cellStyle name="Entrada 9 24 6" xfId="3583"/>
    <cellStyle name="Entrada 9 24 6 2" xfId="6220"/>
    <cellStyle name="Entrada 9 24 6 2 2" xfId="12531"/>
    <cellStyle name="Entrada 9 24 6 2 2 2" xfId="27639"/>
    <cellStyle name="Entrada 9 24 6 2 3" xfId="8149"/>
    <cellStyle name="Entrada 9 24 6 2 3 2" xfId="23257"/>
    <cellStyle name="Entrada 9 24 6 2 4" xfId="21328"/>
    <cellStyle name="Entrada 9 24 6 3" xfId="9965"/>
    <cellStyle name="Entrada 9 24 6 3 2" xfId="25073"/>
    <cellStyle name="Entrada 9 24 6 4" xfId="9191"/>
    <cellStyle name="Entrada 9 24 6 4 2" xfId="24299"/>
    <cellStyle name="Entrada 9 24 6 5" xfId="18691"/>
    <cellStyle name="Entrada 9 24 7" xfId="3929"/>
    <cellStyle name="Entrada 9 24 7 2" xfId="6566"/>
    <cellStyle name="Entrada 9 24 7 2 2" xfId="12877"/>
    <cellStyle name="Entrada 9 24 7 2 2 2" xfId="27985"/>
    <cellStyle name="Entrada 9 24 7 2 3" xfId="16582"/>
    <cellStyle name="Entrada 9 24 7 2 3 2" xfId="31690"/>
    <cellStyle name="Entrada 9 24 7 2 4" xfId="21674"/>
    <cellStyle name="Entrada 9 24 7 3" xfId="10311"/>
    <cellStyle name="Entrada 9 24 7 3 2" xfId="25419"/>
    <cellStyle name="Entrada 9 24 7 4" xfId="13609"/>
    <cellStyle name="Entrada 9 24 7 4 2" xfId="28717"/>
    <cellStyle name="Entrada 9 24 7 5" xfId="19037"/>
    <cellStyle name="Entrada 9 24 8" xfId="4494"/>
    <cellStyle name="Entrada 9 24 8 2" xfId="10876"/>
    <cellStyle name="Entrada 9 24 8 2 2" xfId="25984"/>
    <cellStyle name="Entrada 9 24 8 3" xfId="15191"/>
    <cellStyle name="Entrada 9 24 8 3 2" xfId="30299"/>
    <cellStyle name="Entrada 9 24 8 4" xfId="19602"/>
    <cellStyle name="Entrada 9 24 9" xfId="8358"/>
    <cellStyle name="Entrada 9 24 9 2" xfId="23466"/>
    <cellStyle name="Entrada 9 25" xfId="2094"/>
    <cellStyle name="Entrada 9 25 10" xfId="15241"/>
    <cellStyle name="Entrada 9 25 10 2" xfId="30349"/>
    <cellStyle name="Entrada 9 25 11" xfId="16398"/>
    <cellStyle name="Entrada 9 25 11 2" xfId="31506"/>
    <cellStyle name="Entrada 9 25 12" xfId="17319"/>
    <cellStyle name="Entrada 9 25 2" xfId="2584"/>
    <cellStyle name="Entrada 9 25 2 2" xfId="5221"/>
    <cellStyle name="Entrada 9 25 2 2 2" xfId="11585"/>
    <cellStyle name="Entrada 9 25 2 2 2 2" xfId="26693"/>
    <cellStyle name="Entrada 9 25 2 2 3" xfId="11236"/>
    <cellStyle name="Entrada 9 25 2 2 3 2" xfId="26344"/>
    <cellStyle name="Entrada 9 25 2 2 4" xfId="20329"/>
    <cellStyle name="Entrada 9 25 2 3" xfId="9051"/>
    <cellStyle name="Entrada 9 25 2 3 2" xfId="24159"/>
    <cellStyle name="Entrada 9 25 2 4" xfId="14102"/>
    <cellStyle name="Entrada 9 25 2 4 2" xfId="29210"/>
    <cellStyle name="Entrada 9 25 2 5" xfId="14624"/>
    <cellStyle name="Entrada 9 25 2 5 2" xfId="29732"/>
    <cellStyle name="Entrada 9 25 2 6" xfId="17692"/>
    <cellStyle name="Entrada 9 25 3" xfId="2854"/>
    <cellStyle name="Entrada 9 25 3 2" xfId="5491"/>
    <cellStyle name="Entrada 9 25 3 2 2" xfId="7576"/>
    <cellStyle name="Entrada 9 25 3 2 2 2" xfId="22684"/>
    <cellStyle name="Entrada 9 25 3 2 3" xfId="20599"/>
    <cellStyle name="Entrada 9 25 3 3" xfId="8013"/>
    <cellStyle name="Entrada 9 25 3 3 2" xfId="23121"/>
    <cellStyle name="Entrada 9 25 3 4" xfId="17962"/>
    <cellStyle name="Entrada 9 25 4" xfId="3157"/>
    <cellStyle name="Entrada 9 25 4 2" xfId="5794"/>
    <cellStyle name="Entrada 9 25 4 2 2" xfId="12105"/>
    <cellStyle name="Entrada 9 25 4 2 2 2" xfId="27213"/>
    <cellStyle name="Entrada 9 25 4 2 3" xfId="14506"/>
    <cellStyle name="Entrada 9 25 4 2 3 2" xfId="29614"/>
    <cellStyle name="Entrada 9 25 4 2 4" xfId="20902"/>
    <cellStyle name="Entrada 9 25 4 3" xfId="9539"/>
    <cellStyle name="Entrada 9 25 4 3 2" xfId="24647"/>
    <cellStyle name="Entrada 9 25 4 4" xfId="8713"/>
    <cellStyle name="Entrada 9 25 4 4 2" xfId="23821"/>
    <cellStyle name="Entrada 9 25 4 5" xfId="18265"/>
    <cellStyle name="Entrada 9 25 5" xfId="3483"/>
    <cellStyle name="Entrada 9 25 5 2" xfId="6120"/>
    <cellStyle name="Entrada 9 25 5 2 2" xfId="12431"/>
    <cellStyle name="Entrada 9 25 5 2 2 2" xfId="27539"/>
    <cellStyle name="Entrada 9 25 5 2 3" xfId="13703"/>
    <cellStyle name="Entrada 9 25 5 2 3 2" xfId="28811"/>
    <cellStyle name="Entrada 9 25 5 2 4" xfId="21228"/>
    <cellStyle name="Entrada 9 25 5 3" xfId="9865"/>
    <cellStyle name="Entrada 9 25 5 3 2" xfId="24973"/>
    <cellStyle name="Entrada 9 25 5 4" xfId="7717"/>
    <cellStyle name="Entrada 9 25 5 4 2" xfId="22825"/>
    <cellStyle name="Entrada 9 25 5 5" xfId="18591"/>
    <cellStyle name="Entrada 9 25 6" xfId="3789"/>
    <cellStyle name="Entrada 9 25 6 2" xfId="6426"/>
    <cellStyle name="Entrada 9 25 6 2 2" xfId="12737"/>
    <cellStyle name="Entrada 9 25 6 2 2 2" xfId="27845"/>
    <cellStyle name="Entrada 9 25 6 2 3" xfId="16099"/>
    <cellStyle name="Entrada 9 25 6 2 3 2" xfId="31207"/>
    <cellStyle name="Entrada 9 25 6 2 4" xfId="21534"/>
    <cellStyle name="Entrada 9 25 6 3" xfId="10171"/>
    <cellStyle name="Entrada 9 25 6 3 2" xfId="25279"/>
    <cellStyle name="Entrada 9 25 6 4" xfId="9248"/>
    <cellStyle name="Entrada 9 25 6 4 2" xfId="24356"/>
    <cellStyle name="Entrada 9 25 6 5" xfId="18897"/>
    <cellStyle name="Entrada 9 25 7" xfId="4166"/>
    <cellStyle name="Entrada 9 25 7 2" xfId="6803"/>
    <cellStyle name="Entrada 9 25 7 2 2" xfId="13114"/>
    <cellStyle name="Entrada 9 25 7 2 2 2" xfId="28222"/>
    <cellStyle name="Entrada 9 25 7 2 3" xfId="16788"/>
    <cellStyle name="Entrada 9 25 7 2 3 2" xfId="31896"/>
    <cellStyle name="Entrada 9 25 7 2 4" xfId="21911"/>
    <cellStyle name="Entrada 9 25 7 3" xfId="10548"/>
    <cellStyle name="Entrada 9 25 7 3 2" xfId="25656"/>
    <cellStyle name="Entrada 9 25 7 4" xfId="7545"/>
    <cellStyle name="Entrada 9 25 7 4 2" xfId="22653"/>
    <cellStyle name="Entrada 9 25 7 5" xfId="19274"/>
    <cellStyle name="Entrada 9 25 8" xfId="4731"/>
    <cellStyle name="Entrada 9 25 8 2" xfId="11113"/>
    <cellStyle name="Entrada 9 25 8 2 2" xfId="26221"/>
    <cellStyle name="Entrada 9 25 8 3" xfId="15123"/>
    <cellStyle name="Entrada 9 25 8 3 2" xfId="30231"/>
    <cellStyle name="Entrada 9 25 8 4" xfId="19839"/>
    <cellStyle name="Entrada 9 25 9" xfId="8592"/>
    <cellStyle name="Entrada 9 25 9 2" xfId="23700"/>
    <cellStyle name="Entrada 9 26" xfId="2027"/>
    <cellStyle name="Entrada 9 26 10" xfId="14053"/>
    <cellStyle name="Entrada 9 26 10 2" xfId="29161"/>
    <cellStyle name="Entrada 9 26 11" xfId="17252"/>
    <cellStyle name="Entrada 9 26 2" xfId="2787"/>
    <cellStyle name="Entrada 9 26 2 2" xfId="5424"/>
    <cellStyle name="Entrada 9 26 2 2 2" xfId="15695"/>
    <cellStyle name="Entrada 9 26 2 2 2 2" xfId="30803"/>
    <cellStyle name="Entrada 9 26 2 2 3" xfId="20532"/>
    <cellStyle name="Entrada 9 26 2 3" xfId="13701"/>
    <cellStyle name="Entrada 9 26 2 3 2" xfId="28809"/>
    <cellStyle name="Entrada 9 26 2 4" xfId="17895"/>
    <cellStyle name="Entrada 9 26 3" xfId="3090"/>
    <cellStyle name="Entrada 9 26 3 2" xfId="5727"/>
    <cellStyle name="Entrada 9 26 3 2 2" xfId="12038"/>
    <cellStyle name="Entrada 9 26 3 2 2 2" xfId="27146"/>
    <cellStyle name="Entrada 9 26 3 2 3" xfId="13460"/>
    <cellStyle name="Entrada 9 26 3 2 3 2" xfId="28568"/>
    <cellStyle name="Entrada 9 26 3 2 4" xfId="20835"/>
    <cellStyle name="Entrada 9 26 3 3" xfId="9472"/>
    <cellStyle name="Entrada 9 26 3 3 2" xfId="24580"/>
    <cellStyle name="Entrada 9 26 3 4" xfId="14255"/>
    <cellStyle name="Entrada 9 26 3 4 2" xfId="29363"/>
    <cellStyle name="Entrada 9 26 3 5" xfId="18198"/>
    <cellStyle name="Entrada 9 26 4" xfId="3416"/>
    <cellStyle name="Entrada 9 26 4 2" xfId="6053"/>
    <cellStyle name="Entrada 9 26 4 2 2" xfId="12364"/>
    <cellStyle name="Entrada 9 26 4 2 2 2" xfId="27472"/>
    <cellStyle name="Entrada 9 26 4 2 3" xfId="13671"/>
    <cellStyle name="Entrada 9 26 4 2 3 2" xfId="28779"/>
    <cellStyle name="Entrada 9 26 4 2 4" xfId="21161"/>
    <cellStyle name="Entrada 9 26 4 3" xfId="9798"/>
    <cellStyle name="Entrada 9 26 4 3 2" xfId="24906"/>
    <cellStyle name="Entrada 9 26 4 4" xfId="8102"/>
    <cellStyle name="Entrada 9 26 4 4 2" xfId="23210"/>
    <cellStyle name="Entrada 9 26 4 5" xfId="18524"/>
    <cellStyle name="Entrada 9 26 5" xfId="3722"/>
    <cellStyle name="Entrada 9 26 5 2" xfId="6359"/>
    <cellStyle name="Entrada 9 26 5 2 2" xfId="12670"/>
    <cellStyle name="Entrada 9 26 5 2 2 2" xfId="27778"/>
    <cellStyle name="Entrada 9 26 5 2 3" xfId="15634"/>
    <cellStyle name="Entrada 9 26 5 2 3 2" xfId="30742"/>
    <cellStyle name="Entrada 9 26 5 2 4" xfId="21467"/>
    <cellStyle name="Entrada 9 26 5 3" xfId="10104"/>
    <cellStyle name="Entrada 9 26 5 3 2" xfId="25212"/>
    <cellStyle name="Entrada 9 26 5 4" xfId="11253"/>
    <cellStyle name="Entrada 9 26 5 4 2" xfId="26361"/>
    <cellStyle name="Entrada 9 26 5 5" xfId="18830"/>
    <cellStyle name="Entrada 9 26 6" xfId="4099"/>
    <cellStyle name="Entrada 9 26 6 2" xfId="6736"/>
    <cellStyle name="Entrada 9 26 6 2 2" xfId="13047"/>
    <cellStyle name="Entrada 9 26 6 2 2 2" xfId="28155"/>
    <cellStyle name="Entrada 9 26 6 2 3" xfId="16721"/>
    <cellStyle name="Entrada 9 26 6 2 3 2" xfId="31829"/>
    <cellStyle name="Entrada 9 26 6 2 4" xfId="21844"/>
    <cellStyle name="Entrada 9 26 6 3" xfId="10481"/>
    <cellStyle name="Entrada 9 26 6 3 2" xfId="25589"/>
    <cellStyle name="Entrada 9 26 6 4" xfId="9202"/>
    <cellStyle name="Entrada 9 26 6 4 2" xfId="24310"/>
    <cellStyle name="Entrada 9 26 6 5" xfId="19207"/>
    <cellStyle name="Entrada 9 26 7" xfId="4664"/>
    <cellStyle name="Entrada 9 26 7 2" xfId="11046"/>
    <cellStyle name="Entrada 9 26 7 2 2" xfId="26154"/>
    <cellStyle name="Entrada 9 26 7 3" xfId="15237"/>
    <cellStyle name="Entrada 9 26 7 3 2" xfId="30345"/>
    <cellStyle name="Entrada 9 26 7 4" xfId="19772"/>
    <cellStyle name="Entrada 9 26 8" xfId="8525"/>
    <cellStyle name="Entrada 9 26 8 2" xfId="23633"/>
    <cellStyle name="Entrada 9 26 9" xfId="14232"/>
    <cellStyle name="Entrada 9 26 9 2" xfId="29340"/>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0] 2 10" xfId="4405"/>
    <cellStyle name="Millares [0] 2 10 2" xfId="10787"/>
    <cellStyle name="Millares [0] 2 10 2 2" xfId="25895"/>
    <cellStyle name="Millares [0] 2 10 3" xfId="19513"/>
    <cellStyle name="Millares [0] 2 11" xfId="4423"/>
    <cellStyle name="Millares [0] 2 11 2" xfId="10805"/>
    <cellStyle name="Millares [0] 2 11 2 2" xfId="25913"/>
    <cellStyle name="Millares [0] 2 11 3" xfId="19531"/>
    <cellStyle name="Millares [0] 2 12" xfId="7915"/>
    <cellStyle name="Millares [0] 2 12 2" xfId="23023"/>
    <cellStyle name="Millares [0] 2 13" xfId="17011"/>
    <cellStyle name="Millares [0] 2 2" xfId="1961"/>
    <cellStyle name="Millares [0] 2 2 2" xfId="2178"/>
    <cellStyle name="Millares [0] 2 2 2 2" xfId="4815"/>
    <cellStyle name="Millares [0] 2 2 2 2 2" xfId="11197"/>
    <cellStyle name="Millares [0] 2 2 2 2 2 2" xfId="26305"/>
    <cellStyle name="Millares [0] 2 2 2 2 3" xfId="19923"/>
    <cellStyle name="Millares [0] 2 2 2 3" xfId="8676"/>
    <cellStyle name="Millares [0] 2 2 2 3 2" xfId="23784"/>
    <cellStyle name="Millares [0] 2 2 2 4" xfId="17403"/>
    <cellStyle name="Millares [0] 2 2 3" xfId="2521"/>
    <cellStyle name="Millares [0] 2 2 3 2" xfId="5158"/>
    <cellStyle name="Millares [0] 2 2 3 2 2" xfId="11522"/>
    <cellStyle name="Millares [0] 2 2 3 2 2 2" xfId="26630"/>
    <cellStyle name="Millares [0] 2 2 3 2 3" xfId="20266"/>
    <cellStyle name="Millares [0] 2 2 3 3" xfId="8988"/>
    <cellStyle name="Millares [0] 2 2 3 3 2" xfId="24096"/>
    <cellStyle name="Millares [0] 2 2 3 4" xfId="17644"/>
    <cellStyle name="Millares [0] 2 2 4" xfId="4033"/>
    <cellStyle name="Millares [0] 2 2 4 2" xfId="6670"/>
    <cellStyle name="Millares [0] 2 2 4 2 2" xfId="12981"/>
    <cellStyle name="Millares [0] 2 2 4 2 2 2" xfId="28089"/>
    <cellStyle name="Millares [0] 2 2 4 2 3" xfId="21778"/>
    <cellStyle name="Millares [0] 2 2 4 3" xfId="10415"/>
    <cellStyle name="Millares [0] 2 2 4 3 2" xfId="25523"/>
    <cellStyle name="Millares [0] 2 2 4 4" xfId="19141"/>
    <cellStyle name="Millares [0] 2 2 5" xfId="4409"/>
    <cellStyle name="Millares [0] 2 2 5 2" xfId="10791"/>
    <cellStyle name="Millares [0] 2 2 5 2 2" xfId="25899"/>
    <cellStyle name="Millares [0] 2 2 5 3" xfId="19517"/>
    <cellStyle name="Millares [0] 2 2 6" xfId="4598"/>
    <cellStyle name="Millares [0] 2 2 6 2" xfId="10980"/>
    <cellStyle name="Millares [0] 2 2 6 2 2" xfId="26088"/>
    <cellStyle name="Millares [0] 2 2 6 3" xfId="19706"/>
    <cellStyle name="Millares [0] 2 2 7" xfId="8275"/>
    <cellStyle name="Millares [0] 2 2 7 2" xfId="23383"/>
    <cellStyle name="Millares [0] 2 2 8" xfId="17186"/>
    <cellStyle name="Millares [0] 2 3" xfId="1877"/>
    <cellStyle name="Millares [0] 2 3 2" xfId="2437"/>
    <cellStyle name="Millares [0] 2 3 2 2" xfId="5074"/>
    <cellStyle name="Millares [0] 2 3 2 2 2" xfId="11438"/>
    <cellStyle name="Millares [0] 2 3 2 2 2 2" xfId="26546"/>
    <cellStyle name="Millares [0] 2 3 2 2 3" xfId="20182"/>
    <cellStyle name="Millares [0] 2 3 2 3" xfId="8904"/>
    <cellStyle name="Millares [0] 2 3 2 3 2" xfId="24012"/>
    <cellStyle name="Millares [0] 2 3 2 4" xfId="17611"/>
    <cellStyle name="Millares [0] 2 3 3" xfId="3949"/>
    <cellStyle name="Millares [0] 2 3 3 2" xfId="6586"/>
    <cellStyle name="Millares [0] 2 3 3 2 2" xfId="12897"/>
    <cellStyle name="Millares [0] 2 3 3 2 2 2" xfId="28005"/>
    <cellStyle name="Millares [0] 2 3 3 2 3" xfId="21694"/>
    <cellStyle name="Millares [0] 2 3 3 3" xfId="10331"/>
    <cellStyle name="Millares [0] 2 3 3 3 2" xfId="25439"/>
    <cellStyle name="Millares [0] 2 3 3 4" xfId="19057"/>
    <cellStyle name="Millares [0] 2 3 4" xfId="4514"/>
    <cellStyle name="Millares [0] 2 3 4 2" xfId="10896"/>
    <cellStyle name="Millares [0] 2 3 4 2 2" xfId="26004"/>
    <cellStyle name="Millares [0] 2 3 4 3" xfId="19622"/>
    <cellStyle name="Millares [0] 2 3 5" xfId="8378"/>
    <cellStyle name="Millares [0] 2 3 5 2" xfId="23486"/>
    <cellStyle name="Millares [0] 2 3 6" xfId="17102"/>
    <cellStyle name="Millares [0] 2 4" xfId="2097"/>
    <cellStyle name="Millares [0] 2 4 2" xfId="2587"/>
    <cellStyle name="Millares [0] 2 4 2 2" xfId="5224"/>
    <cellStyle name="Millares [0] 2 4 2 2 2" xfId="11588"/>
    <cellStyle name="Millares [0] 2 4 2 2 2 2" xfId="26696"/>
    <cellStyle name="Millares [0] 2 4 2 2 3" xfId="20332"/>
    <cellStyle name="Millares [0] 2 4 2 3" xfId="9054"/>
    <cellStyle name="Millares [0] 2 4 2 3 2" xfId="24162"/>
    <cellStyle name="Millares [0] 2 4 2 4" xfId="17695"/>
    <cellStyle name="Millares [0] 2 4 3" xfId="4169"/>
    <cellStyle name="Millares [0] 2 4 3 2" xfId="6806"/>
    <cellStyle name="Millares [0] 2 4 3 2 2" xfId="13117"/>
    <cellStyle name="Millares [0] 2 4 3 2 2 2" xfId="28225"/>
    <cellStyle name="Millares [0] 2 4 3 2 3" xfId="21914"/>
    <cellStyle name="Millares [0] 2 4 3 3" xfId="10551"/>
    <cellStyle name="Millares [0] 2 4 3 3 2" xfId="25659"/>
    <cellStyle name="Millares [0] 2 4 3 4" xfId="19277"/>
    <cellStyle name="Millares [0] 2 4 4" xfId="4734"/>
    <cellStyle name="Millares [0] 2 4 4 2" xfId="11116"/>
    <cellStyle name="Millares [0] 2 4 4 2 2" xfId="26224"/>
    <cellStyle name="Millares [0] 2 4 4 3" xfId="19842"/>
    <cellStyle name="Millares [0] 2 4 5" xfId="8595"/>
    <cellStyle name="Millares [0] 2 4 5 2" xfId="23703"/>
    <cellStyle name="Millares [0] 2 4 6" xfId="17322"/>
    <cellStyle name="Millares [0] 2 5" xfId="2168"/>
    <cellStyle name="Millares [0] 2 5 2" xfId="2657"/>
    <cellStyle name="Millares [0] 2 5 2 2" xfId="5294"/>
    <cellStyle name="Millares [0] 2 5 2 2 2" xfId="11658"/>
    <cellStyle name="Millares [0] 2 5 2 2 2 2" xfId="26766"/>
    <cellStyle name="Millares [0] 2 5 2 2 3" xfId="20402"/>
    <cellStyle name="Millares [0] 2 5 2 3" xfId="9124"/>
    <cellStyle name="Millares [0] 2 5 2 3 2" xfId="24232"/>
    <cellStyle name="Millares [0] 2 5 2 4" xfId="17765"/>
    <cellStyle name="Millares [0] 2 5 3" xfId="4240"/>
    <cellStyle name="Millares [0] 2 5 3 2" xfId="6877"/>
    <cellStyle name="Millares [0] 2 5 3 2 2" xfId="13188"/>
    <cellStyle name="Millares [0] 2 5 3 2 2 2" xfId="28296"/>
    <cellStyle name="Millares [0] 2 5 3 2 3" xfId="21985"/>
    <cellStyle name="Millares [0] 2 5 3 3" xfId="10622"/>
    <cellStyle name="Millares [0] 2 5 3 3 2" xfId="25730"/>
    <cellStyle name="Millares [0] 2 5 3 4" xfId="19348"/>
    <cellStyle name="Millares [0] 2 5 4" xfId="4805"/>
    <cellStyle name="Millares [0] 2 5 4 2" xfId="11187"/>
    <cellStyle name="Millares [0] 2 5 4 2 2" xfId="26295"/>
    <cellStyle name="Millares [0] 2 5 4 3" xfId="19913"/>
    <cellStyle name="Millares [0] 2 5 5" xfId="8666"/>
    <cellStyle name="Millares [0] 2 5 5 2" xfId="23774"/>
    <cellStyle name="Millares [0] 2 5 6" xfId="17393"/>
    <cellStyle name="Millares [0] 2 6" xfId="2174"/>
    <cellStyle name="Millares [0] 2 6 2" xfId="4811"/>
    <cellStyle name="Millares [0] 2 6 2 2" xfId="11193"/>
    <cellStyle name="Millares [0] 2 6 2 2 2" xfId="26301"/>
    <cellStyle name="Millares [0] 2 6 2 3" xfId="19919"/>
    <cellStyle name="Millares [0] 2 6 3" xfId="8672"/>
    <cellStyle name="Millares [0] 2 6 3 2" xfId="23780"/>
    <cellStyle name="Millares [0] 2 6 4" xfId="17399"/>
    <cellStyle name="Millares [0] 2 7" xfId="2288"/>
    <cellStyle name="Millares [0] 2 7 2" xfId="4925"/>
    <cellStyle name="Millares [0] 2 7 2 2" xfId="11289"/>
    <cellStyle name="Millares [0] 2 7 2 2 2" xfId="26397"/>
    <cellStyle name="Millares [0] 2 7 2 3" xfId="20033"/>
    <cellStyle name="Millares [0] 2 7 3" xfId="8755"/>
    <cellStyle name="Millares [0] 2 7 3 2" xfId="23863"/>
    <cellStyle name="Millares [0] 2 7 4" xfId="17513"/>
    <cellStyle name="Millares [0] 2 8" xfId="3858"/>
    <cellStyle name="Millares [0] 2 8 2" xfId="6495"/>
    <cellStyle name="Millares [0] 2 8 2 2" xfId="12806"/>
    <cellStyle name="Millares [0] 2 8 2 2 2" xfId="27914"/>
    <cellStyle name="Millares [0] 2 8 2 3" xfId="21603"/>
    <cellStyle name="Millares [0] 2 8 3" xfId="10240"/>
    <cellStyle name="Millares [0] 2 8 3 2" xfId="25348"/>
    <cellStyle name="Millares [0] 2 8 4" xfId="18966"/>
    <cellStyle name="Millares [0] 2 9" xfId="4399"/>
    <cellStyle name="Millares [0] 2 9 2" xfId="7036"/>
    <cellStyle name="Millares [0] 2 9 2 2" xfId="13347"/>
    <cellStyle name="Millares [0] 2 9 2 2 2" xfId="28455"/>
    <cellStyle name="Millares [0] 2 9 2 3" xfId="22144"/>
    <cellStyle name="Millares [0] 2 9 3" xfId="10781"/>
    <cellStyle name="Millares [0] 2 9 3 2" xfId="25889"/>
    <cellStyle name="Millares [0] 2 9 4" xfId="19507"/>
    <cellStyle name="Millares [0] 3" xfId="32119"/>
    <cellStyle name="Millares 10" xfId="1876"/>
    <cellStyle name="Millares 10 2" xfId="2436"/>
    <cellStyle name="Millares 10 2 2" xfId="5073"/>
    <cellStyle name="Millares 10 2 2 2" xfId="11437"/>
    <cellStyle name="Millares 10 2 2 2 2" xfId="26545"/>
    <cellStyle name="Millares 10 2 2 3" xfId="20181"/>
    <cellStyle name="Millares 10 2 3" xfId="8903"/>
    <cellStyle name="Millares 10 2 3 2" xfId="24011"/>
    <cellStyle name="Millares 10 2 4" xfId="17610"/>
    <cellStyle name="Millares 10 3" xfId="3948"/>
    <cellStyle name="Millares 10 3 2" xfId="6585"/>
    <cellStyle name="Millares 10 3 2 2" xfId="12896"/>
    <cellStyle name="Millares 10 3 2 2 2" xfId="28004"/>
    <cellStyle name="Millares 10 3 2 3" xfId="21693"/>
    <cellStyle name="Millares 10 3 3" xfId="10330"/>
    <cellStyle name="Millares 10 3 3 2" xfId="25438"/>
    <cellStyle name="Millares 10 3 4" xfId="19056"/>
    <cellStyle name="Millares 10 4" xfId="4513"/>
    <cellStyle name="Millares 10 4 2" xfId="10895"/>
    <cellStyle name="Millares 10 4 2 2" xfId="26003"/>
    <cellStyle name="Millares 10 4 3" xfId="19621"/>
    <cellStyle name="Millares 10 5" xfId="8377"/>
    <cellStyle name="Millares 10 5 2" xfId="23485"/>
    <cellStyle name="Millares 10 6" xfId="17101"/>
    <cellStyle name="Millares 11" xfId="1806"/>
    <cellStyle name="Millares 11 2" xfId="2366"/>
    <cellStyle name="Millares 11 2 2" xfId="5003"/>
    <cellStyle name="Millares 11 2 2 2" xfId="11367"/>
    <cellStyle name="Millares 11 2 2 2 2" xfId="26475"/>
    <cellStyle name="Millares 11 2 2 3" xfId="20111"/>
    <cellStyle name="Millares 11 2 3" xfId="8833"/>
    <cellStyle name="Millares 11 2 3 2" xfId="23941"/>
    <cellStyle name="Millares 11 2 4" xfId="17574"/>
    <cellStyle name="Millares 11 3" xfId="3878"/>
    <cellStyle name="Millares 11 3 2" xfId="6515"/>
    <cellStyle name="Millares 11 3 2 2" xfId="12826"/>
    <cellStyle name="Millares 11 3 2 2 2" xfId="27934"/>
    <cellStyle name="Millares 11 3 2 3" xfId="21623"/>
    <cellStyle name="Millares 11 3 3" xfId="10260"/>
    <cellStyle name="Millares 11 3 3 2" xfId="25368"/>
    <cellStyle name="Millares 11 3 4" xfId="18986"/>
    <cellStyle name="Millares 11 4" xfId="4443"/>
    <cellStyle name="Millares 11 4 2" xfId="10825"/>
    <cellStyle name="Millares 11 4 2 2" xfId="25933"/>
    <cellStyle name="Millares 11 4 3" xfId="19551"/>
    <cellStyle name="Millares 11 5" xfId="8307"/>
    <cellStyle name="Millares 11 5 2" xfId="23415"/>
    <cellStyle name="Millares 11 6" xfId="17031"/>
    <cellStyle name="Millares 12" xfId="1875"/>
    <cellStyle name="Millares 12 2" xfId="2435"/>
    <cellStyle name="Millares 12 2 2" xfId="5072"/>
    <cellStyle name="Millares 12 2 2 2" xfId="11436"/>
    <cellStyle name="Millares 12 2 2 2 2" xfId="26544"/>
    <cellStyle name="Millares 12 2 2 3" xfId="20180"/>
    <cellStyle name="Millares 12 2 3" xfId="8902"/>
    <cellStyle name="Millares 12 2 3 2" xfId="24010"/>
    <cellStyle name="Millares 12 2 4" xfId="17609"/>
    <cellStyle name="Millares 12 3" xfId="3947"/>
    <cellStyle name="Millares 12 3 2" xfId="6584"/>
    <cellStyle name="Millares 12 3 2 2" xfId="12895"/>
    <cellStyle name="Millares 12 3 2 2 2" xfId="28003"/>
    <cellStyle name="Millares 12 3 2 3" xfId="21692"/>
    <cellStyle name="Millares 12 3 3" xfId="10329"/>
    <cellStyle name="Millares 12 3 3 2" xfId="25437"/>
    <cellStyle name="Millares 12 3 4" xfId="19055"/>
    <cellStyle name="Millares 12 4" xfId="4512"/>
    <cellStyle name="Millares 12 4 2" xfId="10894"/>
    <cellStyle name="Millares 12 4 2 2" xfId="26002"/>
    <cellStyle name="Millares 12 4 3" xfId="19620"/>
    <cellStyle name="Millares 12 5" xfId="8376"/>
    <cellStyle name="Millares 12 5 2" xfId="23484"/>
    <cellStyle name="Millares 12 6" xfId="17100"/>
    <cellStyle name="Millares 13" xfId="2096"/>
    <cellStyle name="Millares 13 2" xfId="2586"/>
    <cellStyle name="Millares 13 2 2" xfId="5223"/>
    <cellStyle name="Millares 13 2 2 2" xfId="11587"/>
    <cellStyle name="Millares 13 2 2 2 2" xfId="26695"/>
    <cellStyle name="Millares 13 2 2 3" xfId="20331"/>
    <cellStyle name="Millares 13 2 3" xfId="9053"/>
    <cellStyle name="Millares 13 2 3 2" xfId="24161"/>
    <cellStyle name="Millares 13 2 4" xfId="17694"/>
    <cellStyle name="Millares 13 3" xfId="4168"/>
    <cellStyle name="Millares 13 3 2" xfId="6805"/>
    <cellStyle name="Millares 13 3 2 2" xfId="13116"/>
    <cellStyle name="Millares 13 3 2 2 2" xfId="28224"/>
    <cellStyle name="Millares 13 3 2 3" xfId="21913"/>
    <cellStyle name="Millares 13 3 3" xfId="10550"/>
    <cellStyle name="Millares 13 3 3 2" xfId="25658"/>
    <cellStyle name="Millares 13 3 4" xfId="19276"/>
    <cellStyle name="Millares 13 4" xfId="4733"/>
    <cellStyle name="Millares 13 4 2" xfId="11115"/>
    <cellStyle name="Millares 13 4 2 2" xfId="26223"/>
    <cellStyle name="Millares 13 4 3" xfId="19841"/>
    <cellStyle name="Millares 13 5" xfId="8594"/>
    <cellStyle name="Millares 13 5 2" xfId="23702"/>
    <cellStyle name="Millares 13 6" xfId="17321"/>
    <cellStyle name="Millares 14" xfId="2026"/>
    <cellStyle name="Millares 14 2" xfId="2550"/>
    <cellStyle name="Millares 14 2 2" xfId="5187"/>
    <cellStyle name="Millares 14 2 2 2" xfId="11551"/>
    <cellStyle name="Millares 14 2 2 2 2" xfId="26659"/>
    <cellStyle name="Millares 14 2 2 3" xfId="20295"/>
    <cellStyle name="Millares 14 2 3" xfId="9017"/>
    <cellStyle name="Millares 14 2 3 2" xfId="24125"/>
    <cellStyle name="Millares 14 2 4" xfId="17658"/>
    <cellStyle name="Millares 14 3" xfId="4098"/>
    <cellStyle name="Millares 14 3 2" xfId="6735"/>
    <cellStyle name="Millares 14 3 2 2" xfId="13046"/>
    <cellStyle name="Millares 14 3 2 2 2" xfId="28154"/>
    <cellStyle name="Millares 14 3 2 3" xfId="21843"/>
    <cellStyle name="Millares 14 3 3" xfId="10480"/>
    <cellStyle name="Millares 14 3 3 2" xfId="25588"/>
    <cellStyle name="Millares 14 3 4" xfId="19206"/>
    <cellStyle name="Millares 14 4" xfId="4663"/>
    <cellStyle name="Millares 14 4 2" xfId="11045"/>
    <cellStyle name="Millares 14 4 2 2" xfId="26153"/>
    <cellStyle name="Millares 14 4 3" xfId="19771"/>
    <cellStyle name="Millares 14 5" xfId="8524"/>
    <cellStyle name="Millares 14 5 2" xfId="23632"/>
    <cellStyle name="Millares 14 6" xfId="17251"/>
    <cellStyle name="Millares 15" xfId="2095"/>
    <cellStyle name="Millares 15 2" xfId="2585"/>
    <cellStyle name="Millares 15 2 2" xfId="5222"/>
    <cellStyle name="Millares 15 2 2 2" xfId="11586"/>
    <cellStyle name="Millares 15 2 2 2 2" xfId="26694"/>
    <cellStyle name="Millares 15 2 2 3" xfId="20330"/>
    <cellStyle name="Millares 15 2 3" xfId="9052"/>
    <cellStyle name="Millares 15 2 3 2" xfId="24160"/>
    <cellStyle name="Millares 15 2 4" xfId="17693"/>
    <cellStyle name="Millares 15 3" xfId="4167"/>
    <cellStyle name="Millares 15 3 2" xfId="6804"/>
    <cellStyle name="Millares 15 3 2 2" xfId="13115"/>
    <cellStyle name="Millares 15 3 2 2 2" xfId="28223"/>
    <cellStyle name="Millares 15 3 2 3" xfId="21912"/>
    <cellStyle name="Millares 15 3 3" xfId="10549"/>
    <cellStyle name="Millares 15 3 3 2" xfId="25657"/>
    <cellStyle name="Millares 15 3 4" xfId="19275"/>
    <cellStyle name="Millares 15 4" xfId="4732"/>
    <cellStyle name="Millares 15 4 2" xfId="11114"/>
    <cellStyle name="Millares 15 4 2 2" xfId="26222"/>
    <cellStyle name="Millares 15 4 3" xfId="19840"/>
    <cellStyle name="Millares 15 5" xfId="8593"/>
    <cellStyle name="Millares 15 5 2" xfId="23701"/>
    <cellStyle name="Millares 15 6" xfId="17320"/>
    <cellStyle name="Millares 16" xfId="2025"/>
    <cellStyle name="Millares 16 2" xfId="2549"/>
    <cellStyle name="Millares 16 2 2" xfId="5186"/>
    <cellStyle name="Millares 16 2 2 2" xfId="11550"/>
    <cellStyle name="Millares 16 2 2 2 2" xfId="26658"/>
    <cellStyle name="Millares 16 2 2 3" xfId="20294"/>
    <cellStyle name="Millares 16 2 3" xfId="9016"/>
    <cellStyle name="Millares 16 2 3 2" xfId="24124"/>
    <cellStyle name="Millares 16 2 4" xfId="17657"/>
    <cellStyle name="Millares 16 3" xfId="4097"/>
    <cellStyle name="Millares 16 3 2" xfId="6734"/>
    <cellStyle name="Millares 16 3 2 2" xfId="13045"/>
    <cellStyle name="Millares 16 3 2 2 2" xfId="28153"/>
    <cellStyle name="Millares 16 3 2 3" xfId="21842"/>
    <cellStyle name="Millares 16 3 3" xfId="10479"/>
    <cellStyle name="Millares 16 3 3 2" xfId="25587"/>
    <cellStyle name="Millares 16 3 4" xfId="19205"/>
    <cellStyle name="Millares 16 4" xfId="4662"/>
    <cellStyle name="Millares 16 4 2" xfId="11044"/>
    <cellStyle name="Millares 16 4 2 2" xfId="26152"/>
    <cellStyle name="Millares 16 4 3" xfId="19770"/>
    <cellStyle name="Millares 16 5" xfId="8523"/>
    <cellStyle name="Millares 16 5 2" xfId="23631"/>
    <cellStyle name="Millares 16 6" xfId="17250"/>
    <cellStyle name="Millares 17" xfId="2167"/>
    <cellStyle name="Millares 17 2" xfId="2656"/>
    <cellStyle name="Millares 17 2 2" xfId="5293"/>
    <cellStyle name="Millares 17 2 2 2" xfId="11657"/>
    <cellStyle name="Millares 17 2 2 2 2" xfId="26765"/>
    <cellStyle name="Millares 17 2 2 3" xfId="20401"/>
    <cellStyle name="Millares 17 2 3" xfId="9123"/>
    <cellStyle name="Millares 17 2 3 2" xfId="24231"/>
    <cellStyle name="Millares 17 2 4" xfId="17764"/>
    <cellStyle name="Millares 17 3" xfId="4239"/>
    <cellStyle name="Millares 17 3 2" xfId="6876"/>
    <cellStyle name="Millares 17 3 2 2" xfId="13187"/>
    <cellStyle name="Millares 17 3 2 2 2" xfId="28295"/>
    <cellStyle name="Millares 17 3 2 3" xfId="21984"/>
    <cellStyle name="Millares 17 3 3" xfId="10621"/>
    <cellStyle name="Millares 17 3 3 2" xfId="25729"/>
    <cellStyle name="Millares 17 3 4" xfId="19347"/>
    <cellStyle name="Millares 17 4" xfId="4804"/>
    <cellStyle name="Millares 17 4 2" xfId="11186"/>
    <cellStyle name="Millares 17 4 2 2" xfId="26294"/>
    <cellStyle name="Millares 17 4 3" xfId="19912"/>
    <cellStyle name="Millares 17 5" xfId="8665"/>
    <cellStyle name="Millares 17 5 2" xfId="23773"/>
    <cellStyle name="Millares 17 6" xfId="17392"/>
    <cellStyle name="Millares 18" xfId="2166"/>
    <cellStyle name="Millares 18 2" xfId="2655"/>
    <cellStyle name="Millares 18 2 2" xfId="5292"/>
    <cellStyle name="Millares 18 2 2 2" xfId="11656"/>
    <cellStyle name="Millares 18 2 2 2 2" xfId="26764"/>
    <cellStyle name="Millares 18 2 2 3" xfId="20400"/>
    <cellStyle name="Millares 18 2 3" xfId="9122"/>
    <cellStyle name="Millares 18 2 3 2" xfId="24230"/>
    <cellStyle name="Millares 18 2 4" xfId="17763"/>
    <cellStyle name="Millares 18 3" xfId="4238"/>
    <cellStyle name="Millares 18 3 2" xfId="6875"/>
    <cellStyle name="Millares 18 3 2 2" xfId="13186"/>
    <cellStyle name="Millares 18 3 2 2 2" xfId="28294"/>
    <cellStyle name="Millares 18 3 2 3" xfId="21983"/>
    <cellStyle name="Millares 18 3 3" xfId="10620"/>
    <cellStyle name="Millares 18 3 3 2" xfId="25728"/>
    <cellStyle name="Millares 18 3 4" xfId="19346"/>
    <cellStyle name="Millares 18 4" xfId="4803"/>
    <cellStyle name="Millares 18 4 2" xfId="11185"/>
    <cellStyle name="Millares 18 4 2 2" xfId="26293"/>
    <cellStyle name="Millares 18 4 3" xfId="19911"/>
    <cellStyle name="Millares 18 5" xfId="8664"/>
    <cellStyle name="Millares 18 5 2" xfId="23772"/>
    <cellStyle name="Millares 18 6" xfId="17391"/>
    <cellStyle name="Millares 19" xfId="2173"/>
    <cellStyle name="Millares 19 2" xfId="4810"/>
    <cellStyle name="Millares 19 2 2" xfId="11192"/>
    <cellStyle name="Millares 19 2 2 2" xfId="26300"/>
    <cellStyle name="Millares 19 2 3" xfId="19918"/>
    <cellStyle name="Millares 19 3" xfId="8671"/>
    <cellStyle name="Millares 19 3 2" xfId="23779"/>
    <cellStyle name="Millares 19 4" xfId="17398"/>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3 2 2 2 2" xfId="1965"/>
    <cellStyle name="Millares 2 13 2 2 2 2 2" xfId="2182"/>
    <cellStyle name="Millares 2 13 2 2 2 2 2 2" xfId="4819"/>
    <cellStyle name="Millares 2 13 2 2 2 2 2 2 2" xfId="11201"/>
    <cellStyle name="Millares 2 13 2 2 2 2 2 2 2 2" xfId="26309"/>
    <cellStyle name="Millares 2 13 2 2 2 2 2 2 3" xfId="19927"/>
    <cellStyle name="Millares 2 13 2 2 2 2 2 3" xfId="8680"/>
    <cellStyle name="Millares 2 13 2 2 2 2 2 3 2" xfId="23788"/>
    <cellStyle name="Millares 2 13 2 2 2 2 2 4" xfId="17407"/>
    <cellStyle name="Millares 2 13 2 2 2 2 3" xfId="2525"/>
    <cellStyle name="Millares 2 13 2 2 2 2 3 2" xfId="5162"/>
    <cellStyle name="Millares 2 13 2 2 2 2 3 2 2" xfId="11526"/>
    <cellStyle name="Millares 2 13 2 2 2 2 3 2 2 2" xfId="26634"/>
    <cellStyle name="Millares 2 13 2 2 2 2 3 2 3" xfId="20270"/>
    <cellStyle name="Millares 2 13 2 2 2 2 3 3" xfId="8992"/>
    <cellStyle name="Millares 2 13 2 2 2 2 3 3 2" xfId="24100"/>
    <cellStyle name="Millares 2 13 2 2 2 2 3 4" xfId="17648"/>
    <cellStyle name="Millares 2 13 2 2 2 2 4" xfId="4037"/>
    <cellStyle name="Millares 2 13 2 2 2 2 4 2" xfId="6674"/>
    <cellStyle name="Millares 2 13 2 2 2 2 4 2 2" xfId="12985"/>
    <cellStyle name="Millares 2 13 2 2 2 2 4 2 2 2" xfId="28093"/>
    <cellStyle name="Millares 2 13 2 2 2 2 4 2 3" xfId="21782"/>
    <cellStyle name="Millares 2 13 2 2 2 2 4 3" xfId="10419"/>
    <cellStyle name="Millares 2 13 2 2 2 2 4 3 2" xfId="25527"/>
    <cellStyle name="Millares 2 13 2 2 2 2 4 4" xfId="19145"/>
    <cellStyle name="Millares 2 13 2 2 2 2 5" xfId="4413"/>
    <cellStyle name="Millares 2 13 2 2 2 2 5 2" xfId="10795"/>
    <cellStyle name="Millares 2 13 2 2 2 2 5 2 2" xfId="25903"/>
    <cellStyle name="Millares 2 13 2 2 2 2 5 3" xfId="19521"/>
    <cellStyle name="Millares 2 13 2 2 2 2 6" xfId="4602"/>
    <cellStyle name="Millares 2 13 2 2 2 2 6 2" xfId="10984"/>
    <cellStyle name="Millares 2 13 2 2 2 2 6 2 2" xfId="26092"/>
    <cellStyle name="Millares 2 13 2 2 2 2 6 3" xfId="19710"/>
    <cellStyle name="Millares 2 13 2 2 2 2 7" xfId="8279"/>
    <cellStyle name="Millares 2 13 2 2 2 2 7 2" xfId="23387"/>
    <cellStyle name="Millares 2 13 2 2 2 2 8" xfId="17190"/>
    <cellStyle name="Millares 2 13 2 2 2 3" xfId="1881"/>
    <cellStyle name="Millares 2 13 2 2 2 3 2" xfId="2441"/>
    <cellStyle name="Millares 2 13 2 2 2 3 2 2" xfId="5078"/>
    <cellStyle name="Millares 2 13 2 2 2 3 2 2 2" xfId="11442"/>
    <cellStyle name="Millares 2 13 2 2 2 3 2 2 2 2" xfId="26550"/>
    <cellStyle name="Millares 2 13 2 2 2 3 2 2 3" xfId="20186"/>
    <cellStyle name="Millares 2 13 2 2 2 3 2 3" xfId="8908"/>
    <cellStyle name="Millares 2 13 2 2 2 3 2 3 2" xfId="24016"/>
    <cellStyle name="Millares 2 13 2 2 2 3 2 4" xfId="17615"/>
    <cellStyle name="Millares 2 13 2 2 2 3 3" xfId="3953"/>
    <cellStyle name="Millares 2 13 2 2 2 3 3 2" xfId="6590"/>
    <cellStyle name="Millares 2 13 2 2 2 3 3 2 2" xfId="12901"/>
    <cellStyle name="Millares 2 13 2 2 2 3 3 2 2 2" xfId="28009"/>
    <cellStyle name="Millares 2 13 2 2 2 3 3 2 3" xfId="21698"/>
    <cellStyle name="Millares 2 13 2 2 2 3 3 3" xfId="10335"/>
    <cellStyle name="Millares 2 13 2 2 2 3 3 3 2" xfId="25443"/>
    <cellStyle name="Millares 2 13 2 2 2 3 3 4" xfId="19061"/>
    <cellStyle name="Millares 2 13 2 2 2 3 4" xfId="4518"/>
    <cellStyle name="Millares 2 13 2 2 2 3 4 2" xfId="10900"/>
    <cellStyle name="Millares 2 13 2 2 2 3 4 2 2" xfId="26008"/>
    <cellStyle name="Millares 2 13 2 2 2 3 4 3" xfId="19626"/>
    <cellStyle name="Millares 2 13 2 2 2 3 5" xfId="8382"/>
    <cellStyle name="Millares 2 13 2 2 2 3 5 2" xfId="23490"/>
    <cellStyle name="Millares 2 13 2 2 2 3 6" xfId="17106"/>
    <cellStyle name="Millares 2 13 2 2 3" xfId="1964"/>
    <cellStyle name="Millares 2 13 2 2 3 2" xfId="2181"/>
    <cellStyle name="Millares 2 13 2 2 3 2 2" xfId="4818"/>
    <cellStyle name="Millares 2 13 2 2 3 2 2 2" xfId="11200"/>
    <cellStyle name="Millares 2 13 2 2 3 2 2 2 2" xfId="26308"/>
    <cellStyle name="Millares 2 13 2 2 3 2 2 3" xfId="19926"/>
    <cellStyle name="Millares 2 13 2 2 3 2 3" xfId="8679"/>
    <cellStyle name="Millares 2 13 2 2 3 2 3 2" xfId="23787"/>
    <cellStyle name="Millares 2 13 2 2 3 2 4" xfId="17406"/>
    <cellStyle name="Millares 2 13 2 2 3 3" xfId="2524"/>
    <cellStyle name="Millares 2 13 2 2 3 3 2" xfId="5161"/>
    <cellStyle name="Millares 2 13 2 2 3 3 2 2" xfId="11525"/>
    <cellStyle name="Millares 2 13 2 2 3 3 2 2 2" xfId="26633"/>
    <cellStyle name="Millares 2 13 2 2 3 3 2 3" xfId="20269"/>
    <cellStyle name="Millares 2 13 2 2 3 3 3" xfId="8991"/>
    <cellStyle name="Millares 2 13 2 2 3 3 3 2" xfId="24099"/>
    <cellStyle name="Millares 2 13 2 2 3 3 4" xfId="17647"/>
    <cellStyle name="Millares 2 13 2 2 3 4" xfId="4036"/>
    <cellStyle name="Millares 2 13 2 2 3 4 2" xfId="6673"/>
    <cellStyle name="Millares 2 13 2 2 3 4 2 2" xfId="12984"/>
    <cellStyle name="Millares 2 13 2 2 3 4 2 2 2" xfId="28092"/>
    <cellStyle name="Millares 2 13 2 2 3 4 2 3" xfId="21781"/>
    <cellStyle name="Millares 2 13 2 2 3 4 3" xfId="10418"/>
    <cellStyle name="Millares 2 13 2 2 3 4 3 2" xfId="25526"/>
    <cellStyle name="Millares 2 13 2 2 3 4 4" xfId="19144"/>
    <cellStyle name="Millares 2 13 2 2 3 5" xfId="4412"/>
    <cellStyle name="Millares 2 13 2 2 3 5 2" xfId="10794"/>
    <cellStyle name="Millares 2 13 2 2 3 5 2 2" xfId="25902"/>
    <cellStyle name="Millares 2 13 2 2 3 5 3" xfId="19520"/>
    <cellStyle name="Millares 2 13 2 2 3 6" xfId="4601"/>
    <cellStyle name="Millares 2 13 2 2 3 6 2" xfId="10983"/>
    <cellStyle name="Millares 2 13 2 2 3 6 2 2" xfId="26091"/>
    <cellStyle name="Millares 2 13 2 2 3 6 3" xfId="19709"/>
    <cellStyle name="Millares 2 13 2 2 3 7" xfId="8278"/>
    <cellStyle name="Millares 2 13 2 2 3 7 2" xfId="23386"/>
    <cellStyle name="Millares 2 13 2 2 3 8" xfId="17189"/>
    <cellStyle name="Millares 2 13 2 2 4" xfId="1880"/>
    <cellStyle name="Millares 2 13 2 2 4 2" xfId="2440"/>
    <cellStyle name="Millares 2 13 2 2 4 2 2" xfId="5077"/>
    <cellStyle name="Millares 2 13 2 2 4 2 2 2" xfId="11441"/>
    <cellStyle name="Millares 2 13 2 2 4 2 2 2 2" xfId="26549"/>
    <cellStyle name="Millares 2 13 2 2 4 2 2 3" xfId="20185"/>
    <cellStyle name="Millares 2 13 2 2 4 2 3" xfId="8907"/>
    <cellStyle name="Millares 2 13 2 2 4 2 3 2" xfId="24015"/>
    <cellStyle name="Millares 2 13 2 2 4 2 4" xfId="17614"/>
    <cellStyle name="Millares 2 13 2 2 4 3" xfId="3952"/>
    <cellStyle name="Millares 2 13 2 2 4 3 2" xfId="6589"/>
    <cellStyle name="Millares 2 13 2 2 4 3 2 2" xfId="12900"/>
    <cellStyle name="Millares 2 13 2 2 4 3 2 2 2" xfId="28008"/>
    <cellStyle name="Millares 2 13 2 2 4 3 2 3" xfId="21697"/>
    <cellStyle name="Millares 2 13 2 2 4 3 3" xfId="10334"/>
    <cellStyle name="Millares 2 13 2 2 4 3 3 2" xfId="25442"/>
    <cellStyle name="Millares 2 13 2 2 4 3 4" xfId="19060"/>
    <cellStyle name="Millares 2 13 2 2 4 4" xfId="4517"/>
    <cellStyle name="Millares 2 13 2 2 4 4 2" xfId="10899"/>
    <cellStyle name="Millares 2 13 2 2 4 4 2 2" xfId="26007"/>
    <cellStyle name="Millares 2 13 2 2 4 4 3" xfId="19625"/>
    <cellStyle name="Millares 2 13 2 2 4 5" xfId="8381"/>
    <cellStyle name="Millares 2 13 2 2 4 5 2" xfId="23489"/>
    <cellStyle name="Millares 2 13 2 2 4 6" xfId="17105"/>
    <cellStyle name="Millares 2 13 2 3" xfId="1963"/>
    <cellStyle name="Millares 2 13 2 3 2" xfId="2180"/>
    <cellStyle name="Millares 2 13 2 3 2 2" xfId="4817"/>
    <cellStyle name="Millares 2 13 2 3 2 2 2" xfId="11199"/>
    <cellStyle name="Millares 2 13 2 3 2 2 2 2" xfId="26307"/>
    <cellStyle name="Millares 2 13 2 3 2 2 3" xfId="19925"/>
    <cellStyle name="Millares 2 13 2 3 2 3" xfId="8678"/>
    <cellStyle name="Millares 2 13 2 3 2 3 2" xfId="23786"/>
    <cellStyle name="Millares 2 13 2 3 2 4" xfId="17405"/>
    <cellStyle name="Millares 2 13 2 3 3" xfId="2523"/>
    <cellStyle name="Millares 2 13 2 3 3 2" xfId="5160"/>
    <cellStyle name="Millares 2 13 2 3 3 2 2" xfId="11524"/>
    <cellStyle name="Millares 2 13 2 3 3 2 2 2" xfId="26632"/>
    <cellStyle name="Millares 2 13 2 3 3 2 3" xfId="20268"/>
    <cellStyle name="Millares 2 13 2 3 3 3" xfId="8990"/>
    <cellStyle name="Millares 2 13 2 3 3 3 2" xfId="24098"/>
    <cellStyle name="Millares 2 13 2 3 3 4" xfId="17646"/>
    <cellStyle name="Millares 2 13 2 3 4" xfId="4035"/>
    <cellStyle name="Millares 2 13 2 3 4 2" xfId="6672"/>
    <cellStyle name="Millares 2 13 2 3 4 2 2" xfId="12983"/>
    <cellStyle name="Millares 2 13 2 3 4 2 2 2" xfId="28091"/>
    <cellStyle name="Millares 2 13 2 3 4 2 3" xfId="21780"/>
    <cellStyle name="Millares 2 13 2 3 4 3" xfId="10417"/>
    <cellStyle name="Millares 2 13 2 3 4 3 2" xfId="25525"/>
    <cellStyle name="Millares 2 13 2 3 4 4" xfId="19143"/>
    <cellStyle name="Millares 2 13 2 3 5" xfId="4411"/>
    <cellStyle name="Millares 2 13 2 3 5 2" xfId="10793"/>
    <cellStyle name="Millares 2 13 2 3 5 2 2" xfId="25901"/>
    <cellStyle name="Millares 2 13 2 3 5 3" xfId="19519"/>
    <cellStyle name="Millares 2 13 2 3 6" xfId="4600"/>
    <cellStyle name="Millares 2 13 2 3 6 2" xfId="10982"/>
    <cellStyle name="Millares 2 13 2 3 6 2 2" xfId="26090"/>
    <cellStyle name="Millares 2 13 2 3 6 3" xfId="19708"/>
    <cellStyle name="Millares 2 13 2 3 7" xfId="8277"/>
    <cellStyle name="Millares 2 13 2 3 7 2" xfId="23385"/>
    <cellStyle name="Millares 2 13 2 3 8" xfId="17188"/>
    <cellStyle name="Millares 2 13 2 4" xfId="1879"/>
    <cellStyle name="Millares 2 13 2 4 2" xfId="2439"/>
    <cellStyle name="Millares 2 13 2 4 2 2" xfId="5076"/>
    <cellStyle name="Millares 2 13 2 4 2 2 2" xfId="11440"/>
    <cellStyle name="Millares 2 13 2 4 2 2 2 2" xfId="26548"/>
    <cellStyle name="Millares 2 13 2 4 2 2 3" xfId="20184"/>
    <cellStyle name="Millares 2 13 2 4 2 3" xfId="8906"/>
    <cellStyle name="Millares 2 13 2 4 2 3 2" xfId="24014"/>
    <cellStyle name="Millares 2 13 2 4 2 4" xfId="17613"/>
    <cellStyle name="Millares 2 13 2 4 3" xfId="3951"/>
    <cellStyle name="Millares 2 13 2 4 3 2" xfId="6588"/>
    <cellStyle name="Millares 2 13 2 4 3 2 2" xfId="12899"/>
    <cellStyle name="Millares 2 13 2 4 3 2 2 2" xfId="28007"/>
    <cellStyle name="Millares 2 13 2 4 3 2 3" xfId="21696"/>
    <cellStyle name="Millares 2 13 2 4 3 3" xfId="10333"/>
    <cellStyle name="Millares 2 13 2 4 3 3 2" xfId="25441"/>
    <cellStyle name="Millares 2 13 2 4 3 4" xfId="19059"/>
    <cellStyle name="Millares 2 13 2 4 4" xfId="4516"/>
    <cellStyle name="Millares 2 13 2 4 4 2" xfId="10898"/>
    <cellStyle name="Millares 2 13 2 4 4 2 2" xfId="26006"/>
    <cellStyle name="Millares 2 13 2 4 4 3" xfId="19624"/>
    <cellStyle name="Millares 2 13 2 4 5" xfId="8380"/>
    <cellStyle name="Millares 2 13 2 4 5 2" xfId="23488"/>
    <cellStyle name="Millares 2 13 2 4 6" xfId="17104"/>
    <cellStyle name="Millares 2 13 3" xfId="1962"/>
    <cellStyle name="Millares 2 13 3 2" xfId="2179"/>
    <cellStyle name="Millares 2 13 3 2 2" xfId="4816"/>
    <cellStyle name="Millares 2 13 3 2 2 2" xfId="11198"/>
    <cellStyle name="Millares 2 13 3 2 2 2 2" xfId="26306"/>
    <cellStyle name="Millares 2 13 3 2 2 3" xfId="19924"/>
    <cellStyle name="Millares 2 13 3 2 3" xfId="8677"/>
    <cellStyle name="Millares 2 13 3 2 3 2" xfId="23785"/>
    <cellStyle name="Millares 2 13 3 2 4" xfId="17404"/>
    <cellStyle name="Millares 2 13 3 3" xfId="2522"/>
    <cellStyle name="Millares 2 13 3 3 2" xfId="5159"/>
    <cellStyle name="Millares 2 13 3 3 2 2" xfId="11523"/>
    <cellStyle name="Millares 2 13 3 3 2 2 2" xfId="26631"/>
    <cellStyle name="Millares 2 13 3 3 2 3" xfId="20267"/>
    <cellStyle name="Millares 2 13 3 3 3" xfId="8989"/>
    <cellStyle name="Millares 2 13 3 3 3 2" xfId="24097"/>
    <cellStyle name="Millares 2 13 3 3 4" xfId="17645"/>
    <cellStyle name="Millares 2 13 3 4" xfId="4034"/>
    <cellStyle name="Millares 2 13 3 4 2" xfId="6671"/>
    <cellStyle name="Millares 2 13 3 4 2 2" xfId="12982"/>
    <cellStyle name="Millares 2 13 3 4 2 2 2" xfId="28090"/>
    <cellStyle name="Millares 2 13 3 4 2 3" xfId="21779"/>
    <cellStyle name="Millares 2 13 3 4 3" xfId="10416"/>
    <cellStyle name="Millares 2 13 3 4 3 2" xfId="25524"/>
    <cellStyle name="Millares 2 13 3 4 4" xfId="19142"/>
    <cellStyle name="Millares 2 13 3 5" xfId="4410"/>
    <cellStyle name="Millares 2 13 3 5 2" xfId="10792"/>
    <cellStyle name="Millares 2 13 3 5 2 2" xfId="25900"/>
    <cellStyle name="Millares 2 13 3 5 3" xfId="19518"/>
    <cellStyle name="Millares 2 13 3 6" xfId="4599"/>
    <cellStyle name="Millares 2 13 3 6 2" xfId="10981"/>
    <cellStyle name="Millares 2 13 3 6 2 2" xfId="26089"/>
    <cellStyle name="Millares 2 13 3 6 3" xfId="19707"/>
    <cellStyle name="Millares 2 13 3 7" xfId="8276"/>
    <cellStyle name="Millares 2 13 3 7 2" xfId="23384"/>
    <cellStyle name="Millares 2 13 3 8" xfId="17187"/>
    <cellStyle name="Millares 2 13 4" xfId="1878"/>
    <cellStyle name="Millares 2 13 4 2" xfId="2438"/>
    <cellStyle name="Millares 2 13 4 2 2" xfId="5075"/>
    <cellStyle name="Millares 2 13 4 2 2 2" xfId="11439"/>
    <cellStyle name="Millares 2 13 4 2 2 2 2" xfId="26547"/>
    <cellStyle name="Millares 2 13 4 2 2 3" xfId="20183"/>
    <cellStyle name="Millares 2 13 4 2 3" xfId="8905"/>
    <cellStyle name="Millares 2 13 4 2 3 2" xfId="24013"/>
    <cellStyle name="Millares 2 13 4 2 4" xfId="17612"/>
    <cellStyle name="Millares 2 13 4 3" xfId="3950"/>
    <cellStyle name="Millares 2 13 4 3 2" xfId="6587"/>
    <cellStyle name="Millares 2 13 4 3 2 2" xfId="12898"/>
    <cellStyle name="Millares 2 13 4 3 2 2 2" xfId="28006"/>
    <cellStyle name="Millares 2 13 4 3 2 3" xfId="21695"/>
    <cellStyle name="Millares 2 13 4 3 3" xfId="10332"/>
    <cellStyle name="Millares 2 13 4 3 3 2" xfId="25440"/>
    <cellStyle name="Millares 2 13 4 3 4" xfId="19058"/>
    <cellStyle name="Millares 2 13 4 4" xfId="4515"/>
    <cellStyle name="Millares 2 13 4 4 2" xfId="10897"/>
    <cellStyle name="Millares 2 13 4 4 2 2" xfId="26005"/>
    <cellStyle name="Millares 2 13 4 4 3" xfId="19623"/>
    <cellStyle name="Millares 2 13 4 5" xfId="8379"/>
    <cellStyle name="Millares 2 13 4 5 2" xfId="23487"/>
    <cellStyle name="Millares 2 13 4 6" xfId="17103"/>
    <cellStyle name="Millares 2 14" xfId="1261"/>
    <cellStyle name="Millares 2 14 2" xfId="1966"/>
    <cellStyle name="Millares 2 14 2 2" xfId="2183"/>
    <cellStyle name="Millares 2 14 2 2 2" xfId="4820"/>
    <cellStyle name="Millares 2 14 2 2 2 2" xfId="11202"/>
    <cellStyle name="Millares 2 14 2 2 2 2 2" xfId="26310"/>
    <cellStyle name="Millares 2 14 2 2 2 3" xfId="19928"/>
    <cellStyle name="Millares 2 14 2 2 3" xfId="8681"/>
    <cellStyle name="Millares 2 14 2 2 3 2" xfId="23789"/>
    <cellStyle name="Millares 2 14 2 2 4" xfId="17408"/>
    <cellStyle name="Millares 2 14 2 3" xfId="2526"/>
    <cellStyle name="Millares 2 14 2 3 2" xfId="5163"/>
    <cellStyle name="Millares 2 14 2 3 2 2" xfId="11527"/>
    <cellStyle name="Millares 2 14 2 3 2 2 2" xfId="26635"/>
    <cellStyle name="Millares 2 14 2 3 2 3" xfId="20271"/>
    <cellStyle name="Millares 2 14 2 3 3" xfId="8993"/>
    <cellStyle name="Millares 2 14 2 3 3 2" xfId="24101"/>
    <cellStyle name="Millares 2 14 2 3 4" xfId="17649"/>
    <cellStyle name="Millares 2 14 2 4" xfId="4038"/>
    <cellStyle name="Millares 2 14 2 4 2" xfId="6675"/>
    <cellStyle name="Millares 2 14 2 4 2 2" xfId="12986"/>
    <cellStyle name="Millares 2 14 2 4 2 2 2" xfId="28094"/>
    <cellStyle name="Millares 2 14 2 4 2 3" xfId="21783"/>
    <cellStyle name="Millares 2 14 2 4 3" xfId="10420"/>
    <cellStyle name="Millares 2 14 2 4 3 2" xfId="25528"/>
    <cellStyle name="Millares 2 14 2 4 4" xfId="19146"/>
    <cellStyle name="Millares 2 14 2 5" xfId="4414"/>
    <cellStyle name="Millares 2 14 2 5 2" xfId="10796"/>
    <cellStyle name="Millares 2 14 2 5 2 2" xfId="25904"/>
    <cellStyle name="Millares 2 14 2 5 3" xfId="19522"/>
    <cellStyle name="Millares 2 14 2 6" xfId="4603"/>
    <cellStyle name="Millares 2 14 2 6 2" xfId="10985"/>
    <cellStyle name="Millares 2 14 2 6 2 2" xfId="26093"/>
    <cellStyle name="Millares 2 14 2 6 3" xfId="19711"/>
    <cellStyle name="Millares 2 14 2 7" xfId="8280"/>
    <cellStyle name="Millares 2 14 2 7 2" xfId="23388"/>
    <cellStyle name="Millares 2 14 2 8" xfId="17191"/>
    <cellStyle name="Millares 2 14 3" xfId="1882"/>
    <cellStyle name="Millares 2 14 3 2" xfId="2442"/>
    <cellStyle name="Millares 2 14 3 2 2" xfId="5079"/>
    <cellStyle name="Millares 2 14 3 2 2 2" xfId="11443"/>
    <cellStyle name="Millares 2 14 3 2 2 2 2" xfId="26551"/>
    <cellStyle name="Millares 2 14 3 2 2 3" xfId="20187"/>
    <cellStyle name="Millares 2 14 3 2 3" xfId="8909"/>
    <cellStyle name="Millares 2 14 3 2 3 2" xfId="24017"/>
    <cellStyle name="Millares 2 14 3 2 4" xfId="17616"/>
    <cellStyle name="Millares 2 14 3 3" xfId="3954"/>
    <cellStyle name="Millares 2 14 3 3 2" xfId="6591"/>
    <cellStyle name="Millares 2 14 3 3 2 2" xfId="12902"/>
    <cellStyle name="Millares 2 14 3 3 2 2 2" xfId="28010"/>
    <cellStyle name="Millares 2 14 3 3 2 3" xfId="21699"/>
    <cellStyle name="Millares 2 14 3 3 3" xfId="10336"/>
    <cellStyle name="Millares 2 14 3 3 3 2" xfId="25444"/>
    <cellStyle name="Millares 2 14 3 3 4" xfId="19062"/>
    <cellStyle name="Millares 2 14 3 4" xfId="4519"/>
    <cellStyle name="Millares 2 14 3 4 2" xfId="10901"/>
    <cellStyle name="Millares 2 14 3 4 2 2" xfId="26009"/>
    <cellStyle name="Millares 2 14 3 4 3" xfId="19627"/>
    <cellStyle name="Millares 2 14 3 5" xfId="8383"/>
    <cellStyle name="Millares 2 14 3 5 2" xfId="23491"/>
    <cellStyle name="Millares 2 14 3 6" xfId="17107"/>
    <cellStyle name="Millares 2 2" xfId="1262"/>
    <cellStyle name="Millares 2 2 10" xfId="2290"/>
    <cellStyle name="Millares 2 2 10 2" xfId="4927"/>
    <cellStyle name="Millares 2 2 10 2 2" xfId="11291"/>
    <cellStyle name="Millares 2 2 10 2 2 2" xfId="26399"/>
    <cellStyle name="Millares 2 2 10 2 3" xfId="20035"/>
    <cellStyle name="Millares 2 2 10 3" xfId="8757"/>
    <cellStyle name="Millares 2 2 10 3 2" xfId="23865"/>
    <cellStyle name="Millares 2 2 10 4" xfId="17515"/>
    <cellStyle name="Millares 2 2 11" xfId="3859"/>
    <cellStyle name="Millares 2 2 11 2" xfId="6496"/>
    <cellStyle name="Millares 2 2 11 2 2" xfId="12807"/>
    <cellStyle name="Millares 2 2 11 2 2 2" xfId="27915"/>
    <cellStyle name="Millares 2 2 11 2 3" xfId="21604"/>
    <cellStyle name="Millares 2 2 11 3" xfId="10241"/>
    <cellStyle name="Millares 2 2 11 3 2" xfId="25349"/>
    <cellStyle name="Millares 2 2 11 4" xfId="18967"/>
    <cellStyle name="Millares 2 2 12" xfId="4400"/>
    <cellStyle name="Millares 2 2 12 2" xfId="7037"/>
    <cellStyle name="Millares 2 2 12 2 2" xfId="13348"/>
    <cellStyle name="Millares 2 2 12 2 2 2" xfId="28456"/>
    <cellStyle name="Millares 2 2 12 2 3" xfId="22145"/>
    <cellStyle name="Millares 2 2 12 3" xfId="10782"/>
    <cellStyle name="Millares 2 2 12 3 2" xfId="25890"/>
    <cellStyle name="Millares 2 2 12 4" xfId="19508"/>
    <cellStyle name="Millares 2 2 13" xfId="4406"/>
    <cellStyle name="Millares 2 2 13 2" xfId="10788"/>
    <cellStyle name="Millares 2 2 13 2 2" xfId="25896"/>
    <cellStyle name="Millares 2 2 13 3" xfId="19514"/>
    <cellStyle name="Millares 2 2 14" xfId="4424"/>
    <cellStyle name="Millares 2 2 14 2" xfId="10806"/>
    <cellStyle name="Millares 2 2 14 2 2" xfId="25914"/>
    <cellStyle name="Millares 2 2 14 3" xfId="19532"/>
    <cellStyle name="Millares 2 2 15" xfId="7921"/>
    <cellStyle name="Millares 2 2 15 2" xfId="23029"/>
    <cellStyle name="Millares 2 2 16" xfId="17012"/>
    <cellStyle name="Millares 2 2 2" xfId="1263"/>
    <cellStyle name="Millares 2 2 3" xfId="1264"/>
    <cellStyle name="Millares 2 2 4" xfId="1265"/>
    <cellStyle name="Millares 2 2 5" xfId="1967"/>
    <cellStyle name="Millares 2 2 5 2" xfId="2184"/>
    <cellStyle name="Millares 2 2 5 2 2" xfId="4821"/>
    <cellStyle name="Millares 2 2 5 2 2 2" xfId="11203"/>
    <cellStyle name="Millares 2 2 5 2 2 2 2" xfId="26311"/>
    <cellStyle name="Millares 2 2 5 2 2 3" xfId="19929"/>
    <cellStyle name="Millares 2 2 5 2 3" xfId="8682"/>
    <cellStyle name="Millares 2 2 5 2 3 2" xfId="23790"/>
    <cellStyle name="Millares 2 2 5 2 4" xfId="17409"/>
    <cellStyle name="Millares 2 2 5 3" xfId="2527"/>
    <cellStyle name="Millares 2 2 5 3 2" xfId="5164"/>
    <cellStyle name="Millares 2 2 5 3 2 2" xfId="11528"/>
    <cellStyle name="Millares 2 2 5 3 2 2 2" xfId="26636"/>
    <cellStyle name="Millares 2 2 5 3 2 3" xfId="20272"/>
    <cellStyle name="Millares 2 2 5 3 3" xfId="8994"/>
    <cellStyle name="Millares 2 2 5 3 3 2" xfId="24102"/>
    <cellStyle name="Millares 2 2 5 3 4" xfId="17650"/>
    <cellStyle name="Millares 2 2 5 4" xfId="4039"/>
    <cellStyle name="Millares 2 2 5 4 2" xfId="6676"/>
    <cellStyle name="Millares 2 2 5 4 2 2" xfId="12987"/>
    <cellStyle name="Millares 2 2 5 4 2 2 2" xfId="28095"/>
    <cellStyle name="Millares 2 2 5 4 2 3" xfId="21784"/>
    <cellStyle name="Millares 2 2 5 4 3" xfId="10421"/>
    <cellStyle name="Millares 2 2 5 4 3 2" xfId="25529"/>
    <cellStyle name="Millares 2 2 5 4 4" xfId="19147"/>
    <cellStyle name="Millares 2 2 5 5" xfId="4415"/>
    <cellStyle name="Millares 2 2 5 5 2" xfId="10797"/>
    <cellStyle name="Millares 2 2 5 5 2 2" xfId="25905"/>
    <cellStyle name="Millares 2 2 5 5 3" xfId="19523"/>
    <cellStyle name="Millares 2 2 5 6" xfId="4604"/>
    <cellStyle name="Millares 2 2 5 6 2" xfId="10986"/>
    <cellStyle name="Millares 2 2 5 6 2 2" xfId="26094"/>
    <cellStyle name="Millares 2 2 5 6 3" xfId="19712"/>
    <cellStyle name="Millares 2 2 5 7" xfId="8281"/>
    <cellStyle name="Millares 2 2 5 7 2" xfId="23389"/>
    <cellStyle name="Millares 2 2 5 8" xfId="17192"/>
    <cellStyle name="Millares 2 2 6" xfId="1883"/>
    <cellStyle name="Millares 2 2 6 2" xfId="2443"/>
    <cellStyle name="Millares 2 2 6 2 2" xfId="5080"/>
    <cellStyle name="Millares 2 2 6 2 2 2" xfId="11444"/>
    <cellStyle name="Millares 2 2 6 2 2 2 2" xfId="26552"/>
    <cellStyle name="Millares 2 2 6 2 2 3" xfId="20188"/>
    <cellStyle name="Millares 2 2 6 2 3" xfId="8910"/>
    <cellStyle name="Millares 2 2 6 2 3 2" xfId="24018"/>
    <cellStyle name="Millares 2 2 6 2 4" xfId="17617"/>
    <cellStyle name="Millares 2 2 6 3" xfId="3955"/>
    <cellStyle name="Millares 2 2 6 3 2" xfId="6592"/>
    <cellStyle name="Millares 2 2 6 3 2 2" xfId="12903"/>
    <cellStyle name="Millares 2 2 6 3 2 2 2" xfId="28011"/>
    <cellStyle name="Millares 2 2 6 3 2 3" xfId="21700"/>
    <cellStyle name="Millares 2 2 6 3 3" xfId="10337"/>
    <cellStyle name="Millares 2 2 6 3 3 2" xfId="25445"/>
    <cellStyle name="Millares 2 2 6 3 4" xfId="19063"/>
    <cellStyle name="Millares 2 2 6 4" xfId="4520"/>
    <cellStyle name="Millares 2 2 6 4 2" xfId="10902"/>
    <cellStyle name="Millares 2 2 6 4 2 2" xfId="26010"/>
    <cellStyle name="Millares 2 2 6 4 3" xfId="19628"/>
    <cellStyle name="Millares 2 2 6 5" xfId="8384"/>
    <cellStyle name="Millares 2 2 6 5 2" xfId="23492"/>
    <cellStyle name="Millares 2 2 6 6" xfId="17108"/>
    <cellStyle name="Millares 2 2 7" xfId="2098"/>
    <cellStyle name="Millares 2 2 7 2" xfId="2588"/>
    <cellStyle name="Millares 2 2 7 2 2" xfId="5225"/>
    <cellStyle name="Millares 2 2 7 2 2 2" xfId="11589"/>
    <cellStyle name="Millares 2 2 7 2 2 2 2" xfId="26697"/>
    <cellStyle name="Millares 2 2 7 2 2 3" xfId="20333"/>
    <cellStyle name="Millares 2 2 7 2 3" xfId="9055"/>
    <cellStyle name="Millares 2 2 7 2 3 2" xfId="24163"/>
    <cellStyle name="Millares 2 2 7 2 4" xfId="17696"/>
    <cellStyle name="Millares 2 2 7 3" xfId="4170"/>
    <cellStyle name="Millares 2 2 7 3 2" xfId="6807"/>
    <cellStyle name="Millares 2 2 7 3 2 2" xfId="13118"/>
    <cellStyle name="Millares 2 2 7 3 2 2 2" xfId="28226"/>
    <cellStyle name="Millares 2 2 7 3 2 3" xfId="21915"/>
    <cellStyle name="Millares 2 2 7 3 3" xfId="10552"/>
    <cellStyle name="Millares 2 2 7 3 3 2" xfId="25660"/>
    <cellStyle name="Millares 2 2 7 3 4" xfId="19278"/>
    <cellStyle name="Millares 2 2 7 4" xfId="4735"/>
    <cellStyle name="Millares 2 2 7 4 2" xfId="11117"/>
    <cellStyle name="Millares 2 2 7 4 2 2" xfId="26225"/>
    <cellStyle name="Millares 2 2 7 4 3" xfId="19843"/>
    <cellStyle name="Millares 2 2 7 5" xfId="8596"/>
    <cellStyle name="Millares 2 2 7 5 2" xfId="23704"/>
    <cellStyle name="Millares 2 2 7 6" xfId="17323"/>
    <cellStyle name="Millares 2 2 8" xfId="2169"/>
    <cellStyle name="Millares 2 2 8 2" xfId="2658"/>
    <cellStyle name="Millares 2 2 8 2 2" xfId="5295"/>
    <cellStyle name="Millares 2 2 8 2 2 2" xfId="11659"/>
    <cellStyle name="Millares 2 2 8 2 2 2 2" xfId="26767"/>
    <cellStyle name="Millares 2 2 8 2 2 3" xfId="20403"/>
    <cellStyle name="Millares 2 2 8 2 3" xfId="9125"/>
    <cellStyle name="Millares 2 2 8 2 3 2" xfId="24233"/>
    <cellStyle name="Millares 2 2 8 2 4" xfId="17766"/>
    <cellStyle name="Millares 2 2 8 3" xfId="4241"/>
    <cellStyle name="Millares 2 2 8 3 2" xfId="6878"/>
    <cellStyle name="Millares 2 2 8 3 2 2" xfId="13189"/>
    <cellStyle name="Millares 2 2 8 3 2 2 2" xfId="28297"/>
    <cellStyle name="Millares 2 2 8 3 2 3" xfId="21986"/>
    <cellStyle name="Millares 2 2 8 3 3" xfId="10623"/>
    <cellStyle name="Millares 2 2 8 3 3 2" xfId="25731"/>
    <cellStyle name="Millares 2 2 8 3 4" xfId="19349"/>
    <cellStyle name="Millares 2 2 8 4" xfId="4806"/>
    <cellStyle name="Millares 2 2 8 4 2" xfId="11188"/>
    <cellStyle name="Millares 2 2 8 4 2 2" xfId="26296"/>
    <cellStyle name="Millares 2 2 8 4 3" xfId="19914"/>
    <cellStyle name="Millares 2 2 8 5" xfId="8667"/>
    <cellStyle name="Millares 2 2 8 5 2" xfId="23775"/>
    <cellStyle name="Millares 2 2 8 6" xfId="17394"/>
    <cellStyle name="Millares 2 2 9" xfId="2175"/>
    <cellStyle name="Millares 2 2 9 2" xfId="4812"/>
    <cellStyle name="Millares 2 2 9 2 2" xfId="11194"/>
    <cellStyle name="Millares 2 2 9 2 2 2" xfId="26302"/>
    <cellStyle name="Millares 2 2 9 2 3" xfId="19920"/>
    <cellStyle name="Millares 2 2 9 3" xfId="8673"/>
    <cellStyle name="Millares 2 2 9 3 2" xfId="23781"/>
    <cellStyle name="Millares 2 2 9 4" xfId="17400"/>
    <cellStyle name="Millares 2 3" xfId="1266"/>
    <cellStyle name="Millares 2 4" xfId="1267"/>
    <cellStyle name="Millares 2 5" xfId="1268"/>
    <cellStyle name="Millares 2 6" xfId="1269"/>
    <cellStyle name="Millares 2 7" xfId="1270"/>
    <cellStyle name="Millares 2 8" xfId="1271"/>
    <cellStyle name="Millares 2 9" xfId="1272"/>
    <cellStyle name="Millares 20" xfId="2171"/>
    <cellStyle name="Millares 20 2" xfId="4808"/>
    <cellStyle name="Millares 20 2 2" xfId="11190"/>
    <cellStyle name="Millares 20 2 2 2" xfId="26298"/>
    <cellStyle name="Millares 20 2 3" xfId="19916"/>
    <cellStyle name="Millares 20 3" xfId="8669"/>
    <cellStyle name="Millares 20 3 2" xfId="23777"/>
    <cellStyle name="Millares 20 4" xfId="17396"/>
    <cellStyle name="Millares 21" xfId="2172"/>
    <cellStyle name="Millares 21 2" xfId="4809"/>
    <cellStyle name="Millares 21 2 2" xfId="11191"/>
    <cellStyle name="Millares 21 2 2 2" xfId="26299"/>
    <cellStyle name="Millares 21 2 3" xfId="19917"/>
    <cellStyle name="Millares 21 3" xfId="8670"/>
    <cellStyle name="Millares 21 3 2" xfId="23778"/>
    <cellStyle name="Millares 21 4" xfId="17397"/>
    <cellStyle name="Millares 22" xfId="2287"/>
    <cellStyle name="Millares 22 2" xfId="4924"/>
    <cellStyle name="Millares 22 2 2" xfId="11288"/>
    <cellStyle name="Millares 22 2 2 2" xfId="26396"/>
    <cellStyle name="Millares 22 2 3" xfId="20032"/>
    <cellStyle name="Millares 22 3" xfId="8754"/>
    <cellStyle name="Millares 22 3 2" xfId="23862"/>
    <cellStyle name="Millares 22 4" xfId="17512"/>
    <cellStyle name="Millares 23" xfId="2285"/>
    <cellStyle name="Millares 23 2" xfId="4922"/>
    <cellStyle name="Millares 23 2 2" xfId="11286"/>
    <cellStyle name="Millares 23 2 2 2" xfId="26394"/>
    <cellStyle name="Millares 23 2 3" xfId="20030"/>
    <cellStyle name="Millares 23 3" xfId="8752"/>
    <cellStyle name="Millares 23 3 2" xfId="23860"/>
    <cellStyle name="Millares 23 4" xfId="17510"/>
    <cellStyle name="Millares 24" xfId="2289"/>
    <cellStyle name="Millares 24 2" xfId="4926"/>
    <cellStyle name="Millares 24 2 2" xfId="11290"/>
    <cellStyle name="Millares 24 2 2 2" xfId="26398"/>
    <cellStyle name="Millares 24 2 3" xfId="20034"/>
    <cellStyle name="Millares 24 3" xfId="8756"/>
    <cellStyle name="Millares 24 3 2" xfId="23864"/>
    <cellStyle name="Millares 24 4" xfId="17514"/>
    <cellStyle name="Millares 25" xfId="2665"/>
    <cellStyle name="Millares 25 2" xfId="5302"/>
    <cellStyle name="Millares 25 2 2" xfId="11663"/>
    <cellStyle name="Millares 25 2 2 2" xfId="26771"/>
    <cellStyle name="Millares 25 2 3" xfId="20410"/>
    <cellStyle name="Millares 25 3" xfId="9130"/>
    <cellStyle name="Millares 25 3 2" xfId="24238"/>
    <cellStyle name="Millares 25 4" xfId="17773"/>
    <cellStyle name="Millares 26" xfId="2286"/>
    <cellStyle name="Millares 26 2" xfId="4923"/>
    <cellStyle name="Millares 26 2 2" xfId="11287"/>
    <cellStyle name="Millares 26 2 2 2" xfId="26395"/>
    <cellStyle name="Millares 26 2 3" xfId="20031"/>
    <cellStyle name="Millares 26 3" xfId="8753"/>
    <cellStyle name="Millares 26 3 2" xfId="23861"/>
    <cellStyle name="Millares 26 4" xfId="17511"/>
    <cellStyle name="Millares 27" xfId="3857"/>
    <cellStyle name="Millares 27 2" xfId="6494"/>
    <cellStyle name="Millares 27 2 2" xfId="12805"/>
    <cellStyle name="Millares 27 2 2 2" xfId="27913"/>
    <cellStyle name="Millares 27 2 3" xfId="21602"/>
    <cellStyle name="Millares 27 3" xfId="10239"/>
    <cellStyle name="Millares 27 3 2" xfId="25347"/>
    <cellStyle name="Millares 27 4" xfId="18965"/>
    <cellStyle name="Millares 28" xfId="3856"/>
    <cellStyle name="Millares 28 2" xfId="6493"/>
    <cellStyle name="Millares 28 2 2" xfId="12804"/>
    <cellStyle name="Millares 28 2 2 2" xfId="27912"/>
    <cellStyle name="Millares 28 2 3" xfId="21601"/>
    <cellStyle name="Millares 28 3" xfId="10238"/>
    <cellStyle name="Millares 28 3 2" xfId="25346"/>
    <cellStyle name="Millares 28 4" xfId="18964"/>
    <cellStyle name="Millares 29" xfId="4398"/>
    <cellStyle name="Millares 29 2" xfId="7035"/>
    <cellStyle name="Millares 29 2 2" xfId="13346"/>
    <cellStyle name="Millares 29 2 2 2" xfId="28454"/>
    <cellStyle name="Millares 29 2 3" xfId="22143"/>
    <cellStyle name="Millares 29 3" xfId="10780"/>
    <cellStyle name="Millares 29 3 2" xfId="25888"/>
    <cellStyle name="Millares 29 4" xfId="19506"/>
    <cellStyle name="Millares 3" xfId="1273"/>
    <cellStyle name="Millares 3 2" xfId="1274"/>
    <cellStyle name="Millares 3 3" xfId="1275"/>
    <cellStyle name="Millares 30" xfId="4404"/>
    <cellStyle name="Millares 30 2" xfId="10786"/>
    <cellStyle name="Millares 30 2 2" xfId="25894"/>
    <cellStyle name="Millares 30 3" xfId="19512"/>
    <cellStyle name="Millares 31" xfId="4402"/>
    <cellStyle name="Millares 31 2" xfId="10784"/>
    <cellStyle name="Millares 31 2 2" xfId="25892"/>
    <cellStyle name="Millares 31 3" xfId="19510"/>
    <cellStyle name="Millares 32" xfId="4403"/>
    <cellStyle name="Millares 32 2" xfId="10785"/>
    <cellStyle name="Millares 32 2 2" xfId="25893"/>
    <cellStyle name="Millares 32 3" xfId="19511"/>
    <cellStyle name="Millares 33" xfId="4422"/>
    <cellStyle name="Millares 33 2" xfId="10804"/>
    <cellStyle name="Millares 33 2 2" xfId="25912"/>
    <cellStyle name="Millares 33 3" xfId="19530"/>
    <cellStyle name="Millares 34" xfId="7913"/>
    <cellStyle name="Millares 34 2" xfId="7418"/>
    <cellStyle name="Millares 34 2 2" xfId="22526"/>
    <cellStyle name="Millares 34 3" xfId="23021"/>
    <cellStyle name="Millares 35" xfId="7416"/>
    <cellStyle name="Millares 35 2" xfId="22524"/>
    <cellStyle name="Millares 36" xfId="7904"/>
    <cellStyle name="Millares 36 2" xfId="23012"/>
    <cellStyle name="Millares 37" xfId="7705"/>
    <cellStyle name="Millares 37 2" xfId="22813"/>
    <cellStyle name="Millares 38" xfId="7309"/>
    <cellStyle name="Millares 38 2" xfId="22417"/>
    <cellStyle name="Millares 39" xfId="14326"/>
    <cellStyle name="Millares 39 2" xfId="29434"/>
    <cellStyle name="Millares 4" xfId="1276"/>
    <cellStyle name="Millares 4 10" xfId="3860"/>
    <cellStyle name="Millares 4 10 2" xfId="6497"/>
    <cellStyle name="Millares 4 10 2 2" xfId="12808"/>
    <cellStyle name="Millares 4 10 2 2 2" xfId="27916"/>
    <cellStyle name="Millares 4 10 2 3" xfId="21605"/>
    <cellStyle name="Millares 4 10 3" xfId="10242"/>
    <cellStyle name="Millares 4 10 3 2" xfId="25350"/>
    <cellStyle name="Millares 4 10 4" xfId="18968"/>
    <cellStyle name="Millares 4 11" xfId="4401"/>
    <cellStyle name="Millares 4 11 2" xfId="7038"/>
    <cellStyle name="Millares 4 11 2 2" xfId="13349"/>
    <cellStyle name="Millares 4 11 2 2 2" xfId="28457"/>
    <cellStyle name="Millares 4 11 2 3" xfId="22146"/>
    <cellStyle name="Millares 4 11 3" xfId="10783"/>
    <cellStyle name="Millares 4 11 3 2" xfId="25891"/>
    <cellStyle name="Millares 4 11 4" xfId="19509"/>
    <cellStyle name="Millares 4 12" xfId="4407"/>
    <cellStyle name="Millares 4 12 2" xfId="10789"/>
    <cellStyle name="Millares 4 12 2 2" xfId="25897"/>
    <cellStyle name="Millares 4 12 3" xfId="19515"/>
    <cellStyle name="Millares 4 13" xfId="4425"/>
    <cellStyle name="Millares 4 13 2" xfId="10807"/>
    <cellStyle name="Millares 4 13 2 2" xfId="25915"/>
    <cellStyle name="Millares 4 13 3" xfId="19533"/>
    <cellStyle name="Millares 4 14" xfId="7929"/>
    <cellStyle name="Millares 4 14 2" xfId="23037"/>
    <cellStyle name="Millares 4 15" xfId="17013"/>
    <cellStyle name="Millares 4 2" xfId="1277"/>
    <cellStyle name="Millares 4 2 2" xfId="1278"/>
    <cellStyle name="Millares 4 2 2 2" xfId="1279"/>
    <cellStyle name="Millares 4 2 2 2 2" xfId="1971"/>
    <cellStyle name="Millares 4 2 2 2 2 2" xfId="2188"/>
    <cellStyle name="Millares 4 2 2 2 2 2 2" xfId="4825"/>
    <cellStyle name="Millares 4 2 2 2 2 2 2 2" xfId="11207"/>
    <cellStyle name="Millares 4 2 2 2 2 2 2 2 2" xfId="26315"/>
    <cellStyle name="Millares 4 2 2 2 2 2 2 3" xfId="19933"/>
    <cellStyle name="Millares 4 2 2 2 2 2 3" xfId="8686"/>
    <cellStyle name="Millares 4 2 2 2 2 2 3 2" xfId="23794"/>
    <cellStyle name="Millares 4 2 2 2 2 2 4" xfId="17413"/>
    <cellStyle name="Millares 4 2 2 2 2 3" xfId="2531"/>
    <cellStyle name="Millares 4 2 2 2 2 3 2" xfId="5168"/>
    <cellStyle name="Millares 4 2 2 2 2 3 2 2" xfId="11532"/>
    <cellStyle name="Millares 4 2 2 2 2 3 2 2 2" xfId="26640"/>
    <cellStyle name="Millares 4 2 2 2 2 3 2 3" xfId="20276"/>
    <cellStyle name="Millares 4 2 2 2 2 3 3" xfId="8998"/>
    <cellStyle name="Millares 4 2 2 2 2 3 3 2" xfId="24106"/>
    <cellStyle name="Millares 4 2 2 2 2 3 4" xfId="17654"/>
    <cellStyle name="Millares 4 2 2 2 2 4" xfId="4043"/>
    <cellStyle name="Millares 4 2 2 2 2 4 2" xfId="6680"/>
    <cellStyle name="Millares 4 2 2 2 2 4 2 2" xfId="12991"/>
    <cellStyle name="Millares 4 2 2 2 2 4 2 2 2" xfId="28099"/>
    <cellStyle name="Millares 4 2 2 2 2 4 2 3" xfId="21788"/>
    <cellStyle name="Millares 4 2 2 2 2 4 3" xfId="10425"/>
    <cellStyle name="Millares 4 2 2 2 2 4 3 2" xfId="25533"/>
    <cellStyle name="Millares 4 2 2 2 2 4 4" xfId="19151"/>
    <cellStyle name="Millares 4 2 2 2 2 5" xfId="4419"/>
    <cellStyle name="Millares 4 2 2 2 2 5 2" xfId="10801"/>
    <cellStyle name="Millares 4 2 2 2 2 5 2 2" xfId="25909"/>
    <cellStyle name="Millares 4 2 2 2 2 5 3" xfId="19527"/>
    <cellStyle name="Millares 4 2 2 2 2 6" xfId="4608"/>
    <cellStyle name="Millares 4 2 2 2 2 6 2" xfId="10990"/>
    <cellStyle name="Millares 4 2 2 2 2 6 2 2" xfId="26098"/>
    <cellStyle name="Millares 4 2 2 2 2 6 3" xfId="19716"/>
    <cellStyle name="Millares 4 2 2 2 2 7" xfId="8285"/>
    <cellStyle name="Millares 4 2 2 2 2 7 2" xfId="23393"/>
    <cellStyle name="Millares 4 2 2 2 2 8" xfId="17196"/>
    <cellStyle name="Millares 4 2 2 2 3" xfId="1887"/>
    <cellStyle name="Millares 4 2 2 2 3 2" xfId="2447"/>
    <cellStyle name="Millares 4 2 2 2 3 2 2" xfId="5084"/>
    <cellStyle name="Millares 4 2 2 2 3 2 2 2" xfId="11448"/>
    <cellStyle name="Millares 4 2 2 2 3 2 2 2 2" xfId="26556"/>
    <cellStyle name="Millares 4 2 2 2 3 2 2 3" xfId="20192"/>
    <cellStyle name="Millares 4 2 2 2 3 2 3" xfId="8914"/>
    <cellStyle name="Millares 4 2 2 2 3 2 3 2" xfId="24022"/>
    <cellStyle name="Millares 4 2 2 2 3 2 4" xfId="17621"/>
    <cellStyle name="Millares 4 2 2 2 3 3" xfId="3959"/>
    <cellStyle name="Millares 4 2 2 2 3 3 2" xfId="6596"/>
    <cellStyle name="Millares 4 2 2 2 3 3 2 2" xfId="12907"/>
    <cellStyle name="Millares 4 2 2 2 3 3 2 2 2" xfId="28015"/>
    <cellStyle name="Millares 4 2 2 2 3 3 2 3" xfId="21704"/>
    <cellStyle name="Millares 4 2 2 2 3 3 3" xfId="10341"/>
    <cellStyle name="Millares 4 2 2 2 3 3 3 2" xfId="25449"/>
    <cellStyle name="Millares 4 2 2 2 3 3 4" xfId="19067"/>
    <cellStyle name="Millares 4 2 2 2 3 4" xfId="4524"/>
    <cellStyle name="Millares 4 2 2 2 3 4 2" xfId="10906"/>
    <cellStyle name="Millares 4 2 2 2 3 4 2 2" xfId="26014"/>
    <cellStyle name="Millares 4 2 2 2 3 4 3" xfId="19632"/>
    <cellStyle name="Millares 4 2 2 2 3 5" xfId="8388"/>
    <cellStyle name="Millares 4 2 2 2 3 5 2" xfId="23496"/>
    <cellStyle name="Millares 4 2 2 2 3 6" xfId="17112"/>
    <cellStyle name="Millares 4 2 2 3" xfId="1970"/>
    <cellStyle name="Millares 4 2 2 3 2" xfId="2187"/>
    <cellStyle name="Millares 4 2 2 3 2 2" xfId="4824"/>
    <cellStyle name="Millares 4 2 2 3 2 2 2" xfId="11206"/>
    <cellStyle name="Millares 4 2 2 3 2 2 2 2" xfId="26314"/>
    <cellStyle name="Millares 4 2 2 3 2 2 3" xfId="19932"/>
    <cellStyle name="Millares 4 2 2 3 2 3" xfId="8685"/>
    <cellStyle name="Millares 4 2 2 3 2 3 2" xfId="23793"/>
    <cellStyle name="Millares 4 2 2 3 2 4" xfId="17412"/>
    <cellStyle name="Millares 4 2 2 3 3" xfId="2530"/>
    <cellStyle name="Millares 4 2 2 3 3 2" xfId="5167"/>
    <cellStyle name="Millares 4 2 2 3 3 2 2" xfId="11531"/>
    <cellStyle name="Millares 4 2 2 3 3 2 2 2" xfId="26639"/>
    <cellStyle name="Millares 4 2 2 3 3 2 3" xfId="20275"/>
    <cellStyle name="Millares 4 2 2 3 3 3" xfId="8997"/>
    <cellStyle name="Millares 4 2 2 3 3 3 2" xfId="24105"/>
    <cellStyle name="Millares 4 2 2 3 3 4" xfId="17653"/>
    <cellStyle name="Millares 4 2 2 3 4" xfId="4042"/>
    <cellStyle name="Millares 4 2 2 3 4 2" xfId="6679"/>
    <cellStyle name="Millares 4 2 2 3 4 2 2" xfId="12990"/>
    <cellStyle name="Millares 4 2 2 3 4 2 2 2" xfId="28098"/>
    <cellStyle name="Millares 4 2 2 3 4 2 3" xfId="21787"/>
    <cellStyle name="Millares 4 2 2 3 4 3" xfId="10424"/>
    <cellStyle name="Millares 4 2 2 3 4 3 2" xfId="25532"/>
    <cellStyle name="Millares 4 2 2 3 4 4" xfId="19150"/>
    <cellStyle name="Millares 4 2 2 3 5" xfId="4418"/>
    <cellStyle name="Millares 4 2 2 3 5 2" xfId="10800"/>
    <cellStyle name="Millares 4 2 2 3 5 2 2" xfId="25908"/>
    <cellStyle name="Millares 4 2 2 3 5 3" xfId="19526"/>
    <cellStyle name="Millares 4 2 2 3 6" xfId="4607"/>
    <cellStyle name="Millares 4 2 2 3 6 2" xfId="10989"/>
    <cellStyle name="Millares 4 2 2 3 6 2 2" xfId="26097"/>
    <cellStyle name="Millares 4 2 2 3 6 3" xfId="19715"/>
    <cellStyle name="Millares 4 2 2 3 7" xfId="8284"/>
    <cellStyle name="Millares 4 2 2 3 7 2" xfId="23392"/>
    <cellStyle name="Millares 4 2 2 3 8" xfId="17195"/>
    <cellStyle name="Millares 4 2 2 4" xfId="1886"/>
    <cellStyle name="Millares 4 2 2 4 2" xfId="2446"/>
    <cellStyle name="Millares 4 2 2 4 2 2" xfId="5083"/>
    <cellStyle name="Millares 4 2 2 4 2 2 2" xfId="11447"/>
    <cellStyle name="Millares 4 2 2 4 2 2 2 2" xfId="26555"/>
    <cellStyle name="Millares 4 2 2 4 2 2 3" xfId="20191"/>
    <cellStyle name="Millares 4 2 2 4 2 3" xfId="8913"/>
    <cellStyle name="Millares 4 2 2 4 2 3 2" xfId="24021"/>
    <cellStyle name="Millares 4 2 2 4 2 4" xfId="17620"/>
    <cellStyle name="Millares 4 2 2 4 3" xfId="3958"/>
    <cellStyle name="Millares 4 2 2 4 3 2" xfId="6595"/>
    <cellStyle name="Millares 4 2 2 4 3 2 2" xfId="12906"/>
    <cellStyle name="Millares 4 2 2 4 3 2 2 2" xfId="28014"/>
    <cellStyle name="Millares 4 2 2 4 3 2 3" xfId="21703"/>
    <cellStyle name="Millares 4 2 2 4 3 3" xfId="10340"/>
    <cellStyle name="Millares 4 2 2 4 3 3 2" xfId="25448"/>
    <cellStyle name="Millares 4 2 2 4 3 4" xfId="19066"/>
    <cellStyle name="Millares 4 2 2 4 4" xfId="4523"/>
    <cellStyle name="Millares 4 2 2 4 4 2" xfId="10905"/>
    <cellStyle name="Millares 4 2 2 4 4 2 2" xfId="26013"/>
    <cellStyle name="Millares 4 2 2 4 4 3" xfId="19631"/>
    <cellStyle name="Millares 4 2 2 4 5" xfId="8387"/>
    <cellStyle name="Millares 4 2 2 4 5 2" xfId="23495"/>
    <cellStyle name="Millares 4 2 2 4 6" xfId="17111"/>
    <cellStyle name="Millares 4 2 3" xfId="1969"/>
    <cellStyle name="Millares 4 2 3 2" xfId="2186"/>
    <cellStyle name="Millares 4 2 3 2 2" xfId="4823"/>
    <cellStyle name="Millares 4 2 3 2 2 2" xfId="11205"/>
    <cellStyle name="Millares 4 2 3 2 2 2 2" xfId="26313"/>
    <cellStyle name="Millares 4 2 3 2 2 3" xfId="19931"/>
    <cellStyle name="Millares 4 2 3 2 3" xfId="8684"/>
    <cellStyle name="Millares 4 2 3 2 3 2" xfId="23792"/>
    <cellStyle name="Millares 4 2 3 2 4" xfId="17411"/>
    <cellStyle name="Millares 4 2 3 3" xfId="2529"/>
    <cellStyle name="Millares 4 2 3 3 2" xfId="5166"/>
    <cellStyle name="Millares 4 2 3 3 2 2" xfId="11530"/>
    <cellStyle name="Millares 4 2 3 3 2 2 2" xfId="26638"/>
    <cellStyle name="Millares 4 2 3 3 2 3" xfId="20274"/>
    <cellStyle name="Millares 4 2 3 3 3" xfId="8996"/>
    <cellStyle name="Millares 4 2 3 3 3 2" xfId="24104"/>
    <cellStyle name="Millares 4 2 3 3 4" xfId="17652"/>
    <cellStyle name="Millares 4 2 3 4" xfId="4041"/>
    <cellStyle name="Millares 4 2 3 4 2" xfId="6678"/>
    <cellStyle name="Millares 4 2 3 4 2 2" xfId="12989"/>
    <cellStyle name="Millares 4 2 3 4 2 2 2" xfId="28097"/>
    <cellStyle name="Millares 4 2 3 4 2 3" xfId="21786"/>
    <cellStyle name="Millares 4 2 3 4 3" xfId="10423"/>
    <cellStyle name="Millares 4 2 3 4 3 2" xfId="25531"/>
    <cellStyle name="Millares 4 2 3 4 4" xfId="19149"/>
    <cellStyle name="Millares 4 2 3 5" xfId="4417"/>
    <cellStyle name="Millares 4 2 3 5 2" xfId="10799"/>
    <cellStyle name="Millares 4 2 3 5 2 2" xfId="25907"/>
    <cellStyle name="Millares 4 2 3 5 3" xfId="19525"/>
    <cellStyle name="Millares 4 2 3 6" xfId="4606"/>
    <cellStyle name="Millares 4 2 3 6 2" xfId="10988"/>
    <cellStyle name="Millares 4 2 3 6 2 2" xfId="26096"/>
    <cellStyle name="Millares 4 2 3 6 3" xfId="19714"/>
    <cellStyle name="Millares 4 2 3 7" xfId="8283"/>
    <cellStyle name="Millares 4 2 3 7 2" xfId="23391"/>
    <cellStyle name="Millares 4 2 3 8" xfId="17194"/>
    <cellStyle name="Millares 4 2 4" xfId="1885"/>
    <cellStyle name="Millares 4 2 4 2" xfId="2445"/>
    <cellStyle name="Millares 4 2 4 2 2" xfId="5082"/>
    <cellStyle name="Millares 4 2 4 2 2 2" xfId="11446"/>
    <cellStyle name="Millares 4 2 4 2 2 2 2" xfId="26554"/>
    <cellStyle name="Millares 4 2 4 2 2 3" xfId="20190"/>
    <cellStyle name="Millares 4 2 4 2 3" xfId="8912"/>
    <cellStyle name="Millares 4 2 4 2 3 2" xfId="24020"/>
    <cellStyle name="Millares 4 2 4 2 4" xfId="17619"/>
    <cellStyle name="Millares 4 2 4 3" xfId="3957"/>
    <cellStyle name="Millares 4 2 4 3 2" xfId="6594"/>
    <cellStyle name="Millares 4 2 4 3 2 2" xfId="12905"/>
    <cellStyle name="Millares 4 2 4 3 2 2 2" xfId="28013"/>
    <cellStyle name="Millares 4 2 4 3 2 3" xfId="21702"/>
    <cellStyle name="Millares 4 2 4 3 3" xfId="10339"/>
    <cellStyle name="Millares 4 2 4 3 3 2" xfId="25447"/>
    <cellStyle name="Millares 4 2 4 3 4" xfId="19065"/>
    <cellStyle name="Millares 4 2 4 4" xfId="4522"/>
    <cellStyle name="Millares 4 2 4 4 2" xfId="10904"/>
    <cellStyle name="Millares 4 2 4 4 2 2" xfId="26012"/>
    <cellStyle name="Millares 4 2 4 4 3" xfId="19630"/>
    <cellStyle name="Millares 4 2 4 5" xfId="8386"/>
    <cellStyle name="Millares 4 2 4 5 2" xfId="23494"/>
    <cellStyle name="Millares 4 2 4 6" xfId="17110"/>
    <cellStyle name="Millares 4 3" xfId="1280"/>
    <cellStyle name="Millares 4 3 2" xfId="1972"/>
    <cellStyle name="Millares 4 3 2 2" xfId="2189"/>
    <cellStyle name="Millares 4 3 2 2 2" xfId="4826"/>
    <cellStyle name="Millares 4 3 2 2 2 2" xfId="11208"/>
    <cellStyle name="Millares 4 3 2 2 2 2 2" xfId="26316"/>
    <cellStyle name="Millares 4 3 2 2 2 3" xfId="19934"/>
    <cellStyle name="Millares 4 3 2 2 3" xfId="8687"/>
    <cellStyle name="Millares 4 3 2 2 3 2" xfId="23795"/>
    <cellStyle name="Millares 4 3 2 2 4" xfId="17414"/>
    <cellStyle name="Millares 4 3 2 3" xfId="2532"/>
    <cellStyle name="Millares 4 3 2 3 2" xfId="5169"/>
    <cellStyle name="Millares 4 3 2 3 2 2" xfId="11533"/>
    <cellStyle name="Millares 4 3 2 3 2 2 2" xfId="26641"/>
    <cellStyle name="Millares 4 3 2 3 2 3" xfId="20277"/>
    <cellStyle name="Millares 4 3 2 3 3" xfId="8999"/>
    <cellStyle name="Millares 4 3 2 3 3 2" xfId="24107"/>
    <cellStyle name="Millares 4 3 2 3 4" xfId="17655"/>
    <cellStyle name="Millares 4 3 2 4" xfId="4044"/>
    <cellStyle name="Millares 4 3 2 4 2" xfId="6681"/>
    <cellStyle name="Millares 4 3 2 4 2 2" xfId="12992"/>
    <cellStyle name="Millares 4 3 2 4 2 2 2" xfId="28100"/>
    <cellStyle name="Millares 4 3 2 4 2 3" xfId="21789"/>
    <cellStyle name="Millares 4 3 2 4 3" xfId="10426"/>
    <cellStyle name="Millares 4 3 2 4 3 2" xfId="25534"/>
    <cellStyle name="Millares 4 3 2 4 4" xfId="19152"/>
    <cellStyle name="Millares 4 3 2 5" xfId="4420"/>
    <cellStyle name="Millares 4 3 2 5 2" xfId="10802"/>
    <cellStyle name="Millares 4 3 2 5 2 2" xfId="25910"/>
    <cellStyle name="Millares 4 3 2 5 3" xfId="19528"/>
    <cellStyle name="Millares 4 3 2 6" xfId="4609"/>
    <cellStyle name="Millares 4 3 2 6 2" xfId="10991"/>
    <cellStyle name="Millares 4 3 2 6 2 2" xfId="26099"/>
    <cellStyle name="Millares 4 3 2 6 3" xfId="19717"/>
    <cellStyle name="Millares 4 3 2 7" xfId="8286"/>
    <cellStyle name="Millares 4 3 2 7 2" xfId="23394"/>
    <cellStyle name="Millares 4 3 2 8" xfId="17197"/>
    <cellStyle name="Millares 4 3 3" xfId="1888"/>
    <cellStyle name="Millares 4 3 3 2" xfId="2448"/>
    <cellStyle name="Millares 4 3 3 2 2" xfId="5085"/>
    <cellStyle name="Millares 4 3 3 2 2 2" xfId="11449"/>
    <cellStyle name="Millares 4 3 3 2 2 2 2" xfId="26557"/>
    <cellStyle name="Millares 4 3 3 2 2 3" xfId="20193"/>
    <cellStyle name="Millares 4 3 3 2 3" xfId="8915"/>
    <cellStyle name="Millares 4 3 3 2 3 2" xfId="24023"/>
    <cellStyle name="Millares 4 3 3 2 4" xfId="17622"/>
    <cellStyle name="Millares 4 3 3 3" xfId="3960"/>
    <cellStyle name="Millares 4 3 3 3 2" xfId="6597"/>
    <cellStyle name="Millares 4 3 3 3 2 2" xfId="12908"/>
    <cellStyle name="Millares 4 3 3 3 2 2 2" xfId="28016"/>
    <cellStyle name="Millares 4 3 3 3 2 3" xfId="21705"/>
    <cellStyle name="Millares 4 3 3 3 3" xfId="10342"/>
    <cellStyle name="Millares 4 3 3 3 3 2" xfId="25450"/>
    <cellStyle name="Millares 4 3 3 3 4" xfId="19068"/>
    <cellStyle name="Millares 4 3 3 4" xfId="4525"/>
    <cellStyle name="Millares 4 3 3 4 2" xfId="10907"/>
    <cellStyle name="Millares 4 3 3 4 2 2" xfId="26015"/>
    <cellStyle name="Millares 4 3 3 4 3" xfId="19633"/>
    <cellStyle name="Millares 4 3 3 5" xfId="8389"/>
    <cellStyle name="Millares 4 3 3 5 2" xfId="23497"/>
    <cellStyle name="Millares 4 3 3 6" xfId="17113"/>
    <cellStyle name="Millares 4 4" xfId="1968"/>
    <cellStyle name="Millares 4 4 2" xfId="2185"/>
    <cellStyle name="Millares 4 4 2 2" xfId="4822"/>
    <cellStyle name="Millares 4 4 2 2 2" xfId="11204"/>
    <cellStyle name="Millares 4 4 2 2 2 2" xfId="26312"/>
    <cellStyle name="Millares 4 4 2 2 3" xfId="19930"/>
    <cellStyle name="Millares 4 4 2 3" xfId="8683"/>
    <cellStyle name="Millares 4 4 2 3 2" xfId="23791"/>
    <cellStyle name="Millares 4 4 2 4" xfId="17410"/>
    <cellStyle name="Millares 4 4 3" xfId="2528"/>
    <cellStyle name="Millares 4 4 3 2" xfId="5165"/>
    <cellStyle name="Millares 4 4 3 2 2" xfId="11529"/>
    <cellStyle name="Millares 4 4 3 2 2 2" xfId="26637"/>
    <cellStyle name="Millares 4 4 3 2 3" xfId="20273"/>
    <cellStyle name="Millares 4 4 3 3" xfId="8995"/>
    <cellStyle name="Millares 4 4 3 3 2" xfId="24103"/>
    <cellStyle name="Millares 4 4 3 4" xfId="17651"/>
    <cellStyle name="Millares 4 4 4" xfId="4040"/>
    <cellStyle name="Millares 4 4 4 2" xfId="6677"/>
    <cellStyle name="Millares 4 4 4 2 2" xfId="12988"/>
    <cellStyle name="Millares 4 4 4 2 2 2" xfId="28096"/>
    <cellStyle name="Millares 4 4 4 2 3" xfId="21785"/>
    <cellStyle name="Millares 4 4 4 3" xfId="10422"/>
    <cellStyle name="Millares 4 4 4 3 2" xfId="25530"/>
    <cellStyle name="Millares 4 4 4 4" xfId="19148"/>
    <cellStyle name="Millares 4 4 5" xfId="4416"/>
    <cellStyle name="Millares 4 4 5 2" xfId="10798"/>
    <cellStyle name="Millares 4 4 5 2 2" xfId="25906"/>
    <cellStyle name="Millares 4 4 5 3" xfId="19524"/>
    <cellStyle name="Millares 4 4 6" xfId="4605"/>
    <cellStyle name="Millares 4 4 6 2" xfId="10987"/>
    <cellStyle name="Millares 4 4 6 2 2" xfId="26095"/>
    <cellStyle name="Millares 4 4 6 3" xfId="19713"/>
    <cellStyle name="Millares 4 4 7" xfId="8282"/>
    <cellStyle name="Millares 4 4 7 2" xfId="23390"/>
    <cellStyle name="Millares 4 4 8" xfId="17193"/>
    <cellStyle name="Millares 4 5" xfId="1884"/>
    <cellStyle name="Millares 4 5 2" xfId="2444"/>
    <cellStyle name="Millares 4 5 2 2" xfId="5081"/>
    <cellStyle name="Millares 4 5 2 2 2" xfId="11445"/>
    <cellStyle name="Millares 4 5 2 2 2 2" xfId="26553"/>
    <cellStyle name="Millares 4 5 2 2 3" xfId="20189"/>
    <cellStyle name="Millares 4 5 2 3" xfId="8911"/>
    <cellStyle name="Millares 4 5 2 3 2" xfId="24019"/>
    <cellStyle name="Millares 4 5 2 4" xfId="17618"/>
    <cellStyle name="Millares 4 5 3" xfId="3956"/>
    <cellStyle name="Millares 4 5 3 2" xfId="6593"/>
    <cellStyle name="Millares 4 5 3 2 2" xfId="12904"/>
    <cellStyle name="Millares 4 5 3 2 2 2" xfId="28012"/>
    <cellStyle name="Millares 4 5 3 2 3" xfId="21701"/>
    <cellStyle name="Millares 4 5 3 3" xfId="10338"/>
    <cellStyle name="Millares 4 5 3 3 2" xfId="25446"/>
    <cellStyle name="Millares 4 5 3 4" xfId="19064"/>
    <cellStyle name="Millares 4 5 4" xfId="4521"/>
    <cellStyle name="Millares 4 5 4 2" xfId="10903"/>
    <cellStyle name="Millares 4 5 4 2 2" xfId="26011"/>
    <cellStyle name="Millares 4 5 4 3" xfId="19629"/>
    <cellStyle name="Millares 4 5 5" xfId="8385"/>
    <cellStyle name="Millares 4 5 5 2" xfId="23493"/>
    <cellStyle name="Millares 4 5 6" xfId="17109"/>
    <cellStyle name="Millares 4 6" xfId="2099"/>
    <cellStyle name="Millares 4 6 2" xfId="2589"/>
    <cellStyle name="Millares 4 6 2 2" xfId="5226"/>
    <cellStyle name="Millares 4 6 2 2 2" xfId="11590"/>
    <cellStyle name="Millares 4 6 2 2 2 2" xfId="26698"/>
    <cellStyle name="Millares 4 6 2 2 3" xfId="20334"/>
    <cellStyle name="Millares 4 6 2 3" xfId="9056"/>
    <cellStyle name="Millares 4 6 2 3 2" xfId="24164"/>
    <cellStyle name="Millares 4 6 2 4" xfId="17697"/>
    <cellStyle name="Millares 4 6 3" xfId="4171"/>
    <cellStyle name="Millares 4 6 3 2" xfId="6808"/>
    <cellStyle name="Millares 4 6 3 2 2" xfId="13119"/>
    <cellStyle name="Millares 4 6 3 2 2 2" xfId="28227"/>
    <cellStyle name="Millares 4 6 3 2 3" xfId="21916"/>
    <cellStyle name="Millares 4 6 3 3" xfId="10553"/>
    <cellStyle name="Millares 4 6 3 3 2" xfId="25661"/>
    <cellStyle name="Millares 4 6 3 4" xfId="19279"/>
    <cellStyle name="Millares 4 6 4" xfId="4736"/>
    <cellStyle name="Millares 4 6 4 2" xfId="11118"/>
    <cellStyle name="Millares 4 6 4 2 2" xfId="26226"/>
    <cellStyle name="Millares 4 6 4 3" xfId="19844"/>
    <cellStyle name="Millares 4 6 5" xfId="8597"/>
    <cellStyle name="Millares 4 6 5 2" xfId="23705"/>
    <cellStyle name="Millares 4 6 6" xfId="17324"/>
    <cellStyle name="Millares 4 7" xfId="2170"/>
    <cellStyle name="Millares 4 7 2" xfId="2659"/>
    <cellStyle name="Millares 4 7 2 2" xfId="5296"/>
    <cellStyle name="Millares 4 7 2 2 2" xfId="11660"/>
    <cellStyle name="Millares 4 7 2 2 2 2" xfId="26768"/>
    <cellStyle name="Millares 4 7 2 2 3" xfId="20404"/>
    <cellStyle name="Millares 4 7 2 3" xfId="9126"/>
    <cellStyle name="Millares 4 7 2 3 2" xfId="24234"/>
    <cellStyle name="Millares 4 7 2 4" xfId="17767"/>
    <cellStyle name="Millares 4 7 3" xfId="4242"/>
    <cellStyle name="Millares 4 7 3 2" xfId="6879"/>
    <cellStyle name="Millares 4 7 3 2 2" xfId="13190"/>
    <cellStyle name="Millares 4 7 3 2 2 2" xfId="28298"/>
    <cellStyle name="Millares 4 7 3 2 3" xfId="21987"/>
    <cellStyle name="Millares 4 7 3 3" xfId="10624"/>
    <cellStyle name="Millares 4 7 3 3 2" xfId="25732"/>
    <cellStyle name="Millares 4 7 3 4" xfId="19350"/>
    <cellStyle name="Millares 4 7 4" xfId="4807"/>
    <cellStyle name="Millares 4 7 4 2" xfId="11189"/>
    <cellStyle name="Millares 4 7 4 2 2" xfId="26297"/>
    <cellStyle name="Millares 4 7 4 3" xfId="19915"/>
    <cellStyle name="Millares 4 7 5" xfId="8668"/>
    <cellStyle name="Millares 4 7 5 2" xfId="23776"/>
    <cellStyle name="Millares 4 7 6" xfId="17395"/>
    <cellStyle name="Millares 4 8" xfId="2176"/>
    <cellStyle name="Millares 4 8 2" xfId="4813"/>
    <cellStyle name="Millares 4 8 2 2" xfId="11195"/>
    <cellStyle name="Millares 4 8 2 2 2" xfId="26303"/>
    <cellStyle name="Millares 4 8 2 3" xfId="19921"/>
    <cellStyle name="Millares 4 8 3" xfId="8674"/>
    <cellStyle name="Millares 4 8 3 2" xfId="23782"/>
    <cellStyle name="Millares 4 8 4" xfId="17401"/>
    <cellStyle name="Millares 4 9" xfId="2291"/>
    <cellStyle name="Millares 4 9 2" xfId="4928"/>
    <cellStyle name="Millares 4 9 2 2" xfId="11292"/>
    <cellStyle name="Millares 4 9 2 2 2" xfId="26400"/>
    <cellStyle name="Millares 4 9 2 3" xfId="20036"/>
    <cellStyle name="Millares 4 9 3" xfId="8758"/>
    <cellStyle name="Millares 4 9 3 2" xfId="23866"/>
    <cellStyle name="Millares 4 9 4" xfId="17516"/>
    <cellStyle name="Millares 40" xfId="15863"/>
    <cellStyle name="Millares 40 2" xfId="30971"/>
    <cellStyle name="Millares 41" xfId="14746"/>
    <cellStyle name="Millares 41 2" xfId="29854"/>
    <cellStyle name="Millares 42" xfId="17010"/>
    <cellStyle name="Millares 43" xfId="32118"/>
    <cellStyle name="Millares 5" xfId="1281"/>
    <cellStyle name="Millares 6" xfId="1282"/>
    <cellStyle name="Millares 7" xfId="1283"/>
    <cellStyle name="Millares 8" xfId="1284"/>
    <cellStyle name="Millares 8 2" xfId="1973"/>
    <cellStyle name="Millares 8 2 2" xfId="2190"/>
    <cellStyle name="Millares 8 2 2 2" xfId="4827"/>
    <cellStyle name="Millares 8 2 2 2 2" xfId="11209"/>
    <cellStyle name="Millares 8 2 2 2 2 2" xfId="26317"/>
    <cellStyle name="Millares 8 2 2 2 3" xfId="19935"/>
    <cellStyle name="Millares 8 2 2 3" xfId="8688"/>
    <cellStyle name="Millares 8 2 2 3 2" xfId="23796"/>
    <cellStyle name="Millares 8 2 2 4" xfId="17415"/>
    <cellStyle name="Millares 8 2 3" xfId="2533"/>
    <cellStyle name="Millares 8 2 3 2" xfId="5170"/>
    <cellStyle name="Millares 8 2 3 2 2" xfId="11534"/>
    <cellStyle name="Millares 8 2 3 2 2 2" xfId="26642"/>
    <cellStyle name="Millares 8 2 3 2 3" xfId="20278"/>
    <cellStyle name="Millares 8 2 3 3" xfId="9000"/>
    <cellStyle name="Millares 8 2 3 3 2" xfId="24108"/>
    <cellStyle name="Millares 8 2 3 4" xfId="17656"/>
    <cellStyle name="Millares 8 2 4" xfId="4045"/>
    <cellStyle name="Millares 8 2 4 2" xfId="6682"/>
    <cellStyle name="Millares 8 2 4 2 2" xfId="12993"/>
    <cellStyle name="Millares 8 2 4 2 2 2" xfId="28101"/>
    <cellStyle name="Millares 8 2 4 2 3" xfId="21790"/>
    <cellStyle name="Millares 8 2 4 3" xfId="10427"/>
    <cellStyle name="Millares 8 2 4 3 2" xfId="25535"/>
    <cellStyle name="Millares 8 2 4 4" xfId="19153"/>
    <cellStyle name="Millares 8 2 5" xfId="4421"/>
    <cellStyle name="Millares 8 2 5 2" xfId="10803"/>
    <cellStyle name="Millares 8 2 5 2 2" xfId="25911"/>
    <cellStyle name="Millares 8 2 5 3" xfId="19529"/>
    <cellStyle name="Millares 8 2 6" xfId="4610"/>
    <cellStyle name="Millares 8 2 6 2" xfId="10992"/>
    <cellStyle name="Millares 8 2 6 2 2" xfId="26100"/>
    <cellStyle name="Millares 8 2 6 3" xfId="19718"/>
    <cellStyle name="Millares 8 2 7" xfId="8287"/>
    <cellStyle name="Millares 8 2 7 2" xfId="23395"/>
    <cellStyle name="Millares 8 2 8" xfId="17198"/>
    <cellStyle name="Millares 8 3" xfId="1889"/>
    <cellStyle name="Millares 8 3 2" xfId="2449"/>
    <cellStyle name="Millares 8 3 2 2" xfId="5086"/>
    <cellStyle name="Millares 8 3 2 2 2" xfId="11450"/>
    <cellStyle name="Millares 8 3 2 2 2 2" xfId="26558"/>
    <cellStyle name="Millares 8 3 2 2 3" xfId="20194"/>
    <cellStyle name="Millares 8 3 2 3" xfId="8916"/>
    <cellStyle name="Millares 8 3 2 3 2" xfId="24024"/>
    <cellStyle name="Millares 8 3 2 4" xfId="17623"/>
    <cellStyle name="Millares 8 3 3" xfId="3961"/>
    <cellStyle name="Millares 8 3 3 2" xfId="6598"/>
    <cellStyle name="Millares 8 3 3 2 2" xfId="12909"/>
    <cellStyle name="Millares 8 3 3 2 2 2" xfId="28017"/>
    <cellStyle name="Millares 8 3 3 2 3" xfId="21706"/>
    <cellStyle name="Millares 8 3 3 3" xfId="10343"/>
    <cellStyle name="Millares 8 3 3 3 2" xfId="25451"/>
    <cellStyle name="Millares 8 3 3 4" xfId="19069"/>
    <cellStyle name="Millares 8 3 4" xfId="4526"/>
    <cellStyle name="Millares 8 3 4 2" xfId="10908"/>
    <cellStyle name="Millares 8 3 4 2 2" xfId="26016"/>
    <cellStyle name="Millares 8 3 4 3" xfId="19634"/>
    <cellStyle name="Millares 8 3 5" xfId="8390"/>
    <cellStyle name="Millares 8 3 5 2" xfId="23498"/>
    <cellStyle name="Millares 8 3 6" xfId="17114"/>
    <cellStyle name="Millares 9" xfId="1960"/>
    <cellStyle name="Millares 9 2" xfId="2177"/>
    <cellStyle name="Millares 9 2 2" xfId="4814"/>
    <cellStyle name="Millares 9 2 2 2" xfId="11196"/>
    <cellStyle name="Millares 9 2 2 2 2" xfId="26304"/>
    <cellStyle name="Millares 9 2 2 3" xfId="19922"/>
    <cellStyle name="Millares 9 2 3" xfId="8675"/>
    <cellStyle name="Millares 9 2 3 2" xfId="23783"/>
    <cellStyle name="Millares 9 2 4" xfId="17402"/>
    <cellStyle name="Millares 9 3" xfId="2520"/>
    <cellStyle name="Millares 9 3 2" xfId="5157"/>
    <cellStyle name="Millares 9 3 2 2" xfId="11521"/>
    <cellStyle name="Millares 9 3 2 2 2" xfId="26629"/>
    <cellStyle name="Millares 9 3 2 3" xfId="20265"/>
    <cellStyle name="Millares 9 3 3" xfId="8987"/>
    <cellStyle name="Millares 9 3 3 2" xfId="24095"/>
    <cellStyle name="Millares 9 3 4" xfId="17643"/>
    <cellStyle name="Millares 9 4" xfId="4032"/>
    <cellStyle name="Millares 9 4 2" xfId="6669"/>
    <cellStyle name="Millares 9 4 2 2" xfId="12980"/>
    <cellStyle name="Millares 9 4 2 2 2" xfId="28088"/>
    <cellStyle name="Millares 9 4 2 3" xfId="21777"/>
    <cellStyle name="Millares 9 4 3" xfId="10414"/>
    <cellStyle name="Millares 9 4 3 2" xfId="25522"/>
    <cellStyle name="Millares 9 4 4" xfId="19140"/>
    <cellStyle name="Millares 9 5" xfId="4408"/>
    <cellStyle name="Millares 9 5 2" xfId="10790"/>
    <cellStyle name="Millares 9 5 2 2" xfId="25898"/>
    <cellStyle name="Millares 9 5 3" xfId="19516"/>
    <cellStyle name="Millares 9 6" xfId="4597"/>
    <cellStyle name="Millares 9 6 2" xfId="10979"/>
    <cellStyle name="Millares 9 6 2 2" xfId="26087"/>
    <cellStyle name="Millares 9 6 3" xfId="19705"/>
    <cellStyle name="Millares 9 7" xfId="8274"/>
    <cellStyle name="Millares 9 7 2" xfId="23382"/>
    <cellStyle name="Millares 9 8" xfId="17185"/>
    <cellStyle name="Moneda [0] 2" xfId="32120"/>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13" xfId="32123"/>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0 2" xfId="1903"/>
    <cellStyle name="Notas 10 2 10" xfId="15308"/>
    <cellStyle name="Notas 10 2 10 2" xfId="30416"/>
    <cellStyle name="Notas 10 2 11" xfId="13464"/>
    <cellStyle name="Notas 10 2 11 2" xfId="28572"/>
    <cellStyle name="Notas 10 2 12" xfId="17128"/>
    <cellStyle name="Notas 10 2 2" xfId="2463"/>
    <cellStyle name="Notas 10 2 2 2" xfId="5100"/>
    <cellStyle name="Notas 10 2 2 2 2" xfId="11464"/>
    <cellStyle name="Notas 10 2 2 2 2 2" xfId="26572"/>
    <cellStyle name="Notas 10 2 2 2 3" xfId="13850"/>
    <cellStyle name="Notas 10 2 2 2 3 2" xfId="28958"/>
    <cellStyle name="Notas 10 2 2 2 4" xfId="20208"/>
    <cellStyle name="Notas 10 2 2 3" xfId="8930"/>
    <cellStyle name="Notas 10 2 2 3 2" xfId="24038"/>
    <cellStyle name="Notas 10 2 3" xfId="2679"/>
    <cellStyle name="Notas 10 2 3 2" xfId="5316"/>
    <cellStyle name="Notas 10 2 3 2 2" xfId="15944"/>
    <cellStyle name="Notas 10 2 3 2 2 2" xfId="31052"/>
    <cellStyle name="Notas 10 2 3 2 3" xfId="20424"/>
    <cellStyle name="Notas 10 2 3 3" xfId="7284"/>
    <cellStyle name="Notas 10 2 3 3 2" xfId="22392"/>
    <cellStyle name="Notas 10 2 3 4" xfId="17787"/>
    <cellStyle name="Notas 10 2 4" xfId="2982"/>
    <cellStyle name="Notas 10 2 4 2" xfId="5619"/>
    <cellStyle name="Notas 10 2 4 2 2" xfId="11930"/>
    <cellStyle name="Notas 10 2 4 2 2 2" xfId="27038"/>
    <cellStyle name="Notas 10 2 4 2 3" xfId="15448"/>
    <cellStyle name="Notas 10 2 4 2 3 2" xfId="30556"/>
    <cellStyle name="Notas 10 2 4 2 4" xfId="20727"/>
    <cellStyle name="Notas 10 2 4 3" xfId="9364"/>
    <cellStyle name="Notas 10 2 4 3 2" xfId="24472"/>
    <cellStyle name="Notas 10 2 4 4" xfId="16025"/>
    <cellStyle name="Notas 10 2 4 4 2" xfId="31133"/>
    <cellStyle name="Notas 10 2 4 5" xfId="18090"/>
    <cellStyle name="Notas 10 2 5" xfId="3308"/>
    <cellStyle name="Notas 10 2 5 2" xfId="5945"/>
    <cellStyle name="Notas 10 2 5 2 2" xfId="12256"/>
    <cellStyle name="Notas 10 2 5 2 2 2" xfId="27364"/>
    <cellStyle name="Notas 10 2 5 2 3" xfId="7235"/>
    <cellStyle name="Notas 10 2 5 2 3 2" xfId="22343"/>
    <cellStyle name="Notas 10 2 5 2 4" xfId="21053"/>
    <cellStyle name="Notas 10 2 5 3" xfId="9690"/>
    <cellStyle name="Notas 10 2 5 3 2" xfId="24798"/>
    <cellStyle name="Notas 10 2 5 4" xfId="14841"/>
    <cellStyle name="Notas 10 2 5 4 2" xfId="29949"/>
    <cellStyle name="Notas 10 2 5 5" xfId="18416"/>
    <cellStyle name="Notas 10 2 6" xfId="3614"/>
    <cellStyle name="Notas 10 2 6 2" xfId="6251"/>
    <cellStyle name="Notas 10 2 6 2 2" xfId="12562"/>
    <cellStyle name="Notas 10 2 6 2 2 2" xfId="27670"/>
    <cellStyle name="Notas 10 2 6 2 3" xfId="15377"/>
    <cellStyle name="Notas 10 2 6 2 3 2" xfId="30485"/>
    <cellStyle name="Notas 10 2 6 2 4" xfId="21359"/>
    <cellStyle name="Notas 10 2 6 3" xfId="9996"/>
    <cellStyle name="Notas 10 2 6 3 2" xfId="25104"/>
    <cellStyle name="Notas 10 2 6 4" xfId="14249"/>
    <cellStyle name="Notas 10 2 6 4 2" xfId="29357"/>
    <cellStyle name="Notas 10 2 6 5" xfId="18722"/>
    <cellStyle name="Notas 10 2 7" xfId="3975"/>
    <cellStyle name="Notas 10 2 7 2" xfId="6612"/>
    <cellStyle name="Notas 10 2 7 2 2" xfId="12923"/>
    <cellStyle name="Notas 10 2 7 2 2 2" xfId="28031"/>
    <cellStyle name="Notas 10 2 7 2 3" xfId="16613"/>
    <cellStyle name="Notas 10 2 7 2 3 2" xfId="31721"/>
    <cellStyle name="Notas 10 2 7 2 4" xfId="21720"/>
    <cellStyle name="Notas 10 2 7 3" xfId="10357"/>
    <cellStyle name="Notas 10 2 7 3 2" xfId="25465"/>
    <cellStyle name="Notas 10 2 7 4" xfId="15937"/>
    <cellStyle name="Notas 10 2 7 4 2" xfId="31045"/>
    <cellStyle name="Notas 10 2 7 5" xfId="19083"/>
    <cellStyle name="Notas 10 2 8" xfId="4540"/>
    <cellStyle name="Notas 10 2 8 2" xfId="10922"/>
    <cellStyle name="Notas 10 2 8 2 2" xfId="26030"/>
    <cellStyle name="Notas 10 2 8 3" xfId="15556"/>
    <cellStyle name="Notas 10 2 8 3 2" xfId="30664"/>
    <cellStyle name="Notas 10 2 8 4" xfId="19648"/>
    <cellStyle name="Notas 10 2 9" xfId="8404"/>
    <cellStyle name="Notas 10 2 9 2" xfId="23512"/>
    <cellStyle name="Notas 10 3" xfId="1890"/>
    <cellStyle name="Notas 10 3 10" xfId="8391"/>
    <cellStyle name="Notas 10 3 10 2" xfId="23499"/>
    <cellStyle name="Notas 10 3 11" xfId="11759"/>
    <cellStyle name="Notas 10 3 11 2" xfId="26867"/>
    <cellStyle name="Notas 10 3 12" xfId="8110"/>
    <cellStyle name="Notas 10 3 12 2" xfId="23218"/>
    <cellStyle name="Notas 10 3 13" xfId="17115"/>
    <cellStyle name="Notas 10 3 2" xfId="2450"/>
    <cellStyle name="Notas 10 3 2 2" xfId="5087"/>
    <cellStyle name="Notas 10 3 2 2 2" xfId="11451"/>
    <cellStyle name="Notas 10 3 2 2 2 2" xfId="26559"/>
    <cellStyle name="Notas 10 3 2 2 3" xfId="15392"/>
    <cellStyle name="Notas 10 3 2 2 3 2" xfId="30500"/>
    <cellStyle name="Notas 10 3 2 2 4" xfId="20195"/>
    <cellStyle name="Notas 10 3 2 3" xfId="8917"/>
    <cellStyle name="Notas 10 3 2 3 2" xfId="24025"/>
    <cellStyle name="Notas 10 3 2 4" xfId="8689"/>
    <cellStyle name="Notas 10 3 2 4 2" xfId="23797"/>
    <cellStyle name="Notas 10 3 2 5" xfId="14980"/>
    <cellStyle name="Notas 10 3 2 5 2" xfId="30088"/>
    <cellStyle name="Notas 10 3 2 6" xfId="17624"/>
    <cellStyle name="Notas 10 3 3" xfId="2666"/>
    <cellStyle name="Notas 10 3 3 2" xfId="5303"/>
    <cellStyle name="Notas 10 3 3 2 2" xfId="14373"/>
    <cellStyle name="Notas 10 3 3 2 2 2" xfId="29481"/>
    <cellStyle name="Notas 10 3 3 2 3" xfId="20411"/>
    <cellStyle name="Notas 10 3 3 3" xfId="14057"/>
    <cellStyle name="Notas 10 3 3 3 2" xfId="29165"/>
    <cellStyle name="Notas 10 3 3 4" xfId="17774"/>
    <cellStyle name="Notas 10 3 4" xfId="2969"/>
    <cellStyle name="Notas 10 3 4 2" xfId="5606"/>
    <cellStyle name="Notas 10 3 4 2 2" xfId="11917"/>
    <cellStyle name="Notas 10 3 4 2 2 2" xfId="27025"/>
    <cellStyle name="Notas 10 3 4 2 3" xfId="16472"/>
    <cellStyle name="Notas 10 3 4 2 3 2" xfId="31580"/>
    <cellStyle name="Notas 10 3 4 2 4" xfId="20714"/>
    <cellStyle name="Notas 10 3 4 3" xfId="9351"/>
    <cellStyle name="Notas 10 3 4 3 2" xfId="24459"/>
    <cellStyle name="Notas 10 3 4 4" xfId="7981"/>
    <cellStyle name="Notas 10 3 4 4 2" xfId="23089"/>
    <cellStyle name="Notas 10 3 4 5" xfId="18077"/>
    <cellStyle name="Notas 10 3 5" xfId="3295"/>
    <cellStyle name="Notas 10 3 5 2" xfId="5932"/>
    <cellStyle name="Notas 10 3 5 2 2" xfId="12243"/>
    <cellStyle name="Notas 10 3 5 2 2 2" xfId="27351"/>
    <cellStyle name="Notas 10 3 5 2 3" xfId="14760"/>
    <cellStyle name="Notas 10 3 5 2 3 2" xfId="29868"/>
    <cellStyle name="Notas 10 3 5 2 4" xfId="21040"/>
    <cellStyle name="Notas 10 3 5 3" xfId="9677"/>
    <cellStyle name="Notas 10 3 5 3 2" xfId="24785"/>
    <cellStyle name="Notas 10 3 5 4" xfId="11683"/>
    <cellStyle name="Notas 10 3 5 4 2" xfId="26791"/>
    <cellStyle name="Notas 10 3 5 5" xfId="18403"/>
    <cellStyle name="Notas 10 3 6" xfId="3601"/>
    <cellStyle name="Notas 10 3 6 2" xfId="6238"/>
    <cellStyle name="Notas 10 3 6 2 2" xfId="12549"/>
    <cellStyle name="Notas 10 3 6 2 2 2" xfId="27657"/>
    <cellStyle name="Notas 10 3 6 2 3" xfId="13531"/>
    <cellStyle name="Notas 10 3 6 2 3 2" xfId="28639"/>
    <cellStyle name="Notas 10 3 6 2 4" xfId="21346"/>
    <cellStyle name="Notas 10 3 6 3" xfId="9983"/>
    <cellStyle name="Notas 10 3 6 3 2" xfId="25091"/>
    <cellStyle name="Notas 10 3 6 4" xfId="15828"/>
    <cellStyle name="Notas 10 3 6 4 2" xfId="30936"/>
    <cellStyle name="Notas 10 3 6 5" xfId="18709"/>
    <cellStyle name="Notas 10 3 7" xfId="3962"/>
    <cellStyle name="Notas 10 3 7 2" xfId="6599"/>
    <cellStyle name="Notas 10 3 7 2 2" xfId="12910"/>
    <cellStyle name="Notas 10 3 7 2 2 2" xfId="28018"/>
    <cellStyle name="Notas 10 3 7 2 3" xfId="16600"/>
    <cellStyle name="Notas 10 3 7 2 3 2" xfId="31708"/>
    <cellStyle name="Notas 10 3 7 2 4" xfId="21707"/>
    <cellStyle name="Notas 10 3 7 3" xfId="10344"/>
    <cellStyle name="Notas 10 3 7 3 2" xfId="25452"/>
    <cellStyle name="Notas 10 3 7 4" xfId="13382"/>
    <cellStyle name="Notas 10 3 7 4 2" xfId="28490"/>
    <cellStyle name="Notas 10 3 7 5" xfId="19070"/>
    <cellStyle name="Notas 10 3 8" xfId="4294"/>
    <cellStyle name="Notas 10 3 8 2" xfId="6931"/>
    <cellStyle name="Notas 10 3 8 2 2" xfId="13242"/>
    <cellStyle name="Notas 10 3 8 2 2 2" xfId="28350"/>
    <cellStyle name="Notas 10 3 8 2 3" xfId="16906"/>
    <cellStyle name="Notas 10 3 8 2 3 2" xfId="32014"/>
    <cellStyle name="Notas 10 3 8 2 4" xfId="22039"/>
    <cellStyle name="Notas 10 3 8 3" xfId="10676"/>
    <cellStyle name="Notas 10 3 8 3 2" xfId="25784"/>
    <cellStyle name="Notas 10 3 8 4" xfId="13685"/>
    <cellStyle name="Notas 10 3 8 4 2" xfId="28793"/>
    <cellStyle name="Notas 10 3 8 5" xfId="19402"/>
    <cellStyle name="Notas 10 3 9" xfId="4527"/>
    <cellStyle name="Notas 10 3 9 2" xfId="10909"/>
    <cellStyle name="Notas 10 3 9 2 2" xfId="26017"/>
    <cellStyle name="Notas 10 3 9 3" xfId="16221"/>
    <cellStyle name="Notas 10 3 9 3 2" xfId="31329"/>
    <cellStyle name="Notas 10 3 9 4" xfId="19635"/>
    <cellStyle name="Notas 10 4" xfId="2100"/>
    <cellStyle name="Notas 10 4 10" xfId="8598"/>
    <cellStyle name="Notas 10 4 10 2" xfId="23706"/>
    <cellStyle name="Notas 10 4 11" xfId="14675"/>
    <cellStyle name="Notas 10 4 11 2" xfId="29783"/>
    <cellStyle name="Notas 10 4 12" xfId="14494"/>
    <cellStyle name="Notas 10 4 12 2" xfId="29602"/>
    <cellStyle name="Notas 10 4 13" xfId="17325"/>
    <cellStyle name="Notas 10 4 2" xfId="2590"/>
    <cellStyle name="Notas 10 4 2 2" xfId="5227"/>
    <cellStyle name="Notas 10 4 2 2 2" xfId="11591"/>
    <cellStyle name="Notas 10 4 2 2 2 2" xfId="26699"/>
    <cellStyle name="Notas 10 4 2 2 3" xfId="15112"/>
    <cellStyle name="Notas 10 4 2 2 3 2" xfId="30220"/>
    <cellStyle name="Notas 10 4 2 2 4" xfId="20335"/>
    <cellStyle name="Notas 10 4 2 3" xfId="9057"/>
    <cellStyle name="Notas 10 4 2 3 2" xfId="24165"/>
    <cellStyle name="Notas 10 4 2 4" xfId="16312"/>
    <cellStyle name="Notas 10 4 2 4 2" xfId="31420"/>
    <cellStyle name="Notas 10 4 2 5" xfId="16134"/>
    <cellStyle name="Notas 10 4 2 5 2" xfId="31242"/>
    <cellStyle name="Notas 10 4 2 6" xfId="17698"/>
    <cellStyle name="Notas 10 4 3" xfId="2855"/>
    <cellStyle name="Notas 10 4 3 2" xfId="5492"/>
    <cellStyle name="Notas 10 4 3 2 2" xfId="15661"/>
    <cellStyle name="Notas 10 4 3 2 2 2" xfId="30769"/>
    <cellStyle name="Notas 10 4 3 2 3" xfId="20600"/>
    <cellStyle name="Notas 10 4 3 3" xfId="9173"/>
    <cellStyle name="Notas 10 4 3 3 2" xfId="24281"/>
    <cellStyle name="Notas 10 4 3 4" xfId="17963"/>
    <cellStyle name="Notas 10 4 4" xfId="3158"/>
    <cellStyle name="Notas 10 4 4 2" xfId="5795"/>
    <cellStyle name="Notas 10 4 4 2 2" xfId="12106"/>
    <cellStyle name="Notas 10 4 4 2 2 2" xfId="27214"/>
    <cellStyle name="Notas 10 4 4 2 3" xfId="16224"/>
    <cellStyle name="Notas 10 4 4 2 3 2" xfId="31332"/>
    <cellStyle name="Notas 10 4 4 2 4" xfId="20903"/>
    <cellStyle name="Notas 10 4 4 3" xfId="9540"/>
    <cellStyle name="Notas 10 4 4 3 2" xfId="24648"/>
    <cellStyle name="Notas 10 4 4 4" xfId="16209"/>
    <cellStyle name="Notas 10 4 4 4 2" xfId="31317"/>
    <cellStyle name="Notas 10 4 4 5" xfId="18266"/>
    <cellStyle name="Notas 10 4 5" xfId="3484"/>
    <cellStyle name="Notas 10 4 5 2" xfId="6121"/>
    <cellStyle name="Notas 10 4 5 2 2" xfId="12432"/>
    <cellStyle name="Notas 10 4 5 2 2 2" xfId="27540"/>
    <cellStyle name="Notas 10 4 5 2 3" xfId="15022"/>
    <cellStyle name="Notas 10 4 5 2 3 2" xfId="30130"/>
    <cellStyle name="Notas 10 4 5 2 4" xfId="21229"/>
    <cellStyle name="Notas 10 4 5 3" xfId="9866"/>
    <cellStyle name="Notas 10 4 5 3 2" xfId="24974"/>
    <cellStyle name="Notas 10 4 5 4" xfId="7869"/>
    <cellStyle name="Notas 10 4 5 4 2" xfId="22977"/>
    <cellStyle name="Notas 10 4 5 5" xfId="18592"/>
    <cellStyle name="Notas 10 4 6" xfId="3790"/>
    <cellStyle name="Notas 10 4 6 2" xfId="6427"/>
    <cellStyle name="Notas 10 4 6 2 2" xfId="12738"/>
    <cellStyle name="Notas 10 4 6 2 2 2" xfId="27846"/>
    <cellStyle name="Notas 10 4 6 2 3" xfId="8699"/>
    <cellStyle name="Notas 10 4 6 2 3 2" xfId="23807"/>
    <cellStyle name="Notas 10 4 6 2 4" xfId="21535"/>
    <cellStyle name="Notas 10 4 6 3" xfId="10172"/>
    <cellStyle name="Notas 10 4 6 3 2" xfId="25280"/>
    <cellStyle name="Notas 10 4 6 4" xfId="16026"/>
    <cellStyle name="Notas 10 4 6 4 2" xfId="31134"/>
    <cellStyle name="Notas 10 4 6 5" xfId="18898"/>
    <cellStyle name="Notas 10 4 7" xfId="4172"/>
    <cellStyle name="Notas 10 4 7 2" xfId="6809"/>
    <cellStyle name="Notas 10 4 7 2 2" xfId="13120"/>
    <cellStyle name="Notas 10 4 7 2 2 2" xfId="28228"/>
    <cellStyle name="Notas 10 4 7 2 3" xfId="16789"/>
    <cellStyle name="Notas 10 4 7 2 3 2" xfId="31897"/>
    <cellStyle name="Notas 10 4 7 2 4" xfId="21917"/>
    <cellStyle name="Notas 10 4 7 3" xfId="10554"/>
    <cellStyle name="Notas 10 4 7 3 2" xfId="25662"/>
    <cellStyle name="Notas 10 4 7 4" xfId="14338"/>
    <cellStyle name="Notas 10 4 7 4 2" xfId="29446"/>
    <cellStyle name="Notas 10 4 7 5" xfId="19280"/>
    <cellStyle name="Notas 10 4 8" xfId="4379"/>
    <cellStyle name="Notas 10 4 8 2" xfId="7016"/>
    <cellStyle name="Notas 10 4 8 2 2" xfId="13327"/>
    <cellStyle name="Notas 10 4 8 2 2 2" xfId="28435"/>
    <cellStyle name="Notas 10 4 8 2 3" xfId="16991"/>
    <cellStyle name="Notas 10 4 8 2 3 2" xfId="32099"/>
    <cellStyle name="Notas 10 4 8 2 4" xfId="22124"/>
    <cellStyle name="Notas 10 4 8 3" xfId="10761"/>
    <cellStyle name="Notas 10 4 8 3 2" xfId="25869"/>
    <cellStyle name="Notas 10 4 8 4" xfId="13380"/>
    <cellStyle name="Notas 10 4 8 4 2" xfId="28488"/>
    <cellStyle name="Notas 10 4 8 5" xfId="19487"/>
    <cellStyle name="Notas 10 4 9" xfId="4737"/>
    <cellStyle name="Notas 10 4 9 2" xfId="11119"/>
    <cellStyle name="Notas 10 4 9 2 2" xfId="26227"/>
    <cellStyle name="Notas 10 4 9 3" xfId="13456"/>
    <cellStyle name="Notas 10 4 9 3 2" xfId="28564"/>
    <cellStyle name="Notas 10 4 9 4" xfId="19845"/>
    <cellStyle name="Notas 10 5" xfId="2024"/>
    <cellStyle name="Notas 10 5 10" xfId="15489"/>
    <cellStyle name="Notas 10 5 10 2" xfId="30597"/>
    <cellStyle name="Notas 10 5 11" xfId="15004"/>
    <cellStyle name="Notas 10 5 11 2" xfId="30112"/>
    <cellStyle name="Notas 10 5 12" xfId="17249"/>
    <cellStyle name="Notas 10 5 2" xfId="2786"/>
    <cellStyle name="Notas 10 5 2 2" xfId="5423"/>
    <cellStyle name="Notas 10 5 2 2 2" xfId="14784"/>
    <cellStyle name="Notas 10 5 2 2 2 2" xfId="29892"/>
    <cellStyle name="Notas 10 5 2 2 3" xfId="20531"/>
    <cellStyle name="Notas 10 5 2 3" xfId="13985"/>
    <cellStyle name="Notas 10 5 2 3 2" xfId="29093"/>
    <cellStyle name="Notas 10 5 2 4" xfId="17894"/>
    <cellStyle name="Notas 10 5 3" xfId="3089"/>
    <cellStyle name="Notas 10 5 3 2" xfId="5726"/>
    <cellStyle name="Notas 10 5 3 2 2" xfId="12037"/>
    <cellStyle name="Notas 10 5 3 2 2 2" xfId="27145"/>
    <cellStyle name="Notas 10 5 3 2 3" xfId="13453"/>
    <cellStyle name="Notas 10 5 3 2 3 2" xfId="28561"/>
    <cellStyle name="Notas 10 5 3 2 4" xfId="20834"/>
    <cellStyle name="Notas 10 5 3 3" xfId="9471"/>
    <cellStyle name="Notas 10 5 3 3 2" xfId="24579"/>
    <cellStyle name="Notas 10 5 3 4" xfId="14166"/>
    <cellStyle name="Notas 10 5 3 4 2" xfId="29274"/>
    <cellStyle name="Notas 10 5 3 5" xfId="18197"/>
    <cellStyle name="Notas 10 5 4" xfId="3415"/>
    <cellStyle name="Notas 10 5 4 2" xfId="6052"/>
    <cellStyle name="Notas 10 5 4 2 2" xfId="12363"/>
    <cellStyle name="Notas 10 5 4 2 2 2" xfId="27471"/>
    <cellStyle name="Notas 10 5 4 2 3" xfId="7460"/>
    <cellStyle name="Notas 10 5 4 2 3 2" xfId="22568"/>
    <cellStyle name="Notas 10 5 4 2 4" xfId="21160"/>
    <cellStyle name="Notas 10 5 4 3" xfId="9797"/>
    <cellStyle name="Notas 10 5 4 3 2" xfId="24905"/>
    <cellStyle name="Notas 10 5 4 4" xfId="15411"/>
    <cellStyle name="Notas 10 5 4 4 2" xfId="30519"/>
    <cellStyle name="Notas 10 5 4 5" xfId="18523"/>
    <cellStyle name="Notas 10 5 5" xfId="3721"/>
    <cellStyle name="Notas 10 5 5 2" xfId="6358"/>
    <cellStyle name="Notas 10 5 5 2 2" xfId="12669"/>
    <cellStyle name="Notas 10 5 5 2 2 2" xfId="27777"/>
    <cellStyle name="Notas 10 5 5 2 3" xfId="14610"/>
    <cellStyle name="Notas 10 5 5 2 3 2" xfId="29718"/>
    <cellStyle name="Notas 10 5 5 2 4" xfId="21466"/>
    <cellStyle name="Notas 10 5 5 3" xfId="10103"/>
    <cellStyle name="Notas 10 5 5 3 2" xfId="25211"/>
    <cellStyle name="Notas 10 5 5 4" xfId="15111"/>
    <cellStyle name="Notas 10 5 5 4 2" xfId="30219"/>
    <cellStyle name="Notas 10 5 5 5" xfId="18829"/>
    <cellStyle name="Notas 10 5 6" xfId="4096"/>
    <cellStyle name="Notas 10 5 6 2" xfId="6733"/>
    <cellStyle name="Notas 10 5 6 2 2" xfId="13044"/>
    <cellStyle name="Notas 10 5 6 2 2 2" xfId="28152"/>
    <cellStyle name="Notas 10 5 6 2 3" xfId="16720"/>
    <cellStyle name="Notas 10 5 6 2 3 2" xfId="31828"/>
    <cellStyle name="Notas 10 5 6 2 4" xfId="21841"/>
    <cellStyle name="Notas 10 5 6 3" xfId="10478"/>
    <cellStyle name="Notas 10 5 6 3 2" xfId="25586"/>
    <cellStyle name="Notas 10 5 6 4" xfId="7111"/>
    <cellStyle name="Notas 10 5 6 4 2" xfId="22219"/>
    <cellStyle name="Notas 10 5 6 5" xfId="19204"/>
    <cellStyle name="Notas 10 5 7" xfId="4378"/>
    <cellStyle name="Notas 10 5 7 2" xfId="7015"/>
    <cellStyle name="Notas 10 5 7 2 2" xfId="13326"/>
    <cellStyle name="Notas 10 5 7 2 2 2" xfId="28434"/>
    <cellStyle name="Notas 10 5 7 2 3" xfId="16990"/>
    <cellStyle name="Notas 10 5 7 2 3 2" xfId="32098"/>
    <cellStyle name="Notas 10 5 7 2 4" xfId="22123"/>
    <cellStyle name="Notas 10 5 7 3" xfId="10760"/>
    <cellStyle name="Notas 10 5 7 3 2" xfId="25868"/>
    <cellStyle name="Notas 10 5 7 4" xfId="14829"/>
    <cellStyle name="Notas 10 5 7 4 2" xfId="29937"/>
    <cellStyle name="Notas 10 5 7 5" xfId="19486"/>
    <cellStyle name="Notas 10 5 8" xfId="4661"/>
    <cellStyle name="Notas 10 5 8 2" xfId="11043"/>
    <cellStyle name="Notas 10 5 8 2 2" xfId="26151"/>
    <cellStyle name="Notas 10 5 8 3" xfId="15056"/>
    <cellStyle name="Notas 10 5 8 3 2" xfId="30164"/>
    <cellStyle name="Notas 10 5 8 4" xfId="19769"/>
    <cellStyle name="Notas 10 5 9" xfId="8522"/>
    <cellStyle name="Notas 10 5 9 2" xfId="23630"/>
    <cellStyle name="Notas 11" xfId="1449"/>
    <cellStyle name="Notas 11 2" xfId="1904"/>
    <cellStyle name="Notas 11 2 10" xfId="16084"/>
    <cellStyle name="Notas 11 2 10 2" xfId="31192"/>
    <cellStyle name="Notas 11 2 11" xfId="16267"/>
    <cellStyle name="Notas 11 2 11 2" xfId="31375"/>
    <cellStyle name="Notas 11 2 12" xfId="17129"/>
    <cellStyle name="Notas 11 2 2" xfId="2464"/>
    <cellStyle name="Notas 11 2 2 2" xfId="5101"/>
    <cellStyle name="Notas 11 2 2 2 2" xfId="11465"/>
    <cellStyle name="Notas 11 2 2 2 2 2" xfId="26573"/>
    <cellStyle name="Notas 11 2 2 2 3" xfId="15778"/>
    <cellStyle name="Notas 11 2 2 2 3 2" xfId="30886"/>
    <cellStyle name="Notas 11 2 2 2 4" xfId="20209"/>
    <cellStyle name="Notas 11 2 2 3" xfId="8931"/>
    <cellStyle name="Notas 11 2 2 3 2" xfId="24039"/>
    <cellStyle name="Notas 11 2 3" xfId="2680"/>
    <cellStyle name="Notas 11 2 3 2" xfId="5317"/>
    <cellStyle name="Notas 11 2 3 2 2" xfId="13559"/>
    <cellStyle name="Notas 11 2 3 2 2 2" xfId="28667"/>
    <cellStyle name="Notas 11 2 3 2 3" xfId="20425"/>
    <cellStyle name="Notas 11 2 3 3" xfId="16225"/>
    <cellStyle name="Notas 11 2 3 3 2" xfId="31333"/>
    <cellStyle name="Notas 11 2 3 4" xfId="17788"/>
    <cellStyle name="Notas 11 2 4" xfId="2983"/>
    <cellStyle name="Notas 11 2 4 2" xfId="5620"/>
    <cellStyle name="Notas 11 2 4 2 2" xfId="11931"/>
    <cellStyle name="Notas 11 2 4 2 2 2" xfId="27039"/>
    <cellStyle name="Notas 11 2 4 2 3" xfId="7892"/>
    <cellStyle name="Notas 11 2 4 2 3 2" xfId="23000"/>
    <cellStyle name="Notas 11 2 4 2 4" xfId="20728"/>
    <cellStyle name="Notas 11 2 4 3" xfId="9365"/>
    <cellStyle name="Notas 11 2 4 3 2" xfId="24473"/>
    <cellStyle name="Notas 11 2 4 4" xfId="16034"/>
    <cellStyle name="Notas 11 2 4 4 2" xfId="31142"/>
    <cellStyle name="Notas 11 2 4 5" xfId="18091"/>
    <cellStyle name="Notas 11 2 5" xfId="3309"/>
    <cellStyle name="Notas 11 2 5 2" xfId="5946"/>
    <cellStyle name="Notas 11 2 5 2 2" xfId="12257"/>
    <cellStyle name="Notas 11 2 5 2 2 2" xfId="27365"/>
    <cellStyle name="Notas 11 2 5 2 3" xfId="7429"/>
    <cellStyle name="Notas 11 2 5 2 3 2" xfId="22537"/>
    <cellStyle name="Notas 11 2 5 2 4" xfId="21054"/>
    <cellStyle name="Notas 11 2 5 3" xfId="9691"/>
    <cellStyle name="Notas 11 2 5 3 2" xfId="24799"/>
    <cellStyle name="Notas 11 2 5 4" xfId="15516"/>
    <cellStyle name="Notas 11 2 5 4 2" xfId="30624"/>
    <cellStyle name="Notas 11 2 5 5" xfId="18417"/>
    <cellStyle name="Notas 11 2 6" xfId="3615"/>
    <cellStyle name="Notas 11 2 6 2" xfId="6252"/>
    <cellStyle name="Notas 11 2 6 2 2" xfId="12563"/>
    <cellStyle name="Notas 11 2 6 2 2 2" xfId="27671"/>
    <cellStyle name="Notas 11 2 6 2 3" xfId="7826"/>
    <cellStyle name="Notas 11 2 6 2 3 2" xfId="22934"/>
    <cellStyle name="Notas 11 2 6 2 4" xfId="21360"/>
    <cellStyle name="Notas 11 2 6 3" xfId="9997"/>
    <cellStyle name="Notas 11 2 6 3 2" xfId="25105"/>
    <cellStyle name="Notas 11 2 6 4" xfId="13806"/>
    <cellStyle name="Notas 11 2 6 4 2" xfId="28914"/>
    <cellStyle name="Notas 11 2 6 5" xfId="18723"/>
    <cellStyle name="Notas 11 2 7" xfId="3976"/>
    <cellStyle name="Notas 11 2 7 2" xfId="6613"/>
    <cellStyle name="Notas 11 2 7 2 2" xfId="12924"/>
    <cellStyle name="Notas 11 2 7 2 2 2" xfId="28032"/>
    <cellStyle name="Notas 11 2 7 2 3" xfId="16614"/>
    <cellStyle name="Notas 11 2 7 2 3 2" xfId="31722"/>
    <cellStyle name="Notas 11 2 7 2 4" xfId="21721"/>
    <cellStyle name="Notas 11 2 7 3" xfId="10358"/>
    <cellStyle name="Notas 11 2 7 3 2" xfId="25466"/>
    <cellStyle name="Notas 11 2 7 4" xfId="16550"/>
    <cellStyle name="Notas 11 2 7 4 2" xfId="31658"/>
    <cellStyle name="Notas 11 2 7 5" xfId="19084"/>
    <cellStyle name="Notas 11 2 8" xfId="4541"/>
    <cellStyle name="Notas 11 2 8 2" xfId="10923"/>
    <cellStyle name="Notas 11 2 8 2 2" xfId="26031"/>
    <cellStyle name="Notas 11 2 8 3" xfId="16341"/>
    <cellStyle name="Notas 11 2 8 3 2" xfId="31449"/>
    <cellStyle name="Notas 11 2 8 4" xfId="19649"/>
    <cellStyle name="Notas 11 2 9" xfId="8405"/>
    <cellStyle name="Notas 11 2 9 2" xfId="23513"/>
    <cellStyle name="Notas 11 3" xfId="1891"/>
    <cellStyle name="Notas 11 3 10" xfId="8392"/>
    <cellStyle name="Notas 11 3 10 2" xfId="23500"/>
    <cellStyle name="Notas 11 3 11" xfId="14992"/>
    <cellStyle name="Notas 11 3 11 2" xfId="30100"/>
    <cellStyle name="Notas 11 3 12" xfId="16100"/>
    <cellStyle name="Notas 11 3 12 2" xfId="31208"/>
    <cellStyle name="Notas 11 3 13" xfId="17116"/>
    <cellStyle name="Notas 11 3 2" xfId="2451"/>
    <cellStyle name="Notas 11 3 2 2" xfId="5088"/>
    <cellStyle name="Notas 11 3 2 2 2" xfId="11452"/>
    <cellStyle name="Notas 11 3 2 2 2 2" xfId="26560"/>
    <cellStyle name="Notas 11 3 2 2 3" xfId="15619"/>
    <cellStyle name="Notas 11 3 2 2 3 2" xfId="30727"/>
    <cellStyle name="Notas 11 3 2 2 4" xfId="20196"/>
    <cellStyle name="Notas 11 3 2 3" xfId="8918"/>
    <cellStyle name="Notas 11 3 2 3 2" xfId="24026"/>
    <cellStyle name="Notas 11 3 2 4" xfId="7514"/>
    <cellStyle name="Notas 11 3 2 4 2" xfId="22622"/>
    <cellStyle name="Notas 11 3 2 5" xfId="14944"/>
    <cellStyle name="Notas 11 3 2 5 2" xfId="30052"/>
    <cellStyle name="Notas 11 3 2 6" xfId="17625"/>
    <cellStyle name="Notas 11 3 3" xfId="2667"/>
    <cellStyle name="Notas 11 3 3 2" xfId="5304"/>
    <cellStyle name="Notas 11 3 3 2 2" xfId="14445"/>
    <cellStyle name="Notas 11 3 3 2 2 2" xfId="29553"/>
    <cellStyle name="Notas 11 3 3 2 3" xfId="20412"/>
    <cellStyle name="Notas 11 3 3 3" xfId="15120"/>
    <cellStyle name="Notas 11 3 3 3 2" xfId="30228"/>
    <cellStyle name="Notas 11 3 3 4" xfId="17775"/>
    <cellStyle name="Notas 11 3 4" xfId="2970"/>
    <cellStyle name="Notas 11 3 4 2" xfId="5607"/>
    <cellStyle name="Notas 11 3 4 2 2" xfId="11918"/>
    <cellStyle name="Notas 11 3 4 2 2 2" xfId="27026"/>
    <cellStyle name="Notas 11 3 4 2 3" xfId="16415"/>
    <cellStyle name="Notas 11 3 4 2 3 2" xfId="31523"/>
    <cellStyle name="Notas 11 3 4 2 4" xfId="20715"/>
    <cellStyle name="Notas 11 3 4 3" xfId="9352"/>
    <cellStyle name="Notas 11 3 4 3 2" xfId="24460"/>
    <cellStyle name="Notas 11 3 4 4" xfId="14751"/>
    <cellStyle name="Notas 11 3 4 4 2" xfId="29859"/>
    <cellStyle name="Notas 11 3 4 5" xfId="18078"/>
    <cellStyle name="Notas 11 3 5" xfId="3296"/>
    <cellStyle name="Notas 11 3 5 2" xfId="5933"/>
    <cellStyle name="Notas 11 3 5 2 2" xfId="12244"/>
    <cellStyle name="Notas 11 3 5 2 2 2" xfId="27352"/>
    <cellStyle name="Notas 11 3 5 2 3" xfId="8161"/>
    <cellStyle name="Notas 11 3 5 2 3 2" xfId="23269"/>
    <cellStyle name="Notas 11 3 5 2 4" xfId="21041"/>
    <cellStyle name="Notas 11 3 5 3" xfId="9678"/>
    <cellStyle name="Notas 11 3 5 3 2" xfId="24786"/>
    <cellStyle name="Notas 11 3 5 4" xfId="14018"/>
    <cellStyle name="Notas 11 3 5 4 2" xfId="29126"/>
    <cellStyle name="Notas 11 3 5 5" xfId="18404"/>
    <cellStyle name="Notas 11 3 6" xfId="3602"/>
    <cellStyle name="Notas 11 3 6 2" xfId="6239"/>
    <cellStyle name="Notas 11 3 6 2 2" xfId="12550"/>
    <cellStyle name="Notas 11 3 6 2 2 2" xfId="27658"/>
    <cellStyle name="Notas 11 3 6 2 3" xfId="7300"/>
    <cellStyle name="Notas 11 3 6 2 3 2" xfId="22408"/>
    <cellStyle name="Notas 11 3 6 2 4" xfId="21347"/>
    <cellStyle name="Notas 11 3 6 3" xfId="9984"/>
    <cellStyle name="Notas 11 3 6 3 2" xfId="25092"/>
    <cellStyle name="Notas 11 3 6 4" xfId="14854"/>
    <cellStyle name="Notas 11 3 6 4 2" xfId="29962"/>
    <cellStyle name="Notas 11 3 6 5" xfId="18710"/>
    <cellStyle name="Notas 11 3 7" xfId="3963"/>
    <cellStyle name="Notas 11 3 7 2" xfId="6600"/>
    <cellStyle name="Notas 11 3 7 2 2" xfId="12911"/>
    <cellStyle name="Notas 11 3 7 2 2 2" xfId="28019"/>
    <cellStyle name="Notas 11 3 7 2 3" xfId="16601"/>
    <cellStyle name="Notas 11 3 7 2 3 2" xfId="31709"/>
    <cellStyle name="Notas 11 3 7 2 4" xfId="21708"/>
    <cellStyle name="Notas 11 3 7 3" xfId="10345"/>
    <cellStyle name="Notas 11 3 7 3 2" xfId="25453"/>
    <cellStyle name="Notas 11 3 7 4" xfId="8185"/>
    <cellStyle name="Notas 11 3 7 4 2" xfId="23293"/>
    <cellStyle name="Notas 11 3 7 5" xfId="19071"/>
    <cellStyle name="Notas 11 3 8" xfId="4295"/>
    <cellStyle name="Notas 11 3 8 2" xfId="6932"/>
    <cellStyle name="Notas 11 3 8 2 2" xfId="13243"/>
    <cellStyle name="Notas 11 3 8 2 2 2" xfId="28351"/>
    <cellStyle name="Notas 11 3 8 2 3" xfId="16907"/>
    <cellStyle name="Notas 11 3 8 2 3 2" xfId="32015"/>
    <cellStyle name="Notas 11 3 8 2 4" xfId="22040"/>
    <cellStyle name="Notas 11 3 8 3" xfId="10677"/>
    <cellStyle name="Notas 11 3 8 3 2" xfId="25785"/>
    <cellStyle name="Notas 11 3 8 4" xfId="9206"/>
    <cellStyle name="Notas 11 3 8 4 2" xfId="24314"/>
    <cellStyle name="Notas 11 3 8 5" xfId="19403"/>
    <cellStyle name="Notas 11 3 9" xfId="4528"/>
    <cellStyle name="Notas 11 3 9 2" xfId="10910"/>
    <cellStyle name="Notas 11 3 9 2 2" xfId="26018"/>
    <cellStyle name="Notas 11 3 9 3" xfId="7129"/>
    <cellStyle name="Notas 11 3 9 3 2" xfId="22237"/>
    <cellStyle name="Notas 11 3 9 4" xfId="19636"/>
    <cellStyle name="Notas 11 4" xfId="2101"/>
    <cellStyle name="Notas 11 4 10" xfId="8599"/>
    <cellStyle name="Notas 11 4 10 2" xfId="23707"/>
    <cellStyle name="Notas 11 4 11" xfId="16502"/>
    <cellStyle name="Notas 11 4 11 2" xfId="31610"/>
    <cellStyle name="Notas 11 4 12" xfId="16031"/>
    <cellStyle name="Notas 11 4 12 2" xfId="31139"/>
    <cellStyle name="Notas 11 4 13" xfId="17326"/>
    <cellStyle name="Notas 11 4 2" xfId="2591"/>
    <cellStyle name="Notas 11 4 2 2" xfId="5228"/>
    <cellStyle name="Notas 11 4 2 2 2" xfId="11592"/>
    <cellStyle name="Notas 11 4 2 2 2 2" xfId="26700"/>
    <cellStyle name="Notas 11 4 2 2 3" xfId="13424"/>
    <cellStyle name="Notas 11 4 2 2 3 2" xfId="28532"/>
    <cellStyle name="Notas 11 4 2 2 4" xfId="20336"/>
    <cellStyle name="Notas 11 4 2 3" xfId="9058"/>
    <cellStyle name="Notas 11 4 2 3 2" xfId="24166"/>
    <cellStyle name="Notas 11 4 2 4" xfId="11813"/>
    <cellStyle name="Notas 11 4 2 4 2" xfId="26921"/>
    <cellStyle name="Notas 11 4 2 5" xfId="16236"/>
    <cellStyle name="Notas 11 4 2 5 2" xfId="31344"/>
    <cellStyle name="Notas 11 4 2 6" xfId="17699"/>
    <cellStyle name="Notas 11 4 3" xfId="2856"/>
    <cellStyle name="Notas 11 4 3 2" xfId="5493"/>
    <cellStyle name="Notas 11 4 3 2 2" xfId="15615"/>
    <cellStyle name="Notas 11 4 3 2 2 2" xfId="30723"/>
    <cellStyle name="Notas 11 4 3 2 3" xfId="20601"/>
    <cellStyle name="Notas 11 4 3 3" xfId="16340"/>
    <cellStyle name="Notas 11 4 3 3 2" xfId="31448"/>
    <cellStyle name="Notas 11 4 3 4" xfId="17964"/>
    <cellStyle name="Notas 11 4 4" xfId="3159"/>
    <cellStyle name="Notas 11 4 4 2" xfId="5796"/>
    <cellStyle name="Notas 11 4 4 2 2" xfId="12107"/>
    <cellStyle name="Notas 11 4 4 2 2 2" xfId="27215"/>
    <cellStyle name="Notas 11 4 4 2 3" xfId="8250"/>
    <cellStyle name="Notas 11 4 4 2 3 2" xfId="23358"/>
    <cellStyle name="Notas 11 4 4 2 4" xfId="20904"/>
    <cellStyle name="Notas 11 4 4 3" xfId="9541"/>
    <cellStyle name="Notas 11 4 4 3 2" xfId="24649"/>
    <cellStyle name="Notas 11 4 4 4" xfId="7699"/>
    <cellStyle name="Notas 11 4 4 4 2" xfId="22807"/>
    <cellStyle name="Notas 11 4 4 5" xfId="18267"/>
    <cellStyle name="Notas 11 4 5" xfId="3485"/>
    <cellStyle name="Notas 11 4 5 2" xfId="6122"/>
    <cellStyle name="Notas 11 4 5 2 2" xfId="12433"/>
    <cellStyle name="Notas 11 4 5 2 2 2" xfId="27541"/>
    <cellStyle name="Notas 11 4 5 2 3" xfId="7332"/>
    <cellStyle name="Notas 11 4 5 2 3 2" xfId="22440"/>
    <cellStyle name="Notas 11 4 5 2 4" xfId="21230"/>
    <cellStyle name="Notas 11 4 5 3" xfId="9867"/>
    <cellStyle name="Notas 11 4 5 3 2" xfId="24975"/>
    <cellStyle name="Notas 11 4 5 4" xfId="13846"/>
    <cellStyle name="Notas 11 4 5 4 2" xfId="28954"/>
    <cellStyle name="Notas 11 4 5 5" xfId="18593"/>
    <cellStyle name="Notas 11 4 6" xfId="3791"/>
    <cellStyle name="Notas 11 4 6 2" xfId="6428"/>
    <cellStyle name="Notas 11 4 6 2 2" xfId="12739"/>
    <cellStyle name="Notas 11 4 6 2 2 2" xfId="27847"/>
    <cellStyle name="Notas 11 4 6 2 3" xfId="15803"/>
    <cellStyle name="Notas 11 4 6 2 3 2" xfId="30911"/>
    <cellStyle name="Notas 11 4 6 2 4" xfId="21536"/>
    <cellStyle name="Notas 11 4 6 3" xfId="10173"/>
    <cellStyle name="Notas 11 4 6 3 2" xfId="25281"/>
    <cellStyle name="Notas 11 4 6 4" xfId="8025"/>
    <cellStyle name="Notas 11 4 6 4 2" xfId="23133"/>
    <cellStyle name="Notas 11 4 6 5" xfId="18899"/>
    <cellStyle name="Notas 11 4 7" xfId="4173"/>
    <cellStyle name="Notas 11 4 7 2" xfId="6810"/>
    <cellStyle name="Notas 11 4 7 2 2" xfId="13121"/>
    <cellStyle name="Notas 11 4 7 2 2 2" xfId="28229"/>
    <cellStyle name="Notas 11 4 7 2 3" xfId="16790"/>
    <cellStyle name="Notas 11 4 7 2 3 2" xfId="31898"/>
    <cellStyle name="Notas 11 4 7 2 4" xfId="21918"/>
    <cellStyle name="Notas 11 4 7 3" xfId="10555"/>
    <cellStyle name="Notas 11 4 7 3 2" xfId="25663"/>
    <cellStyle name="Notas 11 4 7 4" xfId="14837"/>
    <cellStyle name="Notas 11 4 7 4 2" xfId="29945"/>
    <cellStyle name="Notas 11 4 7 5" xfId="19281"/>
    <cellStyle name="Notas 11 4 8" xfId="4380"/>
    <cellStyle name="Notas 11 4 8 2" xfId="7017"/>
    <cellStyle name="Notas 11 4 8 2 2" xfId="13328"/>
    <cellStyle name="Notas 11 4 8 2 2 2" xfId="28436"/>
    <cellStyle name="Notas 11 4 8 2 3" xfId="16992"/>
    <cellStyle name="Notas 11 4 8 2 3 2" xfId="32100"/>
    <cellStyle name="Notas 11 4 8 2 4" xfId="22125"/>
    <cellStyle name="Notas 11 4 8 3" xfId="10762"/>
    <cellStyle name="Notas 11 4 8 3 2" xfId="25870"/>
    <cellStyle name="Notas 11 4 8 4" xfId="13847"/>
    <cellStyle name="Notas 11 4 8 4 2" xfId="28955"/>
    <cellStyle name="Notas 11 4 8 5" xfId="19488"/>
    <cellStyle name="Notas 11 4 9" xfId="4738"/>
    <cellStyle name="Notas 11 4 9 2" xfId="11120"/>
    <cellStyle name="Notas 11 4 9 2 2" xfId="26228"/>
    <cellStyle name="Notas 11 4 9 3" xfId="15201"/>
    <cellStyle name="Notas 11 4 9 3 2" xfId="30309"/>
    <cellStyle name="Notas 11 4 9 4" xfId="19846"/>
    <cellStyle name="Notas 11 5" xfId="2023"/>
    <cellStyle name="Notas 11 5 10" xfId="7723"/>
    <cellStyle name="Notas 11 5 10 2" xfId="22831"/>
    <cellStyle name="Notas 11 5 11" xfId="7267"/>
    <cellStyle name="Notas 11 5 11 2" xfId="22375"/>
    <cellStyle name="Notas 11 5 12" xfId="17248"/>
    <cellStyle name="Notas 11 5 2" xfId="2785"/>
    <cellStyle name="Notas 11 5 2 2" xfId="5422"/>
    <cellStyle name="Notas 11 5 2 2 2" xfId="8226"/>
    <cellStyle name="Notas 11 5 2 2 2 2" xfId="23334"/>
    <cellStyle name="Notas 11 5 2 2 3" xfId="20530"/>
    <cellStyle name="Notas 11 5 2 3" xfId="7917"/>
    <cellStyle name="Notas 11 5 2 3 2" xfId="23025"/>
    <cellStyle name="Notas 11 5 2 4" xfId="17893"/>
    <cellStyle name="Notas 11 5 3" xfId="3088"/>
    <cellStyle name="Notas 11 5 3 2" xfId="5725"/>
    <cellStyle name="Notas 11 5 3 2 2" xfId="12036"/>
    <cellStyle name="Notas 11 5 3 2 2 2" xfId="27144"/>
    <cellStyle name="Notas 11 5 3 2 3" xfId="14657"/>
    <cellStyle name="Notas 11 5 3 2 3 2" xfId="29765"/>
    <cellStyle name="Notas 11 5 3 2 4" xfId="20833"/>
    <cellStyle name="Notas 11 5 3 3" xfId="9470"/>
    <cellStyle name="Notas 11 5 3 3 2" xfId="24578"/>
    <cellStyle name="Notas 11 5 3 4" xfId="14314"/>
    <cellStyle name="Notas 11 5 3 4 2" xfId="29422"/>
    <cellStyle name="Notas 11 5 3 5" xfId="18196"/>
    <cellStyle name="Notas 11 5 4" xfId="3414"/>
    <cellStyle name="Notas 11 5 4 2" xfId="6051"/>
    <cellStyle name="Notas 11 5 4 2 2" xfId="12362"/>
    <cellStyle name="Notas 11 5 4 2 2 2" xfId="27470"/>
    <cellStyle name="Notas 11 5 4 2 3" xfId="9210"/>
    <cellStyle name="Notas 11 5 4 2 3 2" xfId="24318"/>
    <cellStyle name="Notas 11 5 4 2 4" xfId="21159"/>
    <cellStyle name="Notas 11 5 4 3" xfId="9796"/>
    <cellStyle name="Notas 11 5 4 3 2" xfId="24904"/>
    <cellStyle name="Notas 11 5 4 4" xfId="7882"/>
    <cellStyle name="Notas 11 5 4 4 2" xfId="22990"/>
    <cellStyle name="Notas 11 5 4 5" xfId="18522"/>
    <cellStyle name="Notas 11 5 5" xfId="3720"/>
    <cellStyle name="Notas 11 5 5 2" xfId="6357"/>
    <cellStyle name="Notas 11 5 5 2 2" xfId="12668"/>
    <cellStyle name="Notas 11 5 5 2 2 2" xfId="27776"/>
    <cellStyle name="Notas 11 5 5 2 3" xfId="15264"/>
    <cellStyle name="Notas 11 5 5 2 3 2" xfId="30372"/>
    <cellStyle name="Notas 11 5 5 2 4" xfId="21465"/>
    <cellStyle name="Notas 11 5 5 3" xfId="10102"/>
    <cellStyle name="Notas 11 5 5 3 2" xfId="25210"/>
    <cellStyle name="Notas 11 5 5 4" xfId="16381"/>
    <cellStyle name="Notas 11 5 5 4 2" xfId="31489"/>
    <cellStyle name="Notas 11 5 5 5" xfId="18828"/>
    <cellStyle name="Notas 11 5 6" xfId="4095"/>
    <cellStyle name="Notas 11 5 6 2" xfId="6732"/>
    <cellStyle name="Notas 11 5 6 2 2" xfId="13043"/>
    <cellStyle name="Notas 11 5 6 2 2 2" xfId="28151"/>
    <cellStyle name="Notas 11 5 6 2 3" xfId="16719"/>
    <cellStyle name="Notas 11 5 6 2 3 2" xfId="31827"/>
    <cellStyle name="Notas 11 5 6 2 4" xfId="21840"/>
    <cellStyle name="Notas 11 5 6 3" xfId="10477"/>
    <cellStyle name="Notas 11 5 6 3 2" xfId="25585"/>
    <cellStyle name="Notas 11 5 6 4" xfId="8246"/>
    <cellStyle name="Notas 11 5 6 4 2" xfId="23354"/>
    <cellStyle name="Notas 11 5 6 5" xfId="19203"/>
    <cellStyle name="Notas 11 5 7" xfId="4377"/>
    <cellStyle name="Notas 11 5 7 2" xfId="7014"/>
    <cellStyle name="Notas 11 5 7 2 2" xfId="13325"/>
    <cellStyle name="Notas 11 5 7 2 2 2" xfId="28433"/>
    <cellStyle name="Notas 11 5 7 2 3" xfId="16989"/>
    <cellStyle name="Notas 11 5 7 2 3 2" xfId="32097"/>
    <cellStyle name="Notas 11 5 7 2 4" xfId="22122"/>
    <cellStyle name="Notas 11 5 7 3" xfId="10759"/>
    <cellStyle name="Notas 11 5 7 3 2" xfId="25867"/>
    <cellStyle name="Notas 11 5 7 4" xfId="9225"/>
    <cellStyle name="Notas 11 5 7 4 2" xfId="24333"/>
    <cellStyle name="Notas 11 5 7 5" xfId="19485"/>
    <cellStyle name="Notas 11 5 8" xfId="4660"/>
    <cellStyle name="Notas 11 5 8 2" xfId="11042"/>
    <cellStyle name="Notas 11 5 8 2 2" xfId="26150"/>
    <cellStyle name="Notas 11 5 8 3" xfId="14092"/>
    <cellStyle name="Notas 11 5 8 3 2" xfId="29200"/>
    <cellStyle name="Notas 11 5 8 4" xfId="19768"/>
    <cellStyle name="Notas 11 5 9" xfId="8521"/>
    <cellStyle name="Notas 11 5 9 2" xfId="23629"/>
    <cellStyle name="Notas 12" xfId="1450"/>
    <cellStyle name="Notas 12 2" xfId="1905"/>
    <cellStyle name="Notas 12 2 10" xfId="14339"/>
    <cellStyle name="Notas 12 2 10 2" xfId="29447"/>
    <cellStyle name="Notas 12 2 11" xfId="15958"/>
    <cellStyle name="Notas 12 2 11 2" xfId="31066"/>
    <cellStyle name="Notas 12 2 12" xfId="17130"/>
    <cellStyle name="Notas 12 2 2" xfId="2465"/>
    <cellStyle name="Notas 12 2 2 2" xfId="5102"/>
    <cellStyle name="Notas 12 2 2 2 2" xfId="11466"/>
    <cellStyle name="Notas 12 2 2 2 2 2" xfId="26574"/>
    <cellStyle name="Notas 12 2 2 2 3" xfId="14556"/>
    <cellStyle name="Notas 12 2 2 2 3 2" xfId="29664"/>
    <cellStyle name="Notas 12 2 2 2 4" xfId="20210"/>
    <cellStyle name="Notas 12 2 2 3" xfId="8932"/>
    <cellStyle name="Notas 12 2 2 3 2" xfId="24040"/>
    <cellStyle name="Notas 12 2 3" xfId="2681"/>
    <cellStyle name="Notas 12 2 3 2" xfId="5318"/>
    <cellStyle name="Notas 12 2 3 2 2" xfId="7646"/>
    <cellStyle name="Notas 12 2 3 2 2 2" xfId="22754"/>
    <cellStyle name="Notas 12 2 3 2 3" xfId="20426"/>
    <cellStyle name="Notas 12 2 3 3" xfId="14408"/>
    <cellStyle name="Notas 12 2 3 3 2" xfId="29516"/>
    <cellStyle name="Notas 12 2 3 4" xfId="17789"/>
    <cellStyle name="Notas 12 2 4" xfId="2984"/>
    <cellStyle name="Notas 12 2 4 2" xfId="5621"/>
    <cellStyle name="Notas 12 2 4 2 2" xfId="11932"/>
    <cellStyle name="Notas 12 2 4 2 2 2" xfId="27040"/>
    <cellStyle name="Notas 12 2 4 2 3" xfId="13844"/>
    <cellStyle name="Notas 12 2 4 2 3 2" xfId="28952"/>
    <cellStyle name="Notas 12 2 4 2 4" xfId="20729"/>
    <cellStyle name="Notas 12 2 4 3" xfId="9366"/>
    <cellStyle name="Notas 12 2 4 3 2" xfId="24474"/>
    <cellStyle name="Notas 12 2 4 4" xfId="16298"/>
    <cellStyle name="Notas 12 2 4 4 2" xfId="31406"/>
    <cellStyle name="Notas 12 2 4 5" xfId="18092"/>
    <cellStyle name="Notas 12 2 5" xfId="3310"/>
    <cellStyle name="Notas 12 2 5 2" xfId="5947"/>
    <cellStyle name="Notas 12 2 5 2 2" xfId="12258"/>
    <cellStyle name="Notas 12 2 5 2 2 2" xfId="27366"/>
    <cellStyle name="Notas 12 2 5 2 3" xfId="13667"/>
    <cellStyle name="Notas 12 2 5 2 3 2" xfId="28775"/>
    <cellStyle name="Notas 12 2 5 2 4" xfId="21055"/>
    <cellStyle name="Notas 12 2 5 3" xfId="9692"/>
    <cellStyle name="Notas 12 2 5 3 2" xfId="24800"/>
    <cellStyle name="Notas 12 2 5 4" xfId="8227"/>
    <cellStyle name="Notas 12 2 5 4 2" xfId="23335"/>
    <cellStyle name="Notas 12 2 5 5" xfId="18418"/>
    <cellStyle name="Notas 12 2 6" xfId="3616"/>
    <cellStyle name="Notas 12 2 6 2" xfId="6253"/>
    <cellStyle name="Notas 12 2 6 2 2" xfId="12564"/>
    <cellStyle name="Notas 12 2 6 2 2 2" xfId="27672"/>
    <cellStyle name="Notas 12 2 6 2 3" xfId="7281"/>
    <cellStyle name="Notas 12 2 6 2 3 2" xfId="22389"/>
    <cellStyle name="Notas 12 2 6 2 4" xfId="21361"/>
    <cellStyle name="Notas 12 2 6 3" xfId="9998"/>
    <cellStyle name="Notas 12 2 6 3 2" xfId="25106"/>
    <cellStyle name="Notas 12 2 6 4" xfId="16172"/>
    <cellStyle name="Notas 12 2 6 4 2" xfId="31280"/>
    <cellStyle name="Notas 12 2 6 5" xfId="18724"/>
    <cellStyle name="Notas 12 2 7" xfId="3977"/>
    <cellStyle name="Notas 12 2 7 2" xfId="6614"/>
    <cellStyle name="Notas 12 2 7 2 2" xfId="12925"/>
    <cellStyle name="Notas 12 2 7 2 2 2" xfId="28033"/>
    <cellStyle name="Notas 12 2 7 2 3" xfId="16615"/>
    <cellStyle name="Notas 12 2 7 2 3 2" xfId="31723"/>
    <cellStyle name="Notas 12 2 7 2 4" xfId="21722"/>
    <cellStyle name="Notas 12 2 7 3" xfId="10359"/>
    <cellStyle name="Notas 12 2 7 3 2" xfId="25467"/>
    <cellStyle name="Notas 12 2 7 4" xfId="15224"/>
    <cellStyle name="Notas 12 2 7 4 2" xfId="30332"/>
    <cellStyle name="Notas 12 2 7 5" xfId="19085"/>
    <cellStyle name="Notas 12 2 8" xfId="4542"/>
    <cellStyle name="Notas 12 2 8 2" xfId="10924"/>
    <cellStyle name="Notas 12 2 8 2 2" xfId="26032"/>
    <cellStyle name="Notas 12 2 8 3" xfId="15755"/>
    <cellStyle name="Notas 12 2 8 3 2" xfId="30863"/>
    <cellStyle name="Notas 12 2 8 4" xfId="19650"/>
    <cellStyle name="Notas 12 2 9" xfId="8406"/>
    <cellStyle name="Notas 12 2 9 2" xfId="23514"/>
    <cellStyle name="Notas 12 3" xfId="1892"/>
    <cellStyle name="Notas 12 3 10" xfId="8393"/>
    <cellStyle name="Notas 12 3 10 2" xfId="23501"/>
    <cellStyle name="Notas 12 3 11" xfId="11247"/>
    <cellStyle name="Notas 12 3 11 2" xfId="26355"/>
    <cellStyle name="Notas 12 3 12" xfId="15474"/>
    <cellStyle name="Notas 12 3 12 2" xfId="30582"/>
    <cellStyle name="Notas 12 3 13" xfId="17117"/>
    <cellStyle name="Notas 12 3 2" xfId="2452"/>
    <cellStyle name="Notas 12 3 2 2" xfId="5089"/>
    <cellStyle name="Notas 12 3 2 2 2" xfId="11453"/>
    <cellStyle name="Notas 12 3 2 2 2 2" xfId="26561"/>
    <cellStyle name="Notas 12 3 2 2 3" xfId="7655"/>
    <cellStyle name="Notas 12 3 2 2 3 2" xfId="22763"/>
    <cellStyle name="Notas 12 3 2 2 4" xfId="20197"/>
    <cellStyle name="Notas 12 3 2 3" xfId="8919"/>
    <cellStyle name="Notas 12 3 2 3 2" xfId="24027"/>
    <cellStyle name="Notas 12 3 2 4" xfId="13646"/>
    <cellStyle name="Notas 12 3 2 4 2" xfId="28754"/>
    <cellStyle name="Notas 12 3 2 5" xfId="14645"/>
    <cellStyle name="Notas 12 3 2 5 2" xfId="29753"/>
    <cellStyle name="Notas 12 3 2 6" xfId="17626"/>
    <cellStyle name="Notas 12 3 3" xfId="2668"/>
    <cellStyle name="Notas 12 3 3 2" xfId="5305"/>
    <cellStyle name="Notas 12 3 3 2 2" xfId="9149"/>
    <cellStyle name="Notas 12 3 3 2 2 2" xfId="24257"/>
    <cellStyle name="Notas 12 3 3 2 3" xfId="20413"/>
    <cellStyle name="Notas 12 3 3 3" xfId="14718"/>
    <cellStyle name="Notas 12 3 3 3 2" xfId="29826"/>
    <cellStyle name="Notas 12 3 3 4" xfId="17776"/>
    <cellStyle name="Notas 12 3 4" xfId="2971"/>
    <cellStyle name="Notas 12 3 4 2" xfId="5608"/>
    <cellStyle name="Notas 12 3 4 2 2" xfId="11919"/>
    <cellStyle name="Notas 12 3 4 2 2 2" xfId="27027"/>
    <cellStyle name="Notas 12 3 4 2 3" xfId="13814"/>
    <cellStyle name="Notas 12 3 4 2 3 2" xfId="28922"/>
    <cellStyle name="Notas 12 3 4 2 4" xfId="20716"/>
    <cellStyle name="Notas 12 3 4 3" xfId="9353"/>
    <cellStyle name="Notas 12 3 4 3 2" xfId="24461"/>
    <cellStyle name="Notas 12 3 4 4" xfId="13530"/>
    <cellStyle name="Notas 12 3 4 4 2" xfId="28638"/>
    <cellStyle name="Notas 12 3 4 5" xfId="18079"/>
    <cellStyle name="Notas 12 3 5" xfId="3297"/>
    <cellStyle name="Notas 12 3 5 2" xfId="5934"/>
    <cellStyle name="Notas 12 3 5 2 2" xfId="12245"/>
    <cellStyle name="Notas 12 3 5 2 2 2" xfId="27353"/>
    <cellStyle name="Notas 12 3 5 2 3" xfId="7462"/>
    <cellStyle name="Notas 12 3 5 2 3 2" xfId="22570"/>
    <cellStyle name="Notas 12 3 5 2 4" xfId="21042"/>
    <cellStyle name="Notas 12 3 5 3" xfId="9679"/>
    <cellStyle name="Notas 12 3 5 3 2" xfId="24787"/>
    <cellStyle name="Notas 12 3 5 4" xfId="13711"/>
    <cellStyle name="Notas 12 3 5 4 2" xfId="28819"/>
    <cellStyle name="Notas 12 3 5 5" xfId="18405"/>
    <cellStyle name="Notas 12 3 6" xfId="3603"/>
    <cellStyle name="Notas 12 3 6 2" xfId="6240"/>
    <cellStyle name="Notas 12 3 6 2 2" xfId="12551"/>
    <cellStyle name="Notas 12 3 6 2 2 2" xfId="27659"/>
    <cellStyle name="Notas 12 3 6 2 3" xfId="11243"/>
    <cellStyle name="Notas 12 3 6 2 3 2" xfId="26351"/>
    <cellStyle name="Notas 12 3 6 2 4" xfId="21348"/>
    <cellStyle name="Notas 12 3 6 3" xfId="9985"/>
    <cellStyle name="Notas 12 3 6 3 2" xfId="25093"/>
    <cellStyle name="Notas 12 3 6 4" xfId="7161"/>
    <cellStyle name="Notas 12 3 6 4 2" xfId="22269"/>
    <cellStyle name="Notas 12 3 6 5" xfId="18711"/>
    <cellStyle name="Notas 12 3 7" xfId="3964"/>
    <cellStyle name="Notas 12 3 7 2" xfId="6601"/>
    <cellStyle name="Notas 12 3 7 2 2" xfId="12912"/>
    <cellStyle name="Notas 12 3 7 2 2 2" xfId="28020"/>
    <cellStyle name="Notas 12 3 7 2 3" xfId="16602"/>
    <cellStyle name="Notas 12 3 7 2 3 2" xfId="31710"/>
    <cellStyle name="Notas 12 3 7 2 4" xfId="21709"/>
    <cellStyle name="Notas 12 3 7 3" xfId="10346"/>
    <cellStyle name="Notas 12 3 7 3 2" xfId="25454"/>
    <cellStyle name="Notas 12 3 7 4" xfId="14153"/>
    <cellStyle name="Notas 12 3 7 4 2" xfId="29261"/>
    <cellStyle name="Notas 12 3 7 5" xfId="19072"/>
    <cellStyle name="Notas 12 3 8" xfId="4296"/>
    <cellStyle name="Notas 12 3 8 2" xfId="6933"/>
    <cellStyle name="Notas 12 3 8 2 2" xfId="13244"/>
    <cellStyle name="Notas 12 3 8 2 2 2" xfId="28352"/>
    <cellStyle name="Notas 12 3 8 2 3" xfId="16908"/>
    <cellStyle name="Notas 12 3 8 2 3 2" xfId="32016"/>
    <cellStyle name="Notas 12 3 8 2 4" xfId="22041"/>
    <cellStyle name="Notas 12 3 8 3" xfId="10678"/>
    <cellStyle name="Notas 12 3 8 3 2" xfId="25786"/>
    <cellStyle name="Notas 12 3 8 4" xfId="15691"/>
    <cellStyle name="Notas 12 3 8 4 2" xfId="30799"/>
    <cellStyle name="Notas 12 3 8 5" xfId="19404"/>
    <cellStyle name="Notas 12 3 9" xfId="4529"/>
    <cellStyle name="Notas 12 3 9 2" xfId="10911"/>
    <cellStyle name="Notas 12 3 9 2 2" xfId="26019"/>
    <cellStyle name="Notas 12 3 9 3" xfId="7591"/>
    <cellStyle name="Notas 12 3 9 3 2" xfId="22699"/>
    <cellStyle name="Notas 12 3 9 4" xfId="19637"/>
    <cellStyle name="Notas 12 4" xfId="2102"/>
    <cellStyle name="Notas 12 4 10" xfId="8600"/>
    <cellStyle name="Notas 12 4 10 2" xfId="23708"/>
    <cellStyle name="Notas 12 4 11" xfId="14528"/>
    <cellStyle name="Notas 12 4 11 2" xfId="29636"/>
    <cellStyle name="Notas 12 4 12" xfId="14619"/>
    <cellStyle name="Notas 12 4 12 2" xfId="29727"/>
    <cellStyle name="Notas 12 4 13" xfId="17327"/>
    <cellStyle name="Notas 12 4 2" xfId="2592"/>
    <cellStyle name="Notas 12 4 2 2" xfId="5229"/>
    <cellStyle name="Notas 12 4 2 2 2" xfId="11593"/>
    <cellStyle name="Notas 12 4 2 2 2 2" xfId="26701"/>
    <cellStyle name="Notas 12 4 2 2 3" xfId="7940"/>
    <cellStyle name="Notas 12 4 2 2 3 2" xfId="23048"/>
    <cellStyle name="Notas 12 4 2 2 4" xfId="20337"/>
    <cellStyle name="Notas 12 4 2 3" xfId="9059"/>
    <cellStyle name="Notas 12 4 2 3 2" xfId="24167"/>
    <cellStyle name="Notas 12 4 2 4" xfId="15362"/>
    <cellStyle name="Notas 12 4 2 4 2" xfId="30470"/>
    <cellStyle name="Notas 12 4 2 5" xfId="9298"/>
    <cellStyle name="Notas 12 4 2 5 2" xfId="24406"/>
    <cellStyle name="Notas 12 4 2 6" xfId="17700"/>
    <cellStyle name="Notas 12 4 3" xfId="2857"/>
    <cellStyle name="Notas 12 4 3 2" xfId="5494"/>
    <cellStyle name="Notas 12 4 3 2 2" xfId="15539"/>
    <cellStyle name="Notas 12 4 3 2 2 2" xfId="30647"/>
    <cellStyle name="Notas 12 4 3 2 3" xfId="20602"/>
    <cellStyle name="Notas 12 4 3 3" xfId="14188"/>
    <cellStyle name="Notas 12 4 3 3 2" xfId="29296"/>
    <cellStyle name="Notas 12 4 3 4" xfId="17965"/>
    <cellStyle name="Notas 12 4 4" xfId="3160"/>
    <cellStyle name="Notas 12 4 4 2" xfId="5797"/>
    <cellStyle name="Notas 12 4 4 2 2" xfId="12108"/>
    <cellStyle name="Notas 12 4 4 2 2 2" xfId="27216"/>
    <cellStyle name="Notas 12 4 4 2 3" xfId="15223"/>
    <cellStyle name="Notas 12 4 4 2 3 2" xfId="30331"/>
    <cellStyle name="Notas 12 4 4 2 4" xfId="20905"/>
    <cellStyle name="Notas 12 4 4 3" xfId="9542"/>
    <cellStyle name="Notas 12 4 4 3 2" xfId="24650"/>
    <cellStyle name="Notas 12 4 4 4" xfId="7578"/>
    <cellStyle name="Notas 12 4 4 4 2" xfId="22686"/>
    <cellStyle name="Notas 12 4 4 5" xfId="18268"/>
    <cellStyle name="Notas 12 4 5" xfId="3486"/>
    <cellStyle name="Notas 12 4 5 2" xfId="6123"/>
    <cellStyle name="Notas 12 4 5 2 2" xfId="12434"/>
    <cellStyle name="Notas 12 4 5 2 2 2" xfId="27542"/>
    <cellStyle name="Notas 12 4 5 2 3" xfId="15268"/>
    <cellStyle name="Notas 12 4 5 2 3 2" xfId="30376"/>
    <cellStyle name="Notas 12 4 5 2 4" xfId="21231"/>
    <cellStyle name="Notas 12 4 5 3" xfId="9868"/>
    <cellStyle name="Notas 12 4 5 3 2" xfId="24976"/>
    <cellStyle name="Notas 12 4 5 4" xfId="9200"/>
    <cellStyle name="Notas 12 4 5 4 2" xfId="24308"/>
    <cellStyle name="Notas 12 4 5 5" xfId="18594"/>
    <cellStyle name="Notas 12 4 6" xfId="3792"/>
    <cellStyle name="Notas 12 4 6 2" xfId="6429"/>
    <cellStyle name="Notas 12 4 6 2 2" xfId="12740"/>
    <cellStyle name="Notas 12 4 6 2 2 2" xfId="27848"/>
    <cellStyle name="Notas 12 4 6 2 3" xfId="15795"/>
    <cellStyle name="Notas 12 4 6 2 3 2" xfId="30903"/>
    <cellStyle name="Notas 12 4 6 2 4" xfId="21537"/>
    <cellStyle name="Notas 12 4 6 3" xfId="10174"/>
    <cellStyle name="Notas 12 4 6 3 2" xfId="25282"/>
    <cellStyle name="Notas 12 4 6 4" xfId="14878"/>
    <cellStyle name="Notas 12 4 6 4 2" xfId="29986"/>
    <cellStyle name="Notas 12 4 6 5" xfId="18900"/>
    <cellStyle name="Notas 12 4 7" xfId="4174"/>
    <cellStyle name="Notas 12 4 7 2" xfId="6811"/>
    <cellStyle name="Notas 12 4 7 2 2" xfId="13122"/>
    <cellStyle name="Notas 12 4 7 2 2 2" xfId="28230"/>
    <cellStyle name="Notas 12 4 7 2 3" xfId="16791"/>
    <cellStyle name="Notas 12 4 7 2 3 2" xfId="31899"/>
    <cellStyle name="Notas 12 4 7 2 4" xfId="21919"/>
    <cellStyle name="Notas 12 4 7 3" xfId="10556"/>
    <cellStyle name="Notas 12 4 7 3 2" xfId="25664"/>
    <cellStyle name="Notas 12 4 7 4" xfId="14174"/>
    <cellStyle name="Notas 12 4 7 4 2" xfId="29282"/>
    <cellStyle name="Notas 12 4 7 5" xfId="19282"/>
    <cellStyle name="Notas 12 4 8" xfId="4381"/>
    <cellStyle name="Notas 12 4 8 2" xfId="7018"/>
    <cellStyle name="Notas 12 4 8 2 2" xfId="13329"/>
    <cellStyle name="Notas 12 4 8 2 2 2" xfId="28437"/>
    <cellStyle name="Notas 12 4 8 2 3" xfId="16993"/>
    <cellStyle name="Notas 12 4 8 2 3 2" xfId="32101"/>
    <cellStyle name="Notas 12 4 8 2 4" xfId="22126"/>
    <cellStyle name="Notas 12 4 8 3" xfId="10763"/>
    <cellStyle name="Notas 12 4 8 3 2" xfId="25871"/>
    <cellStyle name="Notas 12 4 8 4" xfId="16054"/>
    <cellStyle name="Notas 12 4 8 4 2" xfId="31162"/>
    <cellStyle name="Notas 12 4 8 5" xfId="19489"/>
    <cellStyle name="Notas 12 4 9" xfId="4739"/>
    <cellStyle name="Notas 12 4 9 2" xfId="11121"/>
    <cellStyle name="Notas 12 4 9 2 2" xfId="26229"/>
    <cellStyle name="Notas 12 4 9 3" xfId="8172"/>
    <cellStyle name="Notas 12 4 9 3 2" xfId="23280"/>
    <cellStyle name="Notas 12 4 9 4" xfId="19847"/>
    <cellStyle name="Notas 12 5" xfId="2022"/>
    <cellStyle name="Notas 12 5 10" xfId="16332"/>
    <cellStyle name="Notas 12 5 10 2" xfId="31440"/>
    <cellStyle name="Notas 12 5 11" xfId="9198"/>
    <cellStyle name="Notas 12 5 11 2" xfId="24306"/>
    <cellStyle name="Notas 12 5 12" xfId="17247"/>
    <cellStyle name="Notas 12 5 2" xfId="2784"/>
    <cellStyle name="Notas 12 5 2 2" xfId="5421"/>
    <cellStyle name="Notas 12 5 2 2 2" xfId="14142"/>
    <cellStyle name="Notas 12 5 2 2 2 2" xfId="29250"/>
    <cellStyle name="Notas 12 5 2 2 3" xfId="20529"/>
    <cellStyle name="Notas 12 5 2 3" xfId="16114"/>
    <cellStyle name="Notas 12 5 2 3 2" xfId="31222"/>
    <cellStyle name="Notas 12 5 2 4" xfId="17892"/>
    <cellStyle name="Notas 12 5 3" xfId="3087"/>
    <cellStyle name="Notas 12 5 3 2" xfId="5724"/>
    <cellStyle name="Notas 12 5 3 2 2" xfId="12035"/>
    <cellStyle name="Notas 12 5 3 2 2 2" xfId="27143"/>
    <cellStyle name="Notas 12 5 3 2 3" xfId="15811"/>
    <cellStyle name="Notas 12 5 3 2 3 2" xfId="30919"/>
    <cellStyle name="Notas 12 5 3 2 4" xfId="20832"/>
    <cellStyle name="Notas 12 5 3 3" xfId="9469"/>
    <cellStyle name="Notas 12 5 3 3 2" xfId="24577"/>
    <cellStyle name="Notas 12 5 3 4" xfId="15621"/>
    <cellStyle name="Notas 12 5 3 4 2" xfId="30729"/>
    <cellStyle name="Notas 12 5 3 5" xfId="18195"/>
    <cellStyle name="Notas 12 5 4" xfId="3413"/>
    <cellStyle name="Notas 12 5 4 2" xfId="6050"/>
    <cellStyle name="Notas 12 5 4 2 2" xfId="12361"/>
    <cellStyle name="Notas 12 5 4 2 2 2" xfId="27469"/>
    <cellStyle name="Notas 12 5 4 2 3" xfId="16041"/>
    <cellStyle name="Notas 12 5 4 2 3 2" xfId="31149"/>
    <cellStyle name="Notas 12 5 4 2 4" xfId="21158"/>
    <cellStyle name="Notas 12 5 4 3" xfId="9795"/>
    <cellStyle name="Notas 12 5 4 3 2" xfId="24903"/>
    <cellStyle name="Notas 12 5 4 4" xfId="14351"/>
    <cellStyle name="Notas 12 5 4 4 2" xfId="29459"/>
    <cellStyle name="Notas 12 5 4 5" xfId="18521"/>
    <cellStyle name="Notas 12 5 5" xfId="3719"/>
    <cellStyle name="Notas 12 5 5 2" xfId="6356"/>
    <cellStyle name="Notas 12 5 5 2 2" xfId="12667"/>
    <cellStyle name="Notas 12 5 5 2 2 2" xfId="27775"/>
    <cellStyle name="Notas 12 5 5 2 3" xfId="14548"/>
    <cellStyle name="Notas 12 5 5 2 3 2" xfId="29656"/>
    <cellStyle name="Notas 12 5 5 2 4" xfId="21464"/>
    <cellStyle name="Notas 12 5 5 3" xfId="10101"/>
    <cellStyle name="Notas 12 5 5 3 2" xfId="25209"/>
    <cellStyle name="Notas 12 5 5 4" xfId="14043"/>
    <cellStyle name="Notas 12 5 5 4 2" xfId="29151"/>
    <cellStyle name="Notas 12 5 5 5" xfId="18827"/>
    <cellStyle name="Notas 12 5 6" xfId="4094"/>
    <cellStyle name="Notas 12 5 6 2" xfId="6731"/>
    <cellStyle name="Notas 12 5 6 2 2" xfId="13042"/>
    <cellStyle name="Notas 12 5 6 2 2 2" xfId="28150"/>
    <cellStyle name="Notas 12 5 6 2 3" xfId="16718"/>
    <cellStyle name="Notas 12 5 6 2 3 2" xfId="31826"/>
    <cellStyle name="Notas 12 5 6 2 4" xfId="21839"/>
    <cellStyle name="Notas 12 5 6 3" xfId="10476"/>
    <cellStyle name="Notas 12 5 6 3 2" xfId="25584"/>
    <cellStyle name="Notas 12 5 6 4" xfId="15832"/>
    <cellStyle name="Notas 12 5 6 4 2" xfId="30940"/>
    <cellStyle name="Notas 12 5 6 5" xfId="19202"/>
    <cellStyle name="Notas 12 5 7" xfId="4376"/>
    <cellStyle name="Notas 12 5 7 2" xfId="7013"/>
    <cellStyle name="Notas 12 5 7 2 2" xfId="13324"/>
    <cellStyle name="Notas 12 5 7 2 2 2" xfId="28432"/>
    <cellStyle name="Notas 12 5 7 2 3" xfId="16988"/>
    <cellStyle name="Notas 12 5 7 2 3 2" xfId="32096"/>
    <cellStyle name="Notas 12 5 7 2 4" xfId="22121"/>
    <cellStyle name="Notas 12 5 7 3" xfId="10758"/>
    <cellStyle name="Notas 12 5 7 3 2" xfId="25866"/>
    <cellStyle name="Notas 12 5 7 4" xfId="7951"/>
    <cellStyle name="Notas 12 5 7 4 2" xfId="23059"/>
    <cellStyle name="Notas 12 5 7 5" xfId="19484"/>
    <cellStyle name="Notas 12 5 8" xfId="4659"/>
    <cellStyle name="Notas 12 5 8 2" xfId="11041"/>
    <cellStyle name="Notas 12 5 8 2 2" xfId="26149"/>
    <cellStyle name="Notas 12 5 8 3" xfId="7388"/>
    <cellStyle name="Notas 12 5 8 3 2" xfId="22496"/>
    <cellStyle name="Notas 12 5 8 4" xfId="19767"/>
    <cellStyle name="Notas 12 5 9" xfId="8520"/>
    <cellStyle name="Notas 12 5 9 2" xfId="23628"/>
    <cellStyle name="Notas 13" xfId="1451"/>
    <cellStyle name="Notas 13 2" xfId="1906"/>
    <cellStyle name="Notas 13 2 10" xfId="7231"/>
    <cellStyle name="Notas 13 2 10 2" xfId="22339"/>
    <cellStyle name="Notas 13 2 11" xfId="16525"/>
    <cellStyle name="Notas 13 2 11 2" xfId="31633"/>
    <cellStyle name="Notas 13 2 12" xfId="17131"/>
    <cellStyle name="Notas 13 2 2" xfId="2466"/>
    <cellStyle name="Notas 13 2 2 2" xfId="5103"/>
    <cellStyle name="Notas 13 2 2 2 2" xfId="11467"/>
    <cellStyle name="Notas 13 2 2 2 2 2" xfId="26575"/>
    <cellStyle name="Notas 13 2 2 2 3" xfId="9190"/>
    <cellStyle name="Notas 13 2 2 2 3 2" xfId="24298"/>
    <cellStyle name="Notas 13 2 2 2 4" xfId="20211"/>
    <cellStyle name="Notas 13 2 2 3" xfId="8933"/>
    <cellStyle name="Notas 13 2 2 3 2" xfId="24041"/>
    <cellStyle name="Notas 13 2 3" xfId="2682"/>
    <cellStyle name="Notas 13 2 3 2" xfId="5319"/>
    <cellStyle name="Notas 13 2 3 2 2" xfId="7597"/>
    <cellStyle name="Notas 13 2 3 2 2 2" xfId="22705"/>
    <cellStyle name="Notas 13 2 3 2 3" xfId="20427"/>
    <cellStyle name="Notas 13 2 3 3" xfId="7403"/>
    <cellStyle name="Notas 13 2 3 3 2" xfId="22511"/>
    <cellStyle name="Notas 13 2 3 4" xfId="17790"/>
    <cellStyle name="Notas 13 2 4" xfId="2985"/>
    <cellStyle name="Notas 13 2 4 2" xfId="5622"/>
    <cellStyle name="Notas 13 2 4 2 2" xfId="11933"/>
    <cellStyle name="Notas 13 2 4 2 2 2" xfId="27041"/>
    <cellStyle name="Notas 13 2 4 2 3" xfId="14996"/>
    <cellStyle name="Notas 13 2 4 2 3 2" xfId="30104"/>
    <cellStyle name="Notas 13 2 4 2 4" xfId="20730"/>
    <cellStyle name="Notas 13 2 4 3" xfId="9367"/>
    <cellStyle name="Notas 13 2 4 3 2" xfId="24475"/>
    <cellStyle name="Notas 13 2 4 4" xfId="14483"/>
    <cellStyle name="Notas 13 2 4 4 2" xfId="29591"/>
    <cellStyle name="Notas 13 2 4 5" xfId="18093"/>
    <cellStyle name="Notas 13 2 5" xfId="3311"/>
    <cellStyle name="Notas 13 2 5 2" xfId="5948"/>
    <cellStyle name="Notas 13 2 5 2 2" xfId="12259"/>
    <cellStyle name="Notas 13 2 5 2 2 2" xfId="27367"/>
    <cellStyle name="Notas 13 2 5 2 3" xfId="7312"/>
    <cellStyle name="Notas 13 2 5 2 3 2" xfId="22420"/>
    <cellStyle name="Notas 13 2 5 2 4" xfId="21056"/>
    <cellStyle name="Notas 13 2 5 3" xfId="9693"/>
    <cellStyle name="Notas 13 2 5 3 2" xfId="24801"/>
    <cellStyle name="Notas 13 2 5 4" xfId="15992"/>
    <cellStyle name="Notas 13 2 5 4 2" xfId="31100"/>
    <cellStyle name="Notas 13 2 5 5" xfId="18419"/>
    <cellStyle name="Notas 13 2 6" xfId="3617"/>
    <cellStyle name="Notas 13 2 6 2" xfId="6254"/>
    <cellStyle name="Notas 13 2 6 2 2" xfId="12565"/>
    <cellStyle name="Notas 13 2 6 2 2 2" xfId="27673"/>
    <cellStyle name="Notas 13 2 6 2 3" xfId="8143"/>
    <cellStyle name="Notas 13 2 6 2 3 2" xfId="23251"/>
    <cellStyle name="Notas 13 2 6 2 4" xfId="21362"/>
    <cellStyle name="Notas 13 2 6 3" xfId="9999"/>
    <cellStyle name="Notas 13 2 6 3 2" xfId="25107"/>
    <cellStyle name="Notas 13 2 6 4" xfId="16303"/>
    <cellStyle name="Notas 13 2 6 4 2" xfId="31411"/>
    <cellStyle name="Notas 13 2 6 5" xfId="18725"/>
    <cellStyle name="Notas 13 2 7" xfId="3978"/>
    <cellStyle name="Notas 13 2 7 2" xfId="6615"/>
    <cellStyle name="Notas 13 2 7 2 2" xfId="12926"/>
    <cellStyle name="Notas 13 2 7 2 2 2" xfId="28034"/>
    <cellStyle name="Notas 13 2 7 2 3" xfId="16616"/>
    <cellStyle name="Notas 13 2 7 2 3 2" xfId="31724"/>
    <cellStyle name="Notas 13 2 7 2 4" xfId="21723"/>
    <cellStyle name="Notas 13 2 7 3" xfId="10360"/>
    <cellStyle name="Notas 13 2 7 3 2" xfId="25468"/>
    <cellStyle name="Notas 13 2 7 4" xfId="8002"/>
    <cellStyle name="Notas 13 2 7 4 2" xfId="23110"/>
    <cellStyle name="Notas 13 2 7 5" xfId="19086"/>
    <cellStyle name="Notas 13 2 8" xfId="4543"/>
    <cellStyle name="Notas 13 2 8 2" xfId="10925"/>
    <cellStyle name="Notas 13 2 8 2 2" xfId="26033"/>
    <cellStyle name="Notas 13 2 8 3" xfId="7635"/>
    <cellStyle name="Notas 13 2 8 3 2" xfId="22743"/>
    <cellStyle name="Notas 13 2 8 4" xfId="19651"/>
    <cellStyle name="Notas 13 2 9" xfId="8407"/>
    <cellStyle name="Notas 13 2 9 2" xfId="23515"/>
    <cellStyle name="Notas 13 3" xfId="1893"/>
    <cellStyle name="Notas 13 3 10" xfId="8394"/>
    <cellStyle name="Notas 13 3 10 2" xfId="23502"/>
    <cellStyle name="Notas 13 3 11" xfId="9176"/>
    <cellStyle name="Notas 13 3 11 2" xfId="24284"/>
    <cellStyle name="Notas 13 3 12" xfId="7608"/>
    <cellStyle name="Notas 13 3 12 2" xfId="22716"/>
    <cellStyle name="Notas 13 3 13" xfId="17118"/>
    <cellStyle name="Notas 13 3 2" xfId="2453"/>
    <cellStyle name="Notas 13 3 2 2" xfId="5090"/>
    <cellStyle name="Notas 13 3 2 2 2" xfId="11454"/>
    <cellStyle name="Notas 13 3 2 2 2 2" xfId="26562"/>
    <cellStyle name="Notas 13 3 2 2 3" xfId="15472"/>
    <cellStyle name="Notas 13 3 2 2 3 2" xfId="30580"/>
    <cellStyle name="Notas 13 3 2 2 4" xfId="20198"/>
    <cellStyle name="Notas 13 3 2 3" xfId="8920"/>
    <cellStyle name="Notas 13 3 2 3 2" xfId="24028"/>
    <cellStyle name="Notas 13 3 2 4" xfId="16270"/>
    <cellStyle name="Notas 13 3 2 4 2" xfId="31378"/>
    <cellStyle name="Notas 13 3 2 5" xfId="8736"/>
    <cellStyle name="Notas 13 3 2 5 2" xfId="23844"/>
    <cellStyle name="Notas 13 3 2 6" xfId="17627"/>
    <cellStyle name="Notas 13 3 3" xfId="2669"/>
    <cellStyle name="Notas 13 3 3 2" xfId="5306"/>
    <cellStyle name="Notas 13 3 3 2 2" xfId="15139"/>
    <cellStyle name="Notas 13 3 3 2 2 2" xfId="30247"/>
    <cellStyle name="Notas 13 3 3 2 3" xfId="20414"/>
    <cellStyle name="Notas 13 3 3 3" xfId="15882"/>
    <cellStyle name="Notas 13 3 3 3 2" xfId="30990"/>
    <cellStyle name="Notas 13 3 3 4" xfId="17777"/>
    <cellStyle name="Notas 13 3 4" xfId="2972"/>
    <cellStyle name="Notas 13 3 4 2" xfId="5609"/>
    <cellStyle name="Notas 13 3 4 2 2" xfId="11920"/>
    <cellStyle name="Notas 13 3 4 2 2 2" xfId="27028"/>
    <cellStyle name="Notas 13 3 4 2 3" xfId="16207"/>
    <cellStyle name="Notas 13 3 4 2 3 2" xfId="31315"/>
    <cellStyle name="Notas 13 3 4 2 4" xfId="20717"/>
    <cellStyle name="Notas 13 3 4 3" xfId="9354"/>
    <cellStyle name="Notas 13 3 4 3 2" xfId="24462"/>
    <cellStyle name="Notas 13 3 4 4" xfId="15765"/>
    <cellStyle name="Notas 13 3 4 4 2" xfId="30873"/>
    <cellStyle name="Notas 13 3 4 5" xfId="18080"/>
    <cellStyle name="Notas 13 3 5" xfId="3298"/>
    <cellStyle name="Notas 13 3 5 2" xfId="5935"/>
    <cellStyle name="Notas 13 3 5 2 2" xfId="12246"/>
    <cellStyle name="Notas 13 3 5 2 2 2" xfId="27354"/>
    <cellStyle name="Notas 13 3 5 2 3" xfId="8059"/>
    <cellStyle name="Notas 13 3 5 2 3 2" xfId="23167"/>
    <cellStyle name="Notas 13 3 5 2 4" xfId="21043"/>
    <cellStyle name="Notas 13 3 5 3" xfId="9680"/>
    <cellStyle name="Notas 13 3 5 3 2" xfId="24788"/>
    <cellStyle name="Notas 13 3 5 4" xfId="14872"/>
    <cellStyle name="Notas 13 3 5 4 2" xfId="29980"/>
    <cellStyle name="Notas 13 3 5 5" xfId="18406"/>
    <cellStyle name="Notas 13 3 6" xfId="3604"/>
    <cellStyle name="Notas 13 3 6 2" xfId="6241"/>
    <cellStyle name="Notas 13 3 6 2 2" xfId="12552"/>
    <cellStyle name="Notas 13 3 6 2 2 2" xfId="27660"/>
    <cellStyle name="Notas 13 3 6 2 3" xfId="15419"/>
    <cellStyle name="Notas 13 3 6 2 3 2" xfId="30527"/>
    <cellStyle name="Notas 13 3 6 2 4" xfId="21349"/>
    <cellStyle name="Notas 13 3 6 3" xfId="9986"/>
    <cellStyle name="Notas 13 3 6 3 2" xfId="25094"/>
    <cellStyle name="Notas 13 3 6 4" xfId="14519"/>
    <cellStyle name="Notas 13 3 6 4 2" xfId="29627"/>
    <cellStyle name="Notas 13 3 6 5" xfId="18712"/>
    <cellStyle name="Notas 13 3 7" xfId="3965"/>
    <cellStyle name="Notas 13 3 7 2" xfId="6602"/>
    <cellStyle name="Notas 13 3 7 2 2" xfId="12913"/>
    <cellStyle name="Notas 13 3 7 2 2 2" xfId="28021"/>
    <cellStyle name="Notas 13 3 7 2 3" xfId="16603"/>
    <cellStyle name="Notas 13 3 7 2 3 2" xfId="31711"/>
    <cellStyle name="Notas 13 3 7 2 4" xfId="21710"/>
    <cellStyle name="Notas 13 3 7 3" xfId="10347"/>
    <cellStyle name="Notas 13 3 7 3 2" xfId="25455"/>
    <cellStyle name="Notas 13 3 7 4" xfId="16028"/>
    <cellStyle name="Notas 13 3 7 4 2" xfId="31136"/>
    <cellStyle name="Notas 13 3 7 5" xfId="19073"/>
    <cellStyle name="Notas 13 3 8" xfId="4297"/>
    <cellStyle name="Notas 13 3 8 2" xfId="6934"/>
    <cellStyle name="Notas 13 3 8 2 2" xfId="13245"/>
    <cellStyle name="Notas 13 3 8 2 2 2" xfId="28353"/>
    <cellStyle name="Notas 13 3 8 2 3" xfId="16909"/>
    <cellStyle name="Notas 13 3 8 2 3 2" xfId="32017"/>
    <cellStyle name="Notas 13 3 8 2 4" xfId="22042"/>
    <cellStyle name="Notas 13 3 8 3" xfId="10679"/>
    <cellStyle name="Notas 13 3 8 3 2" xfId="25787"/>
    <cellStyle name="Notas 13 3 8 4" xfId="14333"/>
    <cellStyle name="Notas 13 3 8 4 2" xfId="29441"/>
    <cellStyle name="Notas 13 3 8 5" xfId="19405"/>
    <cellStyle name="Notas 13 3 9" xfId="4530"/>
    <cellStyle name="Notas 13 3 9 2" xfId="10912"/>
    <cellStyle name="Notas 13 3 9 2 2" xfId="26020"/>
    <cellStyle name="Notas 13 3 9 3" xfId="15679"/>
    <cellStyle name="Notas 13 3 9 3 2" xfId="30787"/>
    <cellStyle name="Notas 13 3 9 4" xfId="19638"/>
    <cellStyle name="Notas 13 4" xfId="2103"/>
    <cellStyle name="Notas 13 4 10" xfId="8601"/>
    <cellStyle name="Notas 13 4 10 2" xfId="23709"/>
    <cellStyle name="Notas 13 4 11" xfId="14496"/>
    <cellStyle name="Notas 13 4 11 2" xfId="29604"/>
    <cellStyle name="Notas 13 4 12" xfId="7658"/>
    <cellStyle name="Notas 13 4 12 2" xfId="22766"/>
    <cellStyle name="Notas 13 4 13" xfId="17328"/>
    <cellStyle name="Notas 13 4 2" xfId="2593"/>
    <cellStyle name="Notas 13 4 2 2" xfId="5230"/>
    <cellStyle name="Notas 13 4 2 2 2" xfId="11594"/>
    <cellStyle name="Notas 13 4 2 2 2 2" xfId="26702"/>
    <cellStyle name="Notas 13 4 2 2 3" xfId="13962"/>
    <cellStyle name="Notas 13 4 2 2 3 2" xfId="29070"/>
    <cellStyle name="Notas 13 4 2 2 4" xfId="20338"/>
    <cellStyle name="Notas 13 4 2 3" xfId="9060"/>
    <cellStyle name="Notas 13 4 2 3 2" xfId="24168"/>
    <cellStyle name="Notas 13 4 2 4" xfId="8204"/>
    <cellStyle name="Notas 13 4 2 4 2" xfId="23312"/>
    <cellStyle name="Notas 13 4 2 5" xfId="7953"/>
    <cellStyle name="Notas 13 4 2 5 2" xfId="23061"/>
    <cellStyle name="Notas 13 4 2 6" xfId="17701"/>
    <cellStyle name="Notas 13 4 3" xfId="2858"/>
    <cellStyle name="Notas 13 4 3 2" xfId="5495"/>
    <cellStyle name="Notas 13 4 3 2 2" xfId="13621"/>
    <cellStyle name="Notas 13 4 3 2 2 2" xfId="28729"/>
    <cellStyle name="Notas 13 4 3 2 3" xfId="20603"/>
    <cellStyle name="Notas 13 4 3 3" xfId="13777"/>
    <cellStyle name="Notas 13 4 3 3 2" xfId="28885"/>
    <cellStyle name="Notas 13 4 3 4" xfId="17966"/>
    <cellStyle name="Notas 13 4 4" xfId="3161"/>
    <cellStyle name="Notas 13 4 4 2" xfId="5798"/>
    <cellStyle name="Notas 13 4 4 2 2" xfId="12109"/>
    <cellStyle name="Notas 13 4 4 2 2 2" xfId="27217"/>
    <cellStyle name="Notas 13 4 4 2 3" xfId="14913"/>
    <cellStyle name="Notas 13 4 4 2 3 2" xfId="30021"/>
    <cellStyle name="Notas 13 4 4 2 4" xfId="20906"/>
    <cellStyle name="Notas 13 4 4 3" xfId="9543"/>
    <cellStyle name="Notas 13 4 4 3 2" xfId="24651"/>
    <cellStyle name="Notas 13 4 4 4" xfId="14906"/>
    <cellStyle name="Notas 13 4 4 4 2" xfId="30014"/>
    <cellStyle name="Notas 13 4 4 5" xfId="18269"/>
    <cellStyle name="Notas 13 4 5" xfId="3487"/>
    <cellStyle name="Notas 13 4 5 2" xfId="6124"/>
    <cellStyle name="Notas 13 4 5 2 2" xfId="12435"/>
    <cellStyle name="Notas 13 4 5 2 2 2" xfId="27543"/>
    <cellStyle name="Notas 13 4 5 2 3" xfId="9141"/>
    <cellStyle name="Notas 13 4 5 2 3 2" xfId="24249"/>
    <cellStyle name="Notas 13 4 5 2 4" xfId="21232"/>
    <cellStyle name="Notas 13 4 5 3" xfId="9869"/>
    <cellStyle name="Notas 13 4 5 3 2" xfId="24977"/>
    <cellStyle name="Notas 13 4 5 4" xfId="14346"/>
    <cellStyle name="Notas 13 4 5 4 2" xfId="29454"/>
    <cellStyle name="Notas 13 4 5 5" xfId="18595"/>
    <cellStyle name="Notas 13 4 6" xfId="3793"/>
    <cellStyle name="Notas 13 4 6 2" xfId="6430"/>
    <cellStyle name="Notas 13 4 6 2 2" xfId="12741"/>
    <cellStyle name="Notas 13 4 6 2 2 2" xfId="27849"/>
    <cellStyle name="Notas 13 4 6 2 3" xfId="13633"/>
    <cellStyle name="Notas 13 4 6 2 3 2" xfId="28741"/>
    <cellStyle name="Notas 13 4 6 2 4" xfId="21538"/>
    <cellStyle name="Notas 13 4 6 3" xfId="10175"/>
    <cellStyle name="Notas 13 4 6 3 2" xfId="25283"/>
    <cellStyle name="Notas 13 4 6 4" xfId="15049"/>
    <cellStyle name="Notas 13 4 6 4 2" xfId="30157"/>
    <cellStyle name="Notas 13 4 6 5" xfId="18901"/>
    <cellStyle name="Notas 13 4 7" xfId="4175"/>
    <cellStyle name="Notas 13 4 7 2" xfId="6812"/>
    <cellStyle name="Notas 13 4 7 2 2" xfId="13123"/>
    <cellStyle name="Notas 13 4 7 2 2 2" xfId="28231"/>
    <cellStyle name="Notas 13 4 7 2 3" xfId="16792"/>
    <cellStyle name="Notas 13 4 7 2 3 2" xfId="31900"/>
    <cellStyle name="Notas 13 4 7 2 4" xfId="21920"/>
    <cellStyle name="Notas 13 4 7 3" xfId="10557"/>
    <cellStyle name="Notas 13 4 7 3 2" xfId="25665"/>
    <cellStyle name="Notas 13 4 7 4" xfId="7584"/>
    <cellStyle name="Notas 13 4 7 4 2" xfId="22692"/>
    <cellStyle name="Notas 13 4 7 5" xfId="19283"/>
    <cellStyle name="Notas 13 4 8" xfId="4382"/>
    <cellStyle name="Notas 13 4 8 2" xfId="7019"/>
    <cellStyle name="Notas 13 4 8 2 2" xfId="13330"/>
    <cellStyle name="Notas 13 4 8 2 2 2" xfId="28438"/>
    <cellStyle name="Notas 13 4 8 2 3" xfId="16994"/>
    <cellStyle name="Notas 13 4 8 2 3 2" xfId="32102"/>
    <cellStyle name="Notas 13 4 8 2 4" xfId="22127"/>
    <cellStyle name="Notas 13 4 8 3" xfId="10764"/>
    <cellStyle name="Notas 13 4 8 3 2" xfId="25872"/>
    <cellStyle name="Notas 13 4 8 4" xfId="15938"/>
    <cellStyle name="Notas 13 4 8 4 2" xfId="31046"/>
    <cellStyle name="Notas 13 4 8 5" xfId="19490"/>
    <cellStyle name="Notas 13 4 9" xfId="4740"/>
    <cellStyle name="Notas 13 4 9 2" xfId="11122"/>
    <cellStyle name="Notas 13 4 9 2 2" xfId="26230"/>
    <cellStyle name="Notas 13 4 9 3" xfId="16361"/>
    <cellStyle name="Notas 13 4 9 3 2" xfId="31469"/>
    <cellStyle name="Notas 13 4 9 4" xfId="19848"/>
    <cellStyle name="Notas 13 5" xfId="2021"/>
    <cellStyle name="Notas 13 5 10" xfId="7708"/>
    <cellStyle name="Notas 13 5 10 2" xfId="22816"/>
    <cellStyle name="Notas 13 5 11" xfId="7855"/>
    <cellStyle name="Notas 13 5 11 2" xfId="22963"/>
    <cellStyle name="Notas 13 5 12" xfId="17246"/>
    <cellStyle name="Notas 13 5 2" xfId="2783"/>
    <cellStyle name="Notas 13 5 2 2" xfId="5420"/>
    <cellStyle name="Notas 13 5 2 2 2" xfId="14320"/>
    <cellStyle name="Notas 13 5 2 2 2 2" xfId="29428"/>
    <cellStyle name="Notas 13 5 2 2 3" xfId="20528"/>
    <cellStyle name="Notas 13 5 2 3" xfId="7344"/>
    <cellStyle name="Notas 13 5 2 3 2" xfId="22452"/>
    <cellStyle name="Notas 13 5 2 4" xfId="17891"/>
    <cellStyle name="Notas 13 5 3" xfId="3086"/>
    <cellStyle name="Notas 13 5 3 2" xfId="5723"/>
    <cellStyle name="Notas 13 5 3 2 2" xfId="12034"/>
    <cellStyle name="Notas 13 5 3 2 2 2" xfId="27142"/>
    <cellStyle name="Notas 13 5 3 2 3" xfId="15885"/>
    <cellStyle name="Notas 13 5 3 2 3 2" xfId="30993"/>
    <cellStyle name="Notas 13 5 3 2 4" xfId="20831"/>
    <cellStyle name="Notas 13 5 3 3" xfId="9468"/>
    <cellStyle name="Notas 13 5 3 3 2" xfId="24576"/>
    <cellStyle name="Notas 13 5 3 4" xfId="13394"/>
    <cellStyle name="Notas 13 5 3 4 2" xfId="28502"/>
    <cellStyle name="Notas 13 5 3 5" xfId="18194"/>
    <cellStyle name="Notas 13 5 4" xfId="3412"/>
    <cellStyle name="Notas 13 5 4 2" xfId="6049"/>
    <cellStyle name="Notas 13 5 4 2 2" xfId="12360"/>
    <cellStyle name="Notas 13 5 4 2 2 2" xfId="27468"/>
    <cellStyle name="Notas 13 5 4 2 3" xfId="16007"/>
    <cellStyle name="Notas 13 5 4 2 3 2" xfId="31115"/>
    <cellStyle name="Notas 13 5 4 2 4" xfId="21157"/>
    <cellStyle name="Notas 13 5 4 3" xfId="9794"/>
    <cellStyle name="Notas 13 5 4 3 2" xfId="24902"/>
    <cellStyle name="Notas 13 5 4 4" xfId="8702"/>
    <cellStyle name="Notas 13 5 4 4 2" xfId="23810"/>
    <cellStyle name="Notas 13 5 4 5" xfId="18520"/>
    <cellStyle name="Notas 13 5 5" xfId="3718"/>
    <cellStyle name="Notas 13 5 5 2" xfId="6355"/>
    <cellStyle name="Notas 13 5 5 2 2" xfId="12666"/>
    <cellStyle name="Notas 13 5 5 2 2 2" xfId="27774"/>
    <cellStyle name="Notas 13 5 5 2 3" xfId="15967"/>
    <cellStyle name="Notas 13 5 5 2 3 2" xfId="31075"/>
    <cellStyle name="Notas 13 5 5 2 4" xfId="21463"/>
    <cellStyle name="Notas 13 5 5 3" xfId="10100"/>
    <cellStyle name="Notas 13 5 5 3 2" xfId="25208"/>
    <cellStyle name="Notas 13 5 5 4" xfId="14283"/>
    <cellStyle name="Notas 13 5 5 4 2" xfId="29391"/>
    <cellStyle name="Notas 13 5 5 5" xfId="18826"/>
    <cellStyle name="Notas 13 5 6" xfId="4093"/>
    <cellStyle name="Notas 13 5 6 2" xfId="6730"/>
    <cellStyle name="Notas 13 5 6 2 2" xfId="13041"/>
    <cellStyle name="Notas 13 5 6 2 2 2" xfId="28149"/>
    <cellStyle name="Notas 13 5 6 2 3" xfId="16717"/>
    <cellStyle name="Notas 13 5 6 2 3 2" xfId="31825"/>
    <cellStyle name="Notas 13 5 6 2 4" xfId="21838"/>
    <cellStyle name="Notas 13 5 6 3" xfId="10475"/>
    <cellStyle name="Notas 13 5 6 3 2" xfId="25583"/>
    <cellStyle name="Notas 13 5 6 4" xfId="14403"/>
    <cellStyle name="Notas 13 5 6 4 2" xfId="29511"/>
    <cellStyle name="Notas 13 5 6 5" xfId="19201"/>
    <cellStyle name="Notas 13 5 7" xfId="4375"/>
    <cellStyle name="Notas 13 5 7 2" xfId="7012"/>
    <cellStyle name="Notas 13 5 7 2 2" xfId="13323"/>
    <cellStyle name="Notas 13 5 7 2 2 2" xfId="28431"/>
    <cellStyle name="Notas 13 5 7 2 3" xfId="16987"/>
    <cellStyle name="Notas 13 5 7 2 3 2" xfId="32095"/>
    <cellStyle name="Notas 13 5 7 2 4" xfId="22120"/>
    <cellStyle name="Notas 13 5 7 3" xfId="10757"/>
    <cellStyle name="Notas 13 5 7 3 2" xfId="25865"/>
    <cellStyle name="Notas 13 5 7 4" xfId="8715"/>
    <cellStyle name="Notas 13 5 7 4 2" xfId="23823"/>
    <cellStyle name="Notas 13 5 7 5" xfId="19483"/>
    <cellStyle name="Notas 13 5 8" xfId="4658"/>
    <cellStyle name="Notas 13 5 8 2" xfId="11040"/>
    <cellStyle name="Notas 13 5 8 2 2" xfId="26148"/>
    <cellStyle name="Notas 13 5 8 3" xfId="7588"/>
    <cellStyle name="Notas 13 5 8 3 2" xfId="22696"/>
    <cellStyle name="Notas 13 5 8 4" xfId="19766"/>
    <cellStyle name="Notas 13 5 9" xfId="8519"/>
    <cellStyle name="Notas 13 5 9 2" xfId="23627"/>
    <cellStyle name="Notas 14" xfId="1452"/>
    <cellStyle name="Notas 14 2" xfId="1907"/>
    <cellStyle name="Notas 14 2 10" xfId="15840"/>
    <cellStyle name="Notas 14 2 10 2" xfId="30948"/>
    <cellStyle name="Notas 14 2 11" xfId="7704"/>
    <cellStyle name="Notas 14 2 11 2" xfId="22812"/>
    <cellStyle name="Notas 14 2 12" xfId="17132"/>
    <cellStyle name="Notas 14 2 2" xfId="2467"/>
    <cellStyle name="Notas 14 2 2 2" xfId="5104"/>
    <cellStyle name="Notas 14 2 2 2 2" xfId="11468"/>
    <cellStyle name="Notas 14 2 2 2 2 2" xfId="26576"/>
    <cellStyle name="Notas 14 2 2 2 3" xfId="9255"/>
    <cellStyle name="Notas 14 2 2 2 3 2" xfId="24363"/>
    <cellStyle name="Notas 14 2 2 2 4" xfId="20212"/>
    <cellStyle name="Notas 14 2 2 3" xfId="8934"/>
    <cellStyle name="Notas 14 2 2 3 2" xfId="24042"/>
    <cellStyle name="Notas 14 2 3" xfId="2683"/>
    <cellStyle name="Notas 14 2 3 2" xfId="5320"/>
    <cellStyle name="Notas 14 2 3 2 2" xfId="8085"/>
    <cellStyle name="Notas 14 2 3 2 2 2" xfId="23193"/>
    <cellStyle name="Notas 14 2 3 2 3" xfId="20428"/>
    <cellStyle name="Notas 14 2 3 3" xfId="16259"/>
    <cellStyle name="Notas 14 2 3 3 2" xfId="31367"/>
    <cellStyle name="Notas 14 2 3 4" xfId="17791"/>
    <cellStyle name="Notas 14 2 4" xfId="2986"/>
    <cellStyle name="Notas 14 2 4 2" xfId="5623"/>
    <cellStyle name="Notas 14 2 4 2 2" xfId="11934"/>
    <cellStyle name="Notas 14 2 4 2 2 2" xfId="27042"/>
    <cellStyle name="Notas 14 2 4 2 3" xfId="14400"/>
    <cellStyle name="Notas 14 2 4 2 3 2" xfId="29508"/>
    <cellStyle name="Notas 14 2 4 2 4" xfId="20731"/>
    <cellStyle name="Notas 14 2 4 3" xfId="9368"/>
    <cellStyle name="Notas 14 2 4 3 2" xfId="24476"/>
    <cellStyle name="Notas 14 2 4 4" xfId="13422"/>
    <cellStyle name="Notas 14 2 4 4 2" xfId="28530"/>
    <cellStyle name="Notas 14 2 4 5" xfId="18094"/>
    <cellStyle name="Notas 14 2 5" xfId="3312"/>
    <cellStyle name="Notas 14 2 5 2" xfId="5949"/>
    <cellStyle name="Notas 14 2 5 2 2" xfId="12260"/>
    <cellStyle name="Notas 14 2 5 2 2 2" xfId="27368"/>
    <cellStyle name="Notas 14 2 5 2 3" xfId="14157"/>
    <cellStyle name="Notas 14 2 5 2 3 2" xfId="29265"/>
    <cellStyle name="Notas 14 2 5 2 4" xfId="21057"/>
    <cellStyle name="Notas 14 2 5 3" xfId="9694"/>
    <cellStyle name="Notas 14 2 5 3 2" xfId="24802"/>
    <cellStyle name="Notas 14 2 5 4" xfId="7852"/>
    <cellStyle name="Notas 14 2 5 4 2" xfId="22960"/>
    <cellStyle name="Notas 14 2 5 5" xfId="18420"/>
    <cellStyle name="Notas 14 2 6" xfId="3618"/>
    <cellStyle name="Notas 14 2 6 2" xfId="6255"/>
    <cellStyle name="Notas 14 2 6 2 2" xfId="12566"/>
    <cellStyle name="Notas 14 2 6 2 2 2" xfId="27674"/>
    <cellStyle name="Notas 14 2 6 2 3" xfId="16443"/>
    <cellStyle name="Notas 14 2 6 2 3 2" xfId="31551"/>
    <cellStyle name="Notas 14 2 6 2 4" xfId="21363"/>
    <cellStyle name="Notas 14 2 6 3" xfId="10000"/>
    <cellStyle name="Notas 14 2 6 3 2" xfId="25108"/>
    <cellStyle name="Notas 14 2 6 4" xfId="11214"/>
    <cellStyle name="Notas 14 2 6 4 2" xfId="26322"/>
    <cellStyle name="Notas 14 2 6 5" xfId="18726"/>
    <cellStyle name="Notas 14 2 7" xfId="3979"/>
    <cellStyle name="Notas 14 2 7 2" xfId="6616"/>
    <cellStyle name="Notas 14 2 7 2 2" xfId="12927"/>
    <cellStyle name="Notas 14 2 7 2 2 2" xfId="28035"/>
    <cellStyle name="Notas 14 2 7 2 3" xfId="16617"/>
    <cellStyle name="Notas 14 2 7 2 3 2" xfId="31725"/>
    <cellStyle name="Notas 14 2 7 2 4" xfId="21724"/>
    <cellStyle name="Notas 14 2 7 3" xfId="10361"/>
    <cellStyle name="Notas 14 2 7 3 2" xfId="25469"/>
    <cellStyle name="Notas 14 2 7 4" xfId="16368"/>
    <cellStyle name="Notas 14 2 7 4 2" xfId="31476"/>
    <cellStyle name="Notas 14 2 7 5" xfId="19087"/>
    <cellStyle name="Notas 14 2 8" xfId="4544"/>
    <cellStyle name="Notas 14 2 8 2" xfId="10926"/>
    <cellStyle name="Notas 14 2 8 2 2" xfId="26034"/>
    <cellStyle name="Notas 14 2 8 3" xfId="7246"/>
    <cellStyle name="Notas 14 2 8 3 2" xfId="22354"/>
    <cellStyle name="Notas 14 2 8 4" xfId="19652"/>
    <cellStyle name="Notas 14 2 9" xfId="8408"/>
    <cellStyle name="Notas 14 2 9 2" xfId="23516"/>
    <cellStyle name="Notas 14 3" xfId="1894"/>
    <cellStyle name="Notas 14 3 10" xfId="8395"/>
    <cellStyle name="Notas 14 3 10 2" xfId="23503"/>
    <cellStyle name="Notas 14 3 11" xfId="7499"/>
    <cellStyle name="Notas 14 3 11 2" xfId="22607"/>
    <cellStyle name="Notas 14 3 12" xfId="8135"/>
    <cellStyle name="Notas 14 3 12 2" xfId="23243"/>
    <cellStyle name="Notas 14 3 13" xfId="17119"/>
    <cellStyle name="Notas 14 3 2" xfId="2454"/>
    <cellStyle name="Notas 14 3 2 2" xfId="5091"/>
    <cellStyle name="Notas 14 3 2 2 2" xfId="11455"/>
    <cellStyle name="Notas 14 3 2 2 2 2" xfId="26563"/>
    <cellStyle name="Notas 14 3 2 2 3" xfId="8291"/>
    <cellStyle name="Notas 14 3 2 2 3 2" xfId="23399"/>
    <cellStyle name="Notas 14 3 2 2 4" xfId="20199"/>
    <cellStyle name="Notas 14 3 2 3" xfId="8921"/>
    <cellStyle name="Notas 14 3 2 3 2" xfId="24029"/>
    <cellStyle name="Notas 14 3 2 4" xfId="8139"/>
    <cellStyle name="Notas 14 3 2 4 2" xfId="23247"/>
    <cellStyle name="Notas 14 3 2 5" xfId="11792"/>
    <cellStyle name="Notas 14 3 2 5 2" xfId="26900"/>
    <cellStyle name="Notas 14 3 2 6" xfId="17628"/>
    <cellStyle name="Notas 14 3 3" xfId="2670"/>
    <cellStyle name="Notas 14 3 3 2" xfId="5307"/>
    <cellStyle name="Notas 14 3 3 2 2" xfId="14965"/>
    <cellStyle name="Notas 14 3 3 2 2 2" xfId="30073"/>
    <cellStyle name="Notas 14 3 3 2 3" xfId="20415"/>
    <cellStyle name="Notas 14 3 3 3" xfId="14886"/>
    <cellStyle name="Notas 14 3 3 3 2" xfId="29994"/>
    <cellStyle name="Notas 14 3 3 4" xfId="17778"/>
    <cellStyle name="Notas 14 3 4" xfId="2973"/>
    <cellStyle name="Notas 14 3 4 2" xfId="5610"/>
    <cellStyle name="Notas 14 3 4 2 2" xfId="11921"/>
    <cellStyle name="Notas 14 3 4 2 2 2" xfId="27029"/>
    <cellStyle name="Notas 14 3 4 2 3" xfId="14251"/>
    <cellStyle name="Notas 14 3 4 2 3 2" xfId="29359"/>
    <cellStyle name="Notas 14 3 4 2 4" xfId="20718"/>
    <cellStyle name="Notas 14 3 4 3" xfId="9355"/>
    <cellStyle name="Notas 14 3 4 3 2" xfId="24463"/>
    <cellStyle name="Notas 14 3 4 4" xfId="7058"/>
    <cellStyle name="Notas 14 3 4 4 2" xfId="22166"/>
    <cellStyle name="Notas 14 3 4 5" xfId="18081"/>
    <cellStyle name="Notas 14 3 5" xfId="3299"/>
    <cellStyle name="Notas 14 3 5 2" xfId="5936"/>
    <cellStyle name="Notas 14 3 5 2 2" xfId="12247"/>
    <cellStyle name="Notas 14 3 5 2 2 2" xfId="27355"/>
    <cellStyle name="Notas 14 3 5 2 3" xfId="14211"/>
    <cellStyle name="Notas 14 3 5 2 3 2" xfId="29319"/>
    <cellStyle name="Notas 14 3 5 2 4" xfId="21044"/>
    <cellStyle name="Notas 14 3 5 3" xfId="9681"/>
    <cellStyle name="Notas 14 3 5 3 2" xfId="24789"/>
    <cellStyle name="Notas 14 3 5 4" xfId="15151"/>
    <cellStyle name="Notas 14 3 5 4 2" xfId="30259"/>
    <cellStyle name="Notas 14 3 5 5" xfId="18407"/>
    <cellStyle name="Notas 14 3 6" xfId="3605"/>
    <cellStyle name="Notas 14 3 6 2" xfId="6242"/>
    <cellStyle name="Notas 14 3 6 2 2" xfId="12553"/>
    <cellStyle name="Notas 14 3 6 2 2 2" xfId="27661"/>
    <cellStyle name="Notas 14 3 6 2 3" xfId="8295"/>
    <cellStyle name="Notas 14 3 6 2 3 2" xfId="23403"/>
    <cellStyle name="Notas 14 3 6 2 4" xfId="21350"/>
    <cellStyle name="Notas 14 3 6 3" xfId="9987"/>
    <cellStyle name="Notas 14 3 6 3 2" xfId="25095"/>
    <cellStyle name="Notas 14 3 6 4" xfId="15329"/>
    <cellStyle name="Notas 14 3 6 4 2" xfId="30437"/>
    <cellStyle name="Notas 14 3 6 5" xfId="18713"/>
    <cellStyle name="Notas 14 3 7" xfId="3966"/>
    <cellStyle name="Notas 14 3 7 2" xfId="6603"/>
    <cellStyle name="Notas 14 3 7 2 2" xfId="12914"/>
    <cellStyle name="Notas 14 3 7 2 2 2" xfId="28022"/>
    <cellStyle name="Notas 14 3 7 2 3" xfId="16604"/>
    <cellStyle name="Notas 14 3 7 2 3 2" xfId="31712"/>
    <cellStyle name="Notas 14 3 7 2 4" xfId="21711"/>
    <cellStyle name="Notas 14 3 7 3" xfId="10348"/>
    <cellStyle name="Notas 14 3 7 3 2" xfId="25456"/>
    <cellStyle name="Notas 14 3 7 4" xfId="7472"/>
    <cellStyle name="Notas 14 3 7 4 2" xfId="22580"/>
    <cellStyle name="Notas 14 3 7 5" xfId="19074"/>
    <cellStyle name="Notas 14 3 8" xfId="4298"/>
    <cellStyle name="Notas 14 3 8 2" xfId="6935"/>
    <cellStyle name="Notas 14 3 8 2 2" xfId="13246"/>
    <cellStyle name="Notas 14 3 8 2 2 2" xfId="28354"/>
    <cellStyle name="Notas 14 3 8 2 3" xfId="16910"/>
    <cellStyle name="Notas 14 3 8 2 3 2" xfId="32018"/>
    <cellStyle name="Notas 14 3 8 2 4" xfId="22043"/>
    <cellStyle name="Notas 14 3 8 3" xfId="10680"/>
    <cellStyle name="Notas 14 3 8 3 2" xfId="25788"/>
    <cellStyle name="Notas 14 3 8 4" xfId="13467"/>
    <cellStyle name="Notas 14 3 8 4 2" xfId="28575"/>
    <cellStyle name="Notas 14 3 8 5" xfId="19406"/>
    <cellStyle name="Notas 14 3 9" xfId="4531"/>
    <cellStyle name="Notas 14 3 9 2" xfId="10913"/>
    <cellStyle name="Notas 14 3 9 2 2" xfId="26021"/>
    <cellStyle name="Notas 14 3 9 3" xfId="7517"/>
    <cellStyle name="Notas 14 3 9 3 2" xfId="22625"/>
    <cellStyle name="Notas 14 3 9 4" xfId="19639"/>
    <cellStyle name="Notas 14 4" xfId="2104"/>
    <cellStyle name="Notas 14 4 10" xfId="8602"/>
    <cellStyle name="Notas 14 4 10 2" xfId="23710"/>
    <cellStyle name="Notas 14 4 11" xfId="7434"/>
    <cellStyle name="Notas 14 4 11 2" xfId="22542"/>
    <cellStyle name="Notas 14 4 12" xfId="14434"/>
    <cellStyle name="Notas 14 4 12 2" xfId="29542"/>
    <cellStyle name="Notas 14 4 13" xfId="17329"/>
    <cellStyle name="Notas 14 4 2" xfId="2594"/>
    <cellStyle name="Notas 14 4 2 2" xfId="5231"/>
    <cellStyle name="Notas 14 4 2 2 2" xfId="11595"/>
    <cellStyle name="Notas 14 4 2 2 2 2" xfId="26703"/>
    <cellStyle name="Notas 14 4 2 2 3" xfId="7964"/>
    <cellStyle name="Notas 14 4 2 2 3 2" xfId="23072"/>
    <cellStyle name="Notas 14 4 2 2 4" xfId="20339"/>
    <cellStyle name="Notas 14 4 2 3" xfId="9061"/>
    <cellStyle name="Notas 14 4 2 3 2" xfId="24169"/>
    <cellStyle name="Notas 14 4 2 4" xfId="15163"/>
    <cellStyle name="Notas 14 4 2 4 2" xfId="30271"/>
    <cellStyle name="Notas 14 4 2 5" xfId="15466"/>
    <cellStyle name="Notas 14 4 2 5 2" xfId="30574"/>
    <cellStyle name="Notas 14 4 2 6" xfId="17702"/>
    <cellStyle name="Notas 14 4 3" xfId="2859"/>
    <cellStyle name="Notas 14 4 3 2" xfId="5496"/>
    <cellStyle name="Notas 14 4 3 2 2" xfId="16513"/>
    <cellStyle name="Notas 14 4 3 2 2 2" xfId="31621"/>
    <cellStyle name="Notas 14 4 3 2 3" xfId="20604"/>
    <cellStyle name="Notas 14 4 3 3" xfId="16066"/>
    <cellStyle name="Notas 14 4 3 3 2" xfId="31174"/>
    <cellStyle name="Notas 14 4 3 4" xfId="17967"/>
    <cellStyle name="Notas 14 4 4" xfId="3162"/>
    <cellStyle name="Notas 14 4 4 2" xfId="5799"/>
    <cellStyle name="Notas 14 4 4 2 2" xfId="12110"/>
    <cellStyle name="Notas 14 4 4 2 2 2" xfId="27218"/>
    <cellStyle name="Notas 14 4 4 2 3" xfId="8047"/>
    <cellStyle name="Notas 14 4 4 2 3 2" xfId="23155"/>
    <cellStyle name="Notas 14 4 4 2 4" xfId="20907"/>
    <cellStyle name="Notas 14 4 4 3" xfId="9544"/>
    <cellStyle name="Notas 14 4 4 3 2" xfId="24652"/>
    <cellStyle name="Notas 14 4 4 4" xfId="13417"/>
    <cellStyle name="Notas 14 4 4 4 2" xfId="28525"/>
    <cellStyle name="Notas 14 4 4 5" xfId="18270"/>
    <cellStyle name="Notas 14 4 5" xfId="3488"/>
    <cellStyle name="Notas 14 4 5 2" xfId="6125"/>
    <cellStyle name="Notas 14 4 5 2 2" xfId="12436"/>
    <cellStyle name="Notas 14 4 5 2 2 2" xfId="27544"/>
    <cellStyle name="Notas 14 4 5 2 3" xfId="15588"/>
    <cellStyle name="Notas 14 4 5 2 3 2" xfId="30696"/>
    <cellStyle name="Notas 14 4 5 2 4" xfId="21233"/>
    <cellStyle name="Notas 14 4 5 3" xfId="9870"/>
    <cellStyle name="Notas 14 4 5 3 2" xfId="24978"/>
    <cellStyle name="Notas 14 4 5 4" xfId="14815"/>
    <cellStyle name="Notas 14 4 5 4 2" xfId="29923"/>
    <cellStyle name="Notas 14 4 5 5" xfId="18596"/>
    <cellStyle name="Notas 14 4 6" xfId="3794"/>
    <cellStyle name="Notas 14 4 6 2" xfId="6431"/>
    <cellStyle name="Notas 14 4 6 2 2" xfId="12742"/>
    <cellStyle name="Notas 14 4 6 2 2 2" xfId="27850"/>
    <cellStyle name="Notas 14 4 6 2 3" xfId="14647"/>
    <cellStyle name="Notas 14 4 6 2 3 2" xfId="29755"/>
    <cellStyle name="Notas 14 4 6 2 4" xfId="21539"/>
    <cellStyle name="Notas 14 4 6 3" xfId="10176"/>
    <cellStyle name="Notas 14 4 6 3 2" xfId="25284"/>
    <cellStyle name="Notas 14 4 6 4" xfId="14039"/>
    <cellStyle name="Notas 14 4 6 4 2" xfId="29147"/>
    <cellStyle name="Notas 14 4 6 5" xfId="18902"/>
    <cellStyle name="Notas 14 4 7" xfId="4176"/>
    <cellStyle name="Notas 14 4 7 2" xfId="6813"/>
    <cellStyle name="Notas 14 4 7 2 2" xfId="13124"/>
    <cellStyle name="Notas 14 4 7 2 2 2" xfId="28232"/>
    <cellStyle name="Notas 14 4 7 2 3" xfId="16793"/>
    <cellStyle name="Notas 14 4 7 2 3 2" xfId="31901"/>
    <cellStyle name="Notas 14 4 7 2 4" xfId="21921"/>
    <cellStyle name="Notas 14 4 7 3" xfId="10558"/>
    <cellStyle name="Notas 14 4 7 3 2" xfId="25666"/>
    <cellStyle name="Notas 14 4 7 4" xfId="14711"/>
    <cellStyle name="Notas 14 4 7 4 2" xfId="29819"/>
    <cellStyle name="Notas 14 4 7 5" xfId="19284"/>
    <cellStyle name="Notas 14 4 8" xfId="4383"/>
    <cellStyle name="Notas 14 4 8 2" xfId="7020"/>
    <cellStyle name="Notas 14 4 8 2 2" xfId="13331"/>
    <cellStyle name="Notas 14 4 8 2 2 2" xfId="28439"/>
    <cellStyle name="Notas 14 4 8 2 3" xfId="16995"/>
    <cellStyle name="Notas 14 4 8 2 3 2" xfId="32103"/>
    <cellStyle name="Notas 14 4 8 2 4" xfId="22128"/>
    <cellStyle name="Notas 14 4 8 3" xfId="10765"/>
    <cellStyle name="Notas 14 4 8 3 2" xfId="25873"/>
    <cellStyle name="Notas 14 4 8 4" xfId="15457"/>
    <cellStyle name="Notas 14 4 8 4 2" xfId="30565"/>
    <cellStyle name="Notas 14 4 8 5" xfId="19491"/>
    <cellStyle name="Notas 14 4 9" xfId="4741"/>
    <cellStyle name="Notas 14 4 9 2" xfId="11123"/>
    <cellStyle name="Notas 14 4 9 2 2" xfId="26231"/>
    <cellStyle name="Notas 14 4 9 3" xfId="9134"/>
    <cellStyle name="Notas 14 4 9 3 2" xfId="24242"/>
    <cellStyle name="Notas 14 4 9 4" xfId="19849"/>
    <cellStyle name="Notas 14 5" xfId="2020"/>
    <cellStyle name="Notas 14 5 10" xfId="7758"/>
    <cellStyle name="Notas 14 5 10 2" xfId="22866"/>
    <cellStyle name="Notas 14 5 11" xfId="15806"/>
    <cellStyle name="Notas 14 5 11 2" xfId="30914"/>
    <cellStyle name="Notas 14 5 12" xfId="17245"/>
    <cellStyle name="Notas 14 5 2" xfId="2782"/>
    <cellStyle name="Notas 14 5 2 2" xfId="5419"/>
    <cellStyle name="Notas 14 5 2 2 2" xfId="7074"/>
    <cellStyle name="Notas 14 5 2 2 2 2" xfId="22182"/>
    <cellStyle name="Notas 14 5 2 2 3" xfId="20527"/>
    <cellStyle name="Notas 14 5 2 3" xfId="13994"/>
    <cellStyle name="Notas 14 5 2 3 2" xfId="29102"/>
    <cellStyle name="Notas 14 5 2 4" xfId="17890"/>
    <cellStyle name="Notas 14 5 3" xfId="3085"/>
    <cellStyle name="Notas 14 5 3 2" xfId="5722"/>
    <cellStyle name="Notas 14 5 3 2 2" xfId="12033"/>
    <cellStyle name="Notas 14 5 3 2 2 2" xfId="27141"/>
    <cellStyle name="Notas 14 5 3 2 3" xfId="13686"/>
    <cellStyle name="Notas 14 5 3 2 3 2" xfId="28794"/>
    <cellStyle name="Notas 14 5 3 2 4" xfId="20830"/>
    <cellStyle name="Notas 14 5 3 3" xfId="9467"/>
    <cellStyle name="Notas 14 5 3 3 2" xfId="24575"/>
    <cellStyle name="Notas 14 5 3 4" xfId="7992"/>
    <cellStyle name="Notas 14 5 3 4 2" xfId="23100"/>
    <cellStyle name="Notas 14 5 3 5" xfId="18193"/>
    <cellStyle name="Notas 14 5 4" xfId="3411"/>
    <cellStyle name="Notas 14 5 4 2" xfId="6048"/>
    <cellStyle name="Notas 14 5 4 2 2" xfId="12359"/>
    <cellStyle name="Notas 14 5 4 2 2 2" xfId="27467"/>
    <cellStyle name="Notas 14 5 4 2 3" xfId="15014"/>
    <cellStyle name="Notas 14 5 4 2 3 2" xfId="30122"/>
    <cellStyle name="Notas 14 5 4 2 4" xfId="21156"/>
    <cellStyle name="Notas 14 5 4 3" xfId="9793"/>
    <cellStyle name="Notas 14 5 4 3 2" xfId="24901"/>
    <cellStyle name="Notas 14 5 4 4" xfId="7769"/>
    <cellStyle name="Notas 14 5 4 4 2" xfId="22877"/>
    <cellStyle name="Notas 14 5 4 5" xfId="18519"/>
    <cellStyle name="Notas 14 5 5" xfId="3717"/>
    <cellStyle name="Notas 14 5 5 2" xfId="6354"/>
    <cellStyle name="Notas 14 5 5 2 2" xfId="12665"/>
    <cellStyle name="Notas 14 5 5 2 2 2" xfId="27773"/>
    <cellStyle name="Notas 14 5 5 2 3" xfId="13651"/>
    <cellStyle name="Notas 14 5 5 2 3 2" xfId="28759"/>
    <cellStyle name="Notas 14 5 5 2 4" xfId="21462"/>
    <cellStyle name="Notas 14 5 5 3" xfId="10099"/>
    <cellStyle name="Notas 14 5 5 3 2" xfId="25207"/>
    <cellStyle name="Notas 14 5 5 4" xfId="14635"/>
    <cellStyle name="Notas 14 5 5 4 2" xfId="29743"/>
    <cellStyle name="Notas 14 5 5 5" xfId="18825"/>
    <cellStyle name="Notas 14 5 6" xfId="4092"/>
    <cellStyle name="Notas 14 5 6 2" xfId="6729"/>
    <cellStyle name="Notas 14 5 6 2 2" xfId="13040"/>
    <cellStyle name="Notas 14 5 6 2 2 2" xfId="28148"/>
    <cellStyle name="Notas 14 5 6 2 3" xfId="16716"/>
    <cellStyle name="Notas 14 5 6 2 3 2" xfId="31824"/>
    <cellStyle name="Notas 14 5 6 2 4" xfId="21837"/>
    <cellStyle name="Notas 14 5 6 3" xfId="10474"/>
    <cellStyle name="Notas 14 5 6 3 2" xfId="25582"/>
    <cellStyle name="Notas 14 5 6 4" xfId="15480"/>
    <cellStyle name="Notas 14 5 6 4 2" xfId="30588"/>
    <cellStyle name="Notas 14 5 6 5" xfId="19200"/>
    <cellStyle name="Notas 14 5 7" xfId="4374"/>
    <cellStyle name="Notas 14 5 7 2" xfId="7011"/>
    <cellStyle name="Notas 14 5 7 2 2" xfId="13322"/>
    <cellStyle name="Notas 14 5 7 2 2 2" xfId="28430"/>
    <cellStyle name="Notas 14 5 7 2 3" xfId="16986"/>
    <cellStyle name="Notas 14 5 7 2 3 2" xfId="32094"/>
    <cellStyle name="Notas 14 5 7 2 4" xfId="22119"/>
    <cellStyle name="Notas 14 5 7 3" xfId="10756"/>
    <cellStyle name="Notas 14 5 7 3 2" xfId="25864"/>
    <cellStyle name="Notas 14 5 7 4" xfId="7534"/>
    <cellStyle name="Notas 14 5 7 4 2" xfId="22642"/>
    <cellStyle name="Notas 14 5 7 5" xfId="19482"/>
    <cellStyle name="Notas 14 5 8" xfId="4657"/>
    <cellStyle name="Notas 14 5 8 2" xfId="11039"/>
    <cellStyle name="Notas 14 5 8 2 2" xfId="26147"/>
    <cellStyle name="Notas 14 5 8 3" xfId="7400"/>
    <cellStyle name="Notas 14 5 8 3 2" xfId="22508"/>
    <cellStyle name="Notas 14 5 8 4" xfId="19765"/>
    <cellStyle name="Notas 14 5 9" xfId="8518"/>
    <cellStyle name="Notas 14 5 9 2" xfId="23626"/>
    <cellStyle name="Notas 15" xfId="1453"/>
    <cellStyle name="Notas 15 2" xfId="1908"/>
    <cellStyle name="Notas 15 2 10" xfId="11804"/>
    <cellStyle name="Notas 15 2 10 2" xfId="26912"/>
    <cellStyle name="Notas 15 2 11" xfId="14322"/>
    <cellStyle name="Notas 15 2 11 2" xfId="29430"/>
    <cellStyle name="Notas 15 2 12" xfId="17133"/>
    <cellStyle name="Notas 15 2 2" xfId="2468"/>
    <cellStyle name="Notas 15 2 2 2" xfId="5105"/>
    <cellStyle name="Notas 15 2 2 2 2" xfId="11469"/>
    <cellStyle name="Notas 15 2 2 2 2 2" xfId="26577"/>
    <cellStyle name="Notas 15 2 2 2 3" xfId="15922"/>
    <cellStyle name="Notas 15 2 2 2 3 2" xfId="31030"/>
    <cellStyle name="Notas 15 2 2 2 4" xfId="20213"/>
    <cellStyle name="Notas 15 2 2 3" xfId="8935"/>
    <cellStyle name="Notas 15 2 2 3 2" xfId="24043"/>
    <cellStyle name="Notas 15 2 3" xfId="2684"/>
    <cellStyle name="Notas 15 2 3 2" xfId="5321"/>
    <cellStyle name="Notas 15 2 3 2 2" xfId="13660"/>
    <cellStyle name="Notas 15 2 3 2 2 2" xfId="28768"/>
    <cellStyle name="Notas 15 2 3 2 3" xfId="20429"/>
    <cellStyle name="Notas 15 2 3 3" xfId="15431"/>
    <cellStyle name="Notas 15 2 3 3 2" xfId="30539"/>
    <cellStyle name="Notas 15 2 3 4" xfId="17792"/>
    <cellStyle name="Notas 15 2 4" xfId="2987"/>
    <cellStyle name="Notas 15 2 4 2" xfId="5624"/>
    <cellStyle name="Notas 15 2 4 2 2" xfId="11935"/>
    <cellStyle name="Notas 15 2 4 2 2 2" xfId="27043"/>
    <cellStyle name="Notas 15 2 4 2 3" xfId="15108"/>
    <cellStyle name="Notas 15 2 4 2 3 2" xfId="30216"/>
    <cellStyle name="Notas 15 2 4 2 4" xfId="20732"/>
    <cellStyle name="Notas 15 2 4 3" xfId="9369"/>
    <cellStyle name="Notas 15 2 4 3 2" xfId="24477"/>
    <cellStyle name="Notas 15 2 4 4" xfId="16294"/>
    <cellStyle name="Notas 15 2 4 4 2" xfId="31402"/>
    <cellStyle name="Notas 15 2 4 5" xfId="18095"/>
    <cellStyle name="Notas 15 2 5" xfId="3313"/>
    <cellStyle name="Notas 15 2 5 2" xfId="5950"/>
    <cellStyle name="Notas 15 2 5 2 2" xfId="12261"/>
    <cellStyle name="Notas 15 2 5 2 2 2" xfId="27369"/>
    <cellStyle name="Notas 15 2 5 2 3" xfId="7437"/>
    <cellStyle name="Notas 15 2 5 2 3 2" xfId="22545"/>
    <cellStyle name="Notas 15 2 5 2 4" xfId="21058"/>
    <cellStyle name="Notas 15 2 5 3" xfId="9695"/>
    <cellStyle name="Notas 15 2 5 3 2" xfId="24803"/>
    <cellStyle name="Notas 15 2 5 4" xfId="16514"/>
    <cellStyle name="Notas 15 2 5 4 2" xfId="31622"/>
    <cellStyle name="Notas 15 2 5 5" xfId="18421"/>
    <cellStyle name="Notas 15 2 6" xfId="3619"/>
    <cellStyle name="Notas 15 2 6 2" xfId="6256"/>
    <cellStyle name="Notas 15 2 6 2 2" xfId="12567"/>
    <cellStyle name="Notas 15 2 6 2 2 2" xfId="27675"/>
    <cellStyle name="Notas 15 2 6 2 3" xfId="16027"/>
    <cellStyle name="Notas 15 2 6 2 3 2" xfId="31135"/>
    <cellStyle name="Notas 15 2 6 2 4" xfId="21364"/>
    <cellStyle name="Notas 15 2 6 3" xfId="10001"/>
    <cellStyle name="Notas 15 2 6 3 2" xfId="25109"/>
    <cellStyle name="Notas 15 2 6 4" xfId="13635"/>
    <cellStyle name="Notas 15 2 6 4 2" xfId="28743"/>
    <cellStyle name="Notas 15 2 6 5" xfId="18727"/>
    <cellStyle name="Notas 15 2 7" xfId="3980"/>
    <cellStyle name="Notas 15 2 7 2" xfId="6617"/>
    <cellStyle name="Notas 15 2 7 2 2" xfId="12928"/>
    <cellStyle name="Notas 15 2 7 2 2 2" xfId="28036"/>
    <cellStyle name="Notas 15 2 7 2 3" xfId="16618"/>
    <cellStyle name="Notas 15 2 7 2 3 2" xfId="31726"/>
    <cellStyle name="Notas 15 2 7 2 4" xfId="21725"/>
    <cellStyle name="Notas 15 2 7 3" xfId="10362"/>
    <cellStyle name="Notas 15 2 7 3 2" xfId="25470"/>
    <cellStyle name="Notas 15 2 7 4" xfId="15423"/>
    <cellStyle name="Notas 15 2 7 4 2" xfId="30531"/>
    <cellStyle name="Notas 15 2 7 5" xfId="19088"/>
    <cellStyle name="Notas 15 2 8" xfId="4545"/>
    <cellStyle name="Notas 15 2 8 2" xfId="10927"/>
    <cellStyle name="Notas 15 2 8 2 2" xfId="26035"/>
    <cellStyle name="Notas 15 2 8 3" xfId="16204"/>
    <cellStyle name="Notas 15 2 8 3 2" xfId="31312"/>
    <cellStyle name="Notas 15 2 8 4" xfId="19653"/>
    <cellStyle name="Notas 15 2 9" xfId="8409"/>
    <cellStyle name="Notas 15 2 9 2" xfId="23517"/>
    <cellStyle name="Notas 15 3" xfId="1895"/>
    <cellStyle name="Notas 15 3 10" xfId="8396"/>
    <cellStyle name="Notas 15 3 10 2" xfId="23504"/>
    <cellStyle name="Notas 15 3 11" xfId="15207"/>
    <cellStyle name="Notas 15 3 11 2" xfId="30315"/>
    <cellStyle name="Notas 15 3 12" xfId="11812"/>
    <cellStyle name="Notas 15 3 12 2" xfId="26920"/>
    <cellStyle name="Notas 15 3 13" xfId="17120"/>
    <cellStyle name="Notas 15 3 2" xfId="2455"/>
    <cellStyle name="Notas 15 3 2 2" xfId="5092"/>
    <cellStyle name="Notas 15 3 2 2 2" xfId="11456"/>
    <cellStyle name="Notas 15 3 2 2 2 2" xfId="26564"/>
    <cellStyle name="Notas 15 3 2 2 3" xfId="7339"/>
    <cellStyle name="Notas 15 3 2 2 3 2" xfId="22447"/>
    <cellStyle name="Notas 15 3 2 2 4" xfId="20200"/>
    <cellStyle name="Notas 15 3 2 3" xfId="8922"/>
    <cellStyle name="Notas 15 3 2 3 2" xfId="24030"/>
    <cellStyle name="Notas 15 3 2 4" xfId="15021"/>
    <cellStyle name="Notas 15 3 2 4 2" xfId="30129"/>
    <cellStyle name="Notas 15 3 2 5" xfId="7595"/>
    <cellStyle name="Notas 15 3 2 5 2" xfId="22703"/>
    <cellStyle name="Notas 15 3 2 6" xfId="17629"/>
    <cellStyle name="Notas 15 3 3" xfId="2671"/>
    <cellStyle name="Notas 15 3 3 2" xfId="5308"/>
    <cellStyle name="Notas 15 3 3 2 2" xfId="8001"/>
    <cellStyle name="Notas 15 3 3 2 2 2" xfId="23109"/>
    <cellStyle name="Notas 15 3 3 2 3" xfId="20416"/>
    <cellStyle name="Notas 15 3 3 3" xfId="13746"/>
    <cellStyle name="Notas 15 3 3 3 2" xfId="28854"/>
    <cellStyle name="Notas 15 3 3 4" xfId="17779"/>
    <cellStyle name="Notas 15 3 4" xfId="2974"/>
    <cellStyle name="Notas 15 3 4 2" xfId="5611"/>
    <cellStyle name="Notas 15 3 4 2 2" xfId="11922"/>
    <cellStyle name="Notas 15 3 4 2 2 2" xfId="27030"/>
    <cellStyle name="Notas 15 3 4 2 3" xfId="7662"/>
    <cellStyle name="Notas 15 3 4 2 3 2" xfId="22770"/>
    <cellStyle name="Notas 15 3 4 2 4" xfId="20719"/>
    <cellStyle name="Notas 15 3 4 3" xfId="9356"/>
    <cellStyle name="Notas 15 3 4 3 2" xfId="24464"/>
    <cellStyle name="Notas 15 3 4 4" xfId="14991"/>
    <cellStyle name="Notas 15 3 4 4 2" xfId="30099"/>
    <cellStyle name="Notas 15 3 4 5" xfId="18082"/>
    <cellStyle name="Notas 15 3 5" xfId="3300"/>
    <cellStyle name="Notas 15 3 5 2" xfId="5937"/>
    <cellStyle name="Notas 15 3 5 2 2" xfId="12248"/>
    <cellStyle name="Notas 15 3 5 2 2 2" xfId="27356"/>
    <cellStyle name="Notas 15 3 5 2 3" xfId="14697"/>
    <cellStyle name="Notas 15 3 5 2 3 2" xfId="29805"/>
    <cellStyle name="Notas 15 3 5 2 4" xfId="21045"/>
    <cellStyle name="Notas 15 3 5 3" xfId="9682"/>
    <cellStyle name="Notas 15 3 5 3 2" xfId="24790"/>
    <cellStyle name="Notas 15 3 5 4" xfId="16102"/>
    <cellStyle name="Notas 15 3 5 4 2" xfId="31210"/>
    <cellStyle name="Notas 15 3 5 5" xfId="18408"/>
    <cellStyle name="Notas 15 3 6" xfId="3606"/>
    <cellStyle name="Notas 15 3 6 2" xfId="6243"/>
    <cellStyle name="Notas 15 3 6 2 2" xfId="12554"/>
    <cellStyle name="Notas 15 3 6 2 2 2" xfId="27662"/>
    <cellStyle name="Notas 15 3 6 2 3" xfId="13575"/>
    <cellStyle name="Notas 15 3 6 2 3 2" xfId="28683"/>
    <cellStyle name="Notas 15 3 6 2 4" xfId="21351"/>
    <cellStyle name="Notas 15 3 6 3" xfId="9988"/>
    <cellStyle name="Notas 15 3 6 3 2" xfId="25096"/>
    <cellStyle name="Notas 15 3 6 4" xfId="7909"/>
    <cellStyle name="Notas 15 3 6 4 2" xfId="23017"/>
    <cellStyle name="Notas 15 3 6 5" xfId="18714"/>
    <cellStyle name="Notas 15 3 7" xfId="3967"/>
    <cellStyle name="Notas 15 3 7 2" xfId="6604"/>
    <cellStyle name="Notas 15 3 7 2 2" xfId="12915"/>
    <cellStyle name="Notas 15 3 7 2 2 2" xfId="28023"/>
    <cellStyle name="Notas 15 3 7 2 3" xfId="16605"/>
    <cellStyle name="Notas 15 3 7 2 3 2" xfId="31713"/>
    <cellStyle name="Notas 15 3 7 2 4" xfId="21712"/>
    <cellStyle name="Notas 15 3 7 3" xfId="10349"/>
    <cellStyle name="Notas 15 3 7 3 2" xfId="25457"/>
    <cellStyle name="Notas 15 3 7 4" xfId="8006"/>
    <cellStyle name="Notas 15 3 7 4 2" xfId="23114"/>
    <cellStyle name="Notas 15 3 7 5" xfId="19075"/>
    <cellStyle name="Notas 15 3 8" xfId="4299"/>
    <cellStyle name="Notas 15 3 8 2" xfId="6936"/>
    <cellStyle name="Notas 15 3 8 2 2" xfId="13247"/>
    <cellStyle name="Notas 15 3 8 2 2 2" xfId="28355"/>
    <cellStyle name="Notas 15 3 8 2 3" xfId="16911"/>
    <cellStyle name="Notas 15 3 8 2 3 2" xfId="32019"/>
    <cellStyle name="Notas 15 3 8 2 4" xfId="22044"/>
    <cellStyle name="Notas 15 3 8 3" xfId="10681"/>
    <cellStyle name="Notas 15 3 8 3 2" xfId="25789"/>
    <cellStyle name="Notas 15 3 8 4" xfId="8122"/>
    <cellStyle name="Notas 15 3 8 4 2" xfId="23230"/>
    <cellStyle name="Notas 15 3 8 5" xfId="19407"/>
    <cellStyle name="Notas 15 3 9" xfId="4532"/>
    <cellStyle name="Notas 15 3 9 2" xfId="10914"/>
    <cellStyle name="Notas 15 3 9 2 2" xfId="26022"/>
    <cellStyle name="Notas 15 3 9 3" xfId="13448"/>
    <cellStyle name="Notas 15 3 9 3 2" xfId="28556"/>
    <cellStyle name="Notas 15 3 9 4" xfId="19640"/>
    <cellStyle name="Notas 15 4" xfId="2105"/>
    <cellStyle name="Notas 15 4 10" xfId="8603"/>
    <cellStyle name="Notas 15 4 10 2" xfId="23711"/>
    <cellStyle name="Notas 15 4 11" xfId="13995"/>
    <cellStyle name="Notas 15 4 11 2" xfId="29103"/>
    <cellStyle name="Notas 15 4 12" xfId="13905"/>
    <cellStyle name="Notas 15 4 12 2" xfId="29013"/>
    <cellStyle name="Notas 15 4 13" xfId="17330"/>
    <cellStyle name="Notas 15 4 2" xfId="2595"/>
    <cellStyle name="Notas 15 4 2 2" xfId="5232"/>
    <cellStyle name="Notas 15 4 2 2 2" xfId="11596"/>
    <cellStyle name="Notas 15 4 2 2 2 2" xfId="26704"/>
    <cellStyle name="Notas 15 4 2 2 3" xfId="7214"/>
    <cellStyle name="Notas 15 4 2 2 3 2" xfId="22322"/>
    <cellStyle name="Notas 15 4 2 2 4" xfId="20340"/>
    <cellStyle name="Notas 15 4 2 3" xfId="9062"/>
    <cellStyle name="Notas 15 4 2 3 2" xfId="24170"/>
    <cellStyle name="Notas 15 4 2 4" xfId="13500"/>
    <cellStyle name="Notas 15 4 2 4 2" xfId="28608"/>
    <cellStyle name="Notas 15 4 2 5" xfId="7903"/>
    <cellStyle name="Notas 15 4 2 5 2" xfId="23011"/>
    <cellStyle name="Notas 15 4 2 6" xfId="17703"/>
    <cellStyle name="Notas 15 4 3" xfId="2860"/>
    <cellStyle name="Notas 15 4 3 2" xfId="5497"/>
    <cellStyle name="Notas 15 4 3 2 2" xfId="7511"/>
    <cellStyle name="Notas 15 4 3 2 2 2" xfId="22619"/>
    <cellStyle name="Notas 15 4 3 2 3" xfId="20605"/>
    <cellStyle name="Notas 15 4 3 3" xfId="7641"/>
    <cellStyle name="Notas 15 4 3 3 2" xfId="22749"/>
    <cellStyle name="Notas 15 4 3 4" xfId="17968"/>
    <cellStyle name="Notas 15 4 4" xfId="3163"/>
    <cellStyle name="Notas 15 4 4 2" xfId="5800"/>
    <cellStyle name="Notas 15 4 4 2 2" xfId="12111"/>
    <cellStyle name="Notas 15 4 4 2 2 2" xfId="27219"/>
    <cellStyle name="Notas 15 4 4 2 3" xfId="15249"/>
    <cellStyle name="Notas 15 4 4 2 3 2" xfId="30357"/>
    <cellStyle name="Notas 15 4 4 2 4" xfId="20908"/>
    <cellStyle name="Notas 15 4 4 3" xfId="9545"/>
    <cellStyle name="Notas 15 4 4 3 2" xfId="24653"/>
    <cellStyle name="Notas 15 4 4 4" xfId="15278"/>
    <cellStyle name="Notas 15 4 4 4 2" xfId="30386"/>
    <cellStyle name="Notas 15 4 4 5" xfId="18271"/>
    <cellStyle name="Notas 15 4 5" xfId="3489"/>
    <cellStyle name="Notas 15 4 5 2" xfId="6126"/>
    <cellStyle name="Notas 15 4 5 2 2" xfId="12437"/>
    <cellStyle name="Notas 15 4 5 2 2 2" xfId="27545"/>
    <cellStyle name="Notas 15 4 5 2 3" xfId="15580"/>
    <cellStyle name="Notas 15 4 5 2 3 2" xfId="30688"/>
    <cellStyle name="Notas 15 4 5 2 4" xfId="21234"/>
    <cellStyle name="Notas 15 4 5 3" xfId="9871"/>
    <cellStyle name="Notas 15 4 5 3 2" xfId="24979"/>
    <cellStyle name="Notas 15 4 5 4" xfId="7078"/>
    <cellStyle name="Notas 15 4 5 4 2" xfId="22186"/>
    <cellStyle name="Notas 15 4 5 5" xfId="18597"/>
    <cellStyle name="Notas 15 4 6" xfId="3795"/>
    <cellStyle name="Notas 15 4 6 2" xfId="6432"/>
    <cellStyle name="Notas 15 4 6 2 2" xfId="12743"/>
    <cellStyle name="Notas 15 4 6 2 2 2" xfId="27851"/>
    <cellStyle name="Notas 15 4 6 2 3" xfId="13749"/>
    <cellStyle name="Notas 15 4 6 2 3 2" xfId="28857"/>
    <cellStyle name="Notas 15 4 6 2 4" xfId="21540"/>
    <cellStyle name="Notas 15 4 6 3" xfId="10177"/>
    <cellStyle name="Notas 15 4 6 3 2" xfId="25285"/>
    <cellStyle name="Notas 15 4 6 4" xfId="16465"/>
    <cellStyle name="Notas 15 4 6 4 2" xfId="31573"/>
    <cellStyle name="Notas 15 4 6 5" xfId="18903"/>
    <cellStyle name="Notas 15 4 7" xfId="4177"/>
    <cellStyle name="Notas 15 4 7 2" xfId="6814"/>
    <cellStyle name="Notas 15 4 7 2 2" xfId="13125"/>
    <cellStyle name="Notas 15 4 7 2 2 2" xfId="28233"/>
    <cellStyle name="Notas 15 4 7 2 3" xfId="16794"/>
    <cellStyle name="Notas 15 4 7 2 3 2" xfId="31902"/>
    <cellStyle name="Notas 15 4 7 2 4" xfId="21922"/>
    <cellStyle name="Notas 15 4 7 3" xfId="10559"/>
    <cellStyle name="Notas 15 4 7 3 2" xfId="25667"/>
    <cellStyle name="Notas 15 4 7 4" xfId="16091"/>
    <cellStyle name="Notas 15 4 7 4 2" xfId="31199"/>
    <cellStyle name="Notas 15 4 7 5" xfId="19285"/>
    <cellStyle name="Notas 15 4 8" xfId="4384"/>
    <cellStyle name="Notas 15 4 8 2" xfId="7021"/>
    <cellStyle name="Notas 15 4 8 2 2" xfId="13332"/>
    <cellStyle name="Notas 15 4 8 2 2 2" xfId="28440"/>
    <cellStyle name="Notas 15 4 8 2 3" xfId="16996"/>
    <cellStyle name="Notas 15 4 8 2 3 2" xfId="32104"/>
    <cellStyle name="Notas 15 4 8 2 4" xfId="22129"/>
    <cellStyle name="Notas 15 4 8 3" xfId="10766"/>
    <cellStyle name="Notas 15 4 8 3 2" xfId="25874"/>
    <cellStyle name="Notas 15 4 8 4" xfId="15812"/>
    <cellStyle name="Notas 15 4 8 4 2" xfId="30920"/>
    <cellStyle name="Notas 15 4 8 5" xfId="19492"/>
    <cellStyle name="Notas 15 4 9" xfId="4742"/>
    <cellStyle name="Notas 15 4 9 2" xfId="11124"/>
    <cellStyle name="Notas 15 4 9 2 2" xfId="26232"/>
    <cellStyle name="Notas 15 4 9 3" xfId="15317"/>
    <cellStyle name="Notas 15 4 9 3 2" xfId="30425"/>
    <cellStyle name="Notas 15 4 9 4" xfId="19850"/>
    <cellStyle name="Notas 15 5" xfId="2019"/>
    <cellStyle name="Notas 15 5 10" xfId="7304"/>
    <cellStyle name="Notas 15 5 10 2" xfId="22412"/>
    <cellStyle name="Notas 15 5 11" xfId="16283"/>
    <cellStyle name="Notas 15 5 11 2" xfId="31391"/>
    <cellStyle name="Notas 15 5 12" xfId="17244"/>
    <cellStyle name="Notas 15 5 2" xfId="2781"/>
    <cellStyle name="Notas 15 5 2 2" xfId="5418"/>
    <cellStyle name="Notas 15 5 2 2 2" xfId="8233"/>
    <cellStyle name="Notas 15 5 2 2 2 2" xfId="23341"/>
    <cellStyle name="Notas 15 5 2 2 3" xfId="20526"/>
    <cellStyle name="Notas 15 5 2 3" xfId="7276"/>
    <cellStyle name="Notas 15 5 2 3 2" xfId="22384"/>
    <cellStyle name="Notas 15 5 2 4" xfId="17889"/>
    <cellStyle name="Notas 15 5 3" xfId="3084"/>
    <cellStyle name="Notas 15 5 3 2" xfId="5721"/>
    <cellStyle name="Notas 15 5 3 2 2" xfId="12032"/>
    <cellStyle name="Notas 15 5 3 2 2 2" xfId="27140"/>
    <cellStyle name="Notas 15 5 3 2 3" xfId="7653"/>
    <cellStyle name="Notas 15 5 3 2 3 2" xfId="22761"/>
    <cellStyle name="Notas 15 5 3 2 4" xfId="20829"/>
    <cellStyle name="Notas 15 5 3 3" xfId="9466"/>
    <cellStyle name="Notas 15 5 3 3 2" xfId="24574"/>
    <cellStyle name="Notas 15 5 3 4" xfId="14571"/>
    <cellStyle name="Notas 15 5 3 4 2" xfId="29679"/>
    <cellStyle name="Notas 15 5 3 5" xfId="18192"/>
    <cellStyle name="Notas 15 5 4" xfId="3410"/>
    <cellStyle name="Notas 15 5 4 2" xfId="6047"/>
    <cellStyle name="Notas 15 5 4 2 2" xfId="12358"/>
    <cellStyle name="Notas 15 5 4 2 2 2" xfId="27466"/>
    <cellStyle name="Notas 15 5 4 2 3" xfId="7295"/>
    <cellStyle name="Notas 15 5 4 2 3 2" xfId="22403"/>
    <cellStyle name="Notas 15 5 4 2 4" xfId="21155"/>
    <cellStyle name="Notas 15 5 4 3" xfId="9792"/>
    <cellStyle name="Notas 15 5 4 3 2" xfId="24900"/>
    <cellStyle name="Notas 15 5 4 4" xfId="15293"/>
    <cellStyle name="Notas 15 5 4 4 2" xfId="30401"/>
    <cellStyle name="Notas 15 5 4 5" xfId="18518"/>
    <cellStyle name="Notas 15 5 5" xfId="3716"/>
    <cellStyle name="Notas 15 5 5 2" xfId="6353"/>
    <cellStyle name="Notas 15 5 5 2 2" xfId="12664"/>
    <cellStyle name="Notas 15 5 5 2 2 2" xfId="27772"/>
    <cellStyle name="Notas 15 5 5 2 3" xfId="16231"/>
    <cellStyle name="Notas 15 5 5 2 3 2" xfId="31339"/>
    <cellStyle name="Notas 15 5 5 2 4" xfId="21461"/>
    <cellStyle name="Notas 15 5 5 3" xfId="10098"/>
    <cellStyle name="Notas 15 5 5 3 2" xfId="25206"/>
    <cellStyle name="Notas 15 5 5 4" xfId="7270"/>
    <cellStyle name="Notas 15 5 5 4 2" xfId="22378"/>
    <cellStyle name="Notas 15 5 5 5" xfId="18824"/>
    <cellStyle name="Notas 15 5 6" xfId="4091"/>
    <cellStyle name="Notas 15 5 6 2" xfId="6728"/>
    <cellStyle name="Notas 15 5 6 2 2" xfId="13039"/>
    <cellStyle name="Notas 15 5 6 2 2 2" xfId="28147"/>
    <cellStyle name="Notas 15 5 6 2 3" xfId="16715"/>
    <cellStyle name="Notas 15 5 6 2 3 2" xfId="31823"/>
    <cellStyle name="Notas 15 5 6 2 4" xfId="21836"/>
    <cellStyle name="Notas 15 5 6 3" xfId="10473"/>
    <cellStyle name="Notas 15 5 6 3 2" xfId="25581"/>
    <cellStyle name="Notas 15 5 6 4" xfId="7317"/>
    <cellStyle name="Notas 15 5 6 4 2" xfId="22425"/>
    <cellStyle name="Notas 15 5 6 5" xfId="19199"/>
    <cellStyle name="Notas 15 5 7" xfId="4373"/>
    <cellStyle name="Notas 15 5 7 2" xfId="7010"/>
    <cellStyle name="Notas 15 5 7 2 2" xfId="13321"/>
    <cellStyle name="Notas 15 5 7 2 2 2" xfId="28429"/>
    <cellStyle name="Notas 15 5 7 2 3" xfId="16985"/>
    <cellStyle name="Notas 15 5 7 2 3 2" xfId="32093"/>
    <cellStyle name="Notas 15 5 7 2 4" xfId="22118"/>
    <cellStyle name="Notas 15 5 7 3" xfId="10755"/>
    <cellStyle name="Notas 15 5 7 3 2" xfId="25863"/>
    <cellStyle name="Notas 15 5 7 4" xfId="15310"/>
    <cellStyle name="Notas 15 5 7 4 2" xfId="30418"/>
    <cellStyle name="Notas 15 5 7 5" xfId="19481"/>
    <cellStyle name="Notas 15 5 8" xfId="4656"/>
    <cellStyle name="Notas 15 5 8 2" xfId="11038"/>
    <cellStyle name="Notas 15 5 8 2 2" xfId="26146"/>
    <cellStyle name="Notas 15 5 8 3" xfId="7695"/>
    <cellStyle name="Notas 15 5 8 3 2" xfId="22803"/>
    <cellStyle name="Notas 15 5 8 4" xfId="19764"/>
    <cellStyle name="Notas 15 5 9" xfId="8517"/>
    <cellStyle name="Notas 15 5 9 2" xfId="23625"/>
    <cellStyle name="Notas 16" xfId="1454"/>
    <cellStyle name="Notas 16 2" xfId="1909"/>
    <cellStyle name="Notas 16 2 10" xfId="16098"/>
    <cellStyle name="Notas 16 2 10 2" xfId="31206"/>
    <cellStyle name="Notas 16 2 11" xfId="14907"/>
    <cellStyle name="Notas 16 2 11 2" xfId="30015"/>
    <cellStyle name="Notas 16 2 12" xfId="17134"/>
    <cellStyle name="Notas 16 2 2" xfId="2469"/>
    <cellStyle name="Notas 16 2 2 2" xfId="5106"/>
    <cellStyle name="Notas 16 2 2 2 2" xfId="11470"/>
    <cellStyle name="Notas 16 2 2 2 2 2" xfId="26578"/>
    <cellStyle name="Notas 16 2 2 2 3" xfId="7474"/>
    <cellStyle name="Notas 16 2 2 2 3 2" xfId="22582"/>
    <cellStyle name="Notas 16 2 2 2 4" xfId="20214"/>
    <cellStyle name="Notas 16 2 2 3" xfId="8936"/>
    <cellStyle name="Notas 16 2 2 3 2" xfId="24044"/>
    <cellStyle name="Notas 16 2 3" xfId="2685"/>
    <cellStyle name="Notas 16 2 3 2" xfId="5322"/>
    <cellStyle name="Notas 16 2 3 2 2" xfId="14578"/>
    <cellStyle name="Notas 16 2 3 2 2 2" xfId="29686"/>
    <cellStyle name="Notas 16 2 3 2 3" xfId="20430"/>
    <cellStyle name="Notas 16 2 3 3" xfId="7131"/>
    <cellStyle name="Notas 16 2 3 3 2" xfId="22239"/>
    <cellStyle name="Notas 16 2 3 4" xfId="17793"/>
    <cellStyle name="Notas 16 2 4" xfId="2988"/>
    <cellStyle name="Notas 16 2 4 2" xfId="5625"/>
    <cellStyle name="Notas 16 2 4 2 2" xfId="11936"/>
    <cellStyle name="Notas 16 2 4 2 2 2" xfId="27044"/>
    <cellStyle name="Notas 16 2 4 2 3" xfId="15243"/>
    <cellStyle name="Notas 16 2 4 2 3 2" xfId="30351"/>
    <cellStyle name="Notas 16 2 4 2 4" xfId="20733"/>
    <cellStyle name="Notas 16 2 4 3" xfId="9370"/>
    <cellStyle name="Notas 16 2 4 3 2" xfId="24478"/>
    <cellStyle name="Notas 16 2 4 4" xfId="7301"/>
    <cellStyle name="Notas 16 2 4 4 2" xfId="22409"/>
    <cellStyle name="Notas 16 2 4 5" xfId="18096"/>
    <cellStyle name="Notas 16 2 5" xfId="3314"/>
    <cellStyle name="Notas 16 2 5 2" xfId="5951"/>
    <cellStyle name="Notas 16 2 5 2 2" xfId="12262"/>
    <cellStyle name="Notas 16 2 5 2 2 2" xfId="27370"/>
    <cellStyle name="Notas 16 2 5 2 3" xfId="8093"/>
    <cellStyle name="Notas 16 2 5 2 3 2" xfId="23201"/>
    <cellStyle name="Notas 16 2 5 2 4" xfId="21059"/>
    <cellStyle name="Notas 16 2 5 3" xfId="9696"/>
    <cellStyle name="Notas 16 2 5 3 2" xfId="24804"/>
    <cellStyle name="Notas 16 2 5 4" xfId="13367"/>
    <cellStyle name="Notas 16 2 5 4 2" xfId="28475"/>
    <cellStyle name="Notas 16 2 5 5" xfId="18422"/>
    <cellStyle name="Notas 16 2 6" xfId="3620"/>
    <cellStyle name="Notas 16 2 6 2" xfId="6257"/>
    <cellStyle name="Notas 16 2 6 2 2" xfId="12568"/>
    <cellStyle name="Notas 16 2 6 2 2 2" xfId="27676"/>
    <cellStyle name="Notas 16 2 6 2 3" xfId="11667"/>
    <cellStyle name="Notas 16 2 6 2 3 2" xfId="26775"/>
    <cellStyle name="Notas 16 2 6 2 4" xfId="21365"/>
    <cellStyle name="Notas 16 2 6 3" xfId="10002"/>
    <cellStyle name="Notas 16 2 6 3 2" xfId="25110"/>
    <cellStyle name="Notas 16 2 6 4" xfId="7194"/>
    <cellStyle name="Notas 16 2 6 4 2" xfId="22302"/>
    <cellStyle name="Notas 16 2 6 5" xfId="18728"/>
    <cellStyle name="Notas 16 2 7" xfId="3981"/>
    <cellStyle name="Notas 16 2 7 2" xfId="6618"/>
    <cellStyle name="Notas 16 2 7 2 2" xfId="12929"/>
    <cellStyle name="Notas 16 2 7 2 2 2" xfId="28037"/>
    <cellStyle name="Notas 16 2 7 2 3" xfId="16619"/>
    <cellStyle name="Notas 16 2 7 2 3 2" xfId="31727"/>
    <cellStyle name="Notas 16 2 7 2 4" xfId="21726"/>
    <cellStyle name="Notas 16 2 7 3" xfId="10363"/>
    <cellStyle name="Notas 16 2 7 3 2" xfId="25471"/>
    <cellStyle name="Notas 16 2 7 4" xfId="11230"/>
    <cellStyle name="Notas 16 2 7 4 2" xfId="26338"/>
    <cellStyle name="Notas 16 2 7 5" xfId="19089"/>
    <cellStyle name="Notas 16 2 8" xfId="4546"/>
    <cellStyle name="Notas 16 2 8 2" xfId="10928"/>
    <cellStyle name="Notas 16 2 8 2 2" xfId="26036"/>
    <cellStyle name="Notas 16 2 8 3" xfId="13612"/>
    <cellStyle name="Notas 16 2 8 3 2" xfId="28720"/>
    <cellStyle name="Notas 16 2 8 4" xfId="19654"/>
    <cellStyle name="Notas 16 2 9" xfId="8410"/>
    <cellStyle name="Notas 16 2 9 2" xfId="23518"/>
    <cellStyle name="Notas 16 3" xfId="1896"/>
    <cellStyle name="Notas 16 3 10" xfId="8397"/>
    <cellStyle name="Notas 16 3 10 2" xfId="23505"/>
    <cellStyle name="Notas 16 3 11" xfId="8248"/>
    <cellStyle name="Notas 16 3 11 2" xfId="23356"/>
    <cellStyle name="Notas 16 3 12" xfId="7538"/>
    <cellStyle name="Notas 16 3 12 2" xfId="22646"/>
    <cellStyle name="Notas 16 3 13" xfId="17121"/>
    <cellStyle name="Notas 16 3 2" xfId="2456"/>
    <cellStyle name="Notas 16 3 2 2" xfId="5093"/>
    <cellStyle name="Notas 16 3 2 2 2" xfId="11457"/>
    <cellStyle name="Notas 16 3 2 2 2 2" xfId="26565"/>
    <cellStyle name="Notas 16 3 2 2 3" xfId="7549"/>
    <cellStyle name="Notas 16 3 2 2 3 2" xfId="22657"/>
    <cellStyle name="Notas 16 3 2 2 4" xfId="20201"/>
    <cellStyle name="Notas 16 3 2 3" xfId="8923"/>
    <cellStyle name="Notas 16 3 2 3 2" xfId="24031"/>
    <cellStyle name="Notas 16 3 2 4" xfId="15510"/>
    <cellStyle name="Notas 16 3 2 4 2" xfId="30618"/>
    <cellStyle name="Notas 16 3 2 5" xfId="7533"/>
    <cellStyle name="Notas 16 3 2 5 2" xfId="22641"/>
    <cellStyle name="Notas 16 3 2 6" xfId="17630"/>
    <cellStyle name="Notas 16 3 3" xfId="2672"/>
    <cellStyle name="Notas 16 3 3 2" xfId="5309"/>
    <cellStyle name="Notas 16 3 3 2 2" xfId="8179"/>
    <cellStyle name="Notas 16 3 3 2 2 2" xfId="23287"/>
    <cellStyle name="Notas 16 3 3 2 3" xfId="20417"/>
    <cellStyle name="Notas 16 3 3 3" xfId="15020"/>
    <cellStyle name="Notas 16 3 3 3 2" xfId="30128"/>
    <cellStyle name="Notas 16 3 3 4" xfId="17780"/>
    <cellStyle name="Notas 16 3 4" xfId="2975"/>
    <cellStyle name="Notas 16 3 4 2" xfId="5612"/>
    <cellStyle name="Notas 16 3 4 2 2" xfId="11923"/>
    <cellStyle name="Notas 16 3 4 2 2 2" xfId="27031"/>
    <cellStyle name="Notas 16 3 4 2 3" xfId="13493"/>
    <cellStyle name="Notas 16 3 4 2 3 2" xfId="28601"/>
    <cellStyle name="Notas 16 3 4 2 4" xfId="20720"/>
    <cellStyle name="Notas 16 3 4 3" xfId="9357"/>
    <cellStyle name="Notas 16 3 4 3 2" xfId="24465"/>
    <cellStyle name="Notas 16 3 4 4" xfId="16345"/>
    <cellStyle name="Notas 16 3 4 4 2" xfId="31453"/>
    <cellStyle name="Notas 16 3 4 5" xfId="18083"/>
    <cellStyle name="Notas 16 3 5" xfId="3301"/>
    <cellStyle name="Notas 16 3 5 2" xfId="5938"/>
    <cellStyle name="Notas 16 3 5 2 2" xfId="12249"/>
    <cellStyle name="Notas 16 3 5 2 2 2" xfId="27357"/>
    <cellStyle name="Notas 16 3 5 2 3" xfId="7659"/>
    <cellStyle name="Notas 16 3 5 2 3 2" xfId="22767"/>
    <cellStyle name="Notas 16 3 5 2 4" xfId="21046"/>
    <cellStyle name="Notas 16 3 5 3" xfId="9683"/>
    <cellStyle name="Notas 16 3 5 3 2" xfId="24791"/>
    <cellStyle name="Notas 16 3 5 4" xfId="7373"/>
    <cellStyle name="Notas 16 3 5 4 2" xfId="22481"/>
    <cellStyle name="Notas 16 3 5 5" xfId="18409"/>
    <cellStyle name="Notas 16 3 6" xfId="3607"/>
    <cellStyle name="Notas 16 3 6 2" xfId="6244"/>
    <cellStyle name="Notas 16 3 6 2 2" xfId="12555"/>
    <cellStyle name="Notas 16 3 6 2 2 2" xfId="27663"/>
    <cellStyle name="Notas 16 3 6 2 3" xfId="14390"/>
    <cellStyle name="Notas 16 3 6 2 3 2" xfId="29498"/>
    <cellStyle name="Notas 16 3 6 2 4" xfId="21352"/>
    <cellStyle name="Notas 16 3 6 3" xfId="9989"/>
    <cellStyle name="Notas 16 3 6 3 2" xfId="25097"/>
    <cellStyle name="Notas 16 3 6 4" xfId="14294"/>
    <cellStyle name="Notas 16 3 6 4 2" xfId="29402"/>
    <cellStyle name="Notas 16 3 6 5" xfId="18715"/>
    <cellStyle name="Notas 16 3 7" xfId="3968"/>
    <cellStyle name="Notas 16 3 7 2" xfId="6605"/>
    <cellStyle name="Notas 16 3 7 2 2" xfId="12916"/>
    <cellStyle name="Notas 16 3 7 2 2 2" xfId="28024"/>
    <cellStyle name="Notas 16 3 7 2 3" xfId="16606"/>
    <cellStyle name="Notas 16 3 7 2 3 2" xfId="31714"/>
    <cellStyle name="Notas 16 3 7 2 4" xfId="21713"/>
    <cellStyle name="Notas 16 3 7 3" xfId="10350"/>
    <cellStyle name="Notas 16 3 7 3 2" xfId="25458"/>
    <cellStyle name="Notas 16 3 7 4" xfId="16162"/>
    <cellStyle name="Notas 16 3 7 4 2" xfId="31270"/>
    <cellStyle name="Notas 16 3 7 5" xfId="19076"/>
    <cellStyle name="Notas 16 3 8" xfId="4300"/>
    <cellStyle name="Notas 16 3 8 2" xfId="6937"/>
    <cellStyle name="Notas 16 3 8 2 2" xfId="13248"/>
    <cellStyle name="Notas 16 3 8 2 2 2" xfId="28356"/>
    <cellStyle name="Notas 16 3 8 2 3" xfId="16912"/>
    <cellStyle name="Notas 16 3 8 2 3 2" xfId="32020"/>
    <cellStyle name="Notas 16 3 8 2 4" xfId="22045"/>
    <cellStyle name="Notas 16 3 8 3" xfId="10682"/>
    <cellStyle name="Notas 16 3 8 3 2" xfId="25790"/>
    <cellStyle name="Notas 16 3 8 4" xfId="13423"/>
    <cellStyle name="Notas 16 3 8 4 2" xfId="28531"/>
    <cellStyle name="Notas 16 3 8 5" xfId="19408"/>
    <cellStyle name="Notas 16 3 9" xfId="4533"/>
    <cellStyle name="Notas 16 3 9 2" xfId="10915"/>
    <cellStyle name="Notas 16 3 9 2 2" xfId="26023"/>
    <cellStyle name="Notas 16 3 9 3" xfId="14020"/>
    <cellStyle name="Notas 16 3 9 3 2" xfId="29128"/>
    <cellStyle name="Notas 16 3 9 4" xfId="19641"/>
    <cellStyle name="Notas 16 4" xfId="2106"/>
    <cellStyle name="Notas 16 4 10" xfId="8604"/>
    <cellStyle name="Notas 16 4 10 2" xfId="23712"/>
    <cellStyle name="Notas 16 4 11" xfId="15534"/>
    <cellStyle name="Notas 16 4 11 2" xfId="30642"/>
    <cellStyle name="Notas 16 4 12" xfId="14214"/>
    <cellStyle name="Notas 16 4 12 2" xfId="29322"/>
    <cellStyle name="Notas 16 4 13" xfId="17331"/>
    <cellStyle name="Notas 16 4 2" xfId="2596"/>
    <cellStyle name="Notas 16 4 2 2" xfId="5233"/>
    <cellStyle name="Notas 16 4 2 2 2" xfId="11597"/>
    <cellStyle name="Notas 16 4 2 2 2 2" xfId="26705"/>
    <cellStyle name="Notas 16 4 2 2 3" xfId="9156"/>
    <cellStyle name="Notas 16 4 2 2 3 2" xfId="24264"/>
    <cellStyle name="Notas 16 4 2 2 4" xfId="20341"/>
    <cellStyle name="Notas 16 4 2 3" xfId="9063"/>
    <cellStyle name="Notas 16 4 2 3 2" xfId="24171"/>
    <cellStyle name="Notas 16 4 2 4" xfId="16388"/>
    <cellStyle name="Notas 16 4 2 4 2" xfId="31496"/>
    <cellStyle name="Notas 16 4 2 5" xfId="15348"/>
    <cellStyle name="Notas 16 4 2 5 2" xfId="30456"/>
    <cellStyle name="Notas 16 4 2 6" xfId="17704"/>
    <cellStyle name="Notas 16 4 3" xfId="2861"/>
    <cellStyle name="Notas 16 4 3 2" xfId="5498"/>
    <cellStyle name="Notas 16 4 3 2 2" xfId="15961"/>
    <cellStyle name="Notas 16 4 3 2 2 2" xfId="31069"/>
    <cellStyle name="Notas 16 4 3 2 3" xfId="20606"/>
    <cellStyle name="Notas 16 4 3 3" xfId="13484"/>
    <cellStyle name="Notas 16 4 3 3 2" xfId="28592"/>
    <cellStyle name="Notas 16 4 3 4" xfId="17969"/>
    <cellStyle name="Notas 16 4 4" xfId="3164"/>
    <cellStyle name="Notas 16 4 4 2" xfId="5801"/>
    <cellStyle name="Notas 16 4 4 2 2" xfId="12112"/>
    <cellStyle name="Notas 16 4 4 2 2 2" xfId="27220"/>
    <cellStyle name="Notas 16 4 4 2 3" xfId="7795"/>
    <cellStyle name="Notas 16 4 4 2 3 2" xfId="22903"/>
    <cellStyle name="Notas 16 4 4 2 4" xfId="20909"/>
    <cellStyle name="Notas 16 4 4 3" xfId="9546"/>
    <cellStyle name="Notas 16 4 4 3 2" xfId="24654"/>
    <cellStyle name="Notas 16 4 4 4" xfId="14002"/>
    <cellStyle name="Notas 16 4 4 4 2" xfId="29110"/>
    <cellStyle name="Notas 16 4 4 5" xfId="18272"/>
    <cellStyle name="Notas 16 4 5" xfId="3490"/>
    <cellStyle name="Notas 16 4 5 2" xfId="6127"/>
    <cellStyle name="Notas 16 4 5 2 2" xfId="12438"/>
    <cellStyle name="Notas 16 4 5 2 2 2" xfId="27546"/>
    <cellStyle name="Notas 16 4 5 2 3" xfId="15259"/>
    <cellStyle name="Notas 16 4 5 2 3 2" xfId="30367"/>
    <cellStyle name="Notas 16 4 5 2 4" xfId="21235"/>
    <cellStyle name="Notas 16 4 5 3" xfId="9872"/>
    <cellStyle name="Notas 16 4 5 3 2" xfId="24980"/>
    <cellStyle name="Notas 16 4 5 4" xfId="15138"/>
    <cellStyle name="Notas 16 4 5 4 2" xfId="30246"/>
    <cellStyle name="Notas 16 4 5 5" xfId="18598"/>
    <cellStyle name="Notas 16 4 6" xfId="3796"/>
    <cellStyle name="Notas 16 4 6 2" xfId="6433"/>
    <cellStyle name="Notas 16 4 6 2 2" xfId="12744"/>
    <cellStyle name="Notas 16 4 6 2 2 2" xfId="27852"/>
    <cellStyle name="Notas 16 4 6 2 3" xfId="13371"/>
    <cellStyle name="Notas 16 4 6 2 3 2" xfId="28479"/>
    <cellStyle name="Notas 16 4 6 2 4" xfId="21541"/>
    <cellStyle name="Notas 16 4 6 3" xfId="10178"/>
    <cellStyle name="Notas 16 4 6 3 2" xfId="25286"/>
    <cellStyle name="Notas 16 4 6 4" xfId="8016"/>
    <cellStyle name="Notas 16 4 6 4 2" xfId="23124"/>
    <cellStyle name="Notas 16 4 6 5" xfId="18904"/>
    <cellStyle name="Notas 16 4 7" xfId="4178"/>
    <cellStyle name="Notas 16 4 7 2" xfId="6815"/>
    <cellStyle name="Notas 16 4 7 2 2" xfId="13126"/>
    <cellStyle name="Notas 16 4 7 2 2 2" xfId="28234"/>
    <cellStyle name="Notas 16 4 7 2 3" xfId="16795"/>
    <cellStyle name="Notas 16 4 7 2 3 2" xfId="31903"/>
    <cellStyle name="Notas 16 4 7 2 4" xfId="21923"/>
    <cellStyle name="Notas 16 4 7 3" xfId="10560"/>
    <cellStyle name="Notas 16 4 7 3 2" xfId="25668"/>
    <cellStyle name="Notas 16 4 7 4" xfId="16082"/>
    <cellStyle name="Notas 16 4 7 4 2" xfId="31190"/>
    <cellStyle name="Notas 16 4 7 5" xfId="19286"/>
    <cellStyle name="Notas 16 4 8" xfId="4385"/>
    <cellStyle name="Notas 16 4 8 2" xfId="7022"/>
    <cellStyle name="Notas 16 4 8 2 2" xfId="13333"/>
    <cellStyle name="Notas 16 4 8 2 2 2" xfId="28441"/>
    <cellStyle name="Notas 16 4 8 2 3" xfId="16997"/>
    <cellStyle name="Notas 16 4 8 2 3 2" xfId="32105"/>
    <cellStyle name="Notas 16 4 8 2 4" xfId="22130"/>
    <cellStyle name="Notas 16 4 8 3" xfId="10767"/>
    <cellStyle name="Notas 16 4 8 3 2" xfId="25875"/>
    <cellStyle name="Notas 16 4 8 4" xfId="7451"/>
    <cellStyle name="Notas 16 4 8 4 2" xfId="22559"/>
    <cellStyle name="Notas 16 4 8 5" xfId="19493"/>
    <cellStyle name="Notas 16 4 9" xfId="4743"/>
    <cellStyle name="Notas 16 4 9 2" xfId="11125"/>
    <cellStyle name="Notas 16 4 9 2 2" xfId="26233"/>
    <cellStyle name="Notas 16 4 9 3" xfId="7088"/>
    <cellStyle name="Notas 16 4 9 3 2" xfId="22196"/>
    <cellStyle name="Notas 16 4 9 4" xfId="19851"/>
    <cellStyle name="Notas 16 5" xfId="2018"/>
    <cellStyle name="Notas 16 5 10" xfId="8049"/>
    <cellStyle name="Notas 16 5 10 2" xfId="23157"/>
    <cellStyle name="Notas 16 5 11" xfId="7168"/>
    <cellStyle name="Notas 16 5 11 2" xfId="22276"/>
    <cellStyle name="Notas 16 5 12" xfId="17243"/>
    <cellStyle name="Notas 16 5 2" xfId="2780"/>
    <cellStyle name="Notas 16 5 2 2" xfId="5417"/>
    <cellStyle name="Notas 16 5 2 2 2" xfId="7707"/>
    <cellStyle name="Notas 16 5 2 2 2 2" xfId="22815"/>
    <cellStyle name="Notas 16 5 2 2 3" xfId="20525"/>
    <cellStyle name="Notas 16 5 2 3" xfId="13714"/>
    <cellStyle name="Notas 16 5 2 3 2" xfId="28822"/>
    <cellStyle name="Notas 16 5 2 4" xfId="17888"/>
    <cellStyle name="Notas 16 5 3" xfId="3083"/>
    <cellStyle name="Notas 16 5 3 2" xfId="5720"/>
    <cellStyle name="Notas 16 5 3 2 2" xfId="12031"/>
    <cellStyle name="Notas 16 5 3 2 2 2" xfId="27139"/>
    <cellStyle name="Notas 16 5 3 2 3" xfId="15230"/>
    <cellStyle name="Notas 16 5 3 2 3 2" xfId="30338"/>
    <cellStyle name="Notas 16 5 3 2 4" xfId="20828"/>
    <cellStyle name="Notas 16 5 3 3" xfId="9465"/>
    <cellStyle name="Notas 16 5 3 3 2" xfId="24573"/>
    <cellStyle name="Notas 16 5 3 4" xfId="15924"/>
    <cellStyle name="Notas 16 5 3 4 2" xfId="31032"/>
    <cellStyle name="Notas 16 5 3 5" xfId="18191"/>
    <cellStyle name="Notas 16 5 4" xfId="3409"/>
    <cellStyle name="Notas 16 5 4 2" xfId="6046"/>
    <cellStyle name="Notas 16 5 4 2 2" xfId="12357"/>
    <cellStyle name="Notas 16 5 4 2 2 2" xfId="27465"/>
    <cellStyle name="Notas 16 5 4 2 3" xfId="14525"/>
    <cellStyle name="Notas 16 5 4 2 3 2" xfId="29633"/>
    <cellStyle name="Notas 16 5 4 2 4" xfId="21154"/>
    <cellStyle name="Notas 16 5 4 3" xfId="9791"/>
    <cellStyle name="Notas 16 5 4 3 2" xfId="24899"/>
    <cellStyle name="Notas 16 5 4 4" xfId="16089"/>
    <cellStyle name="Notas 16 5 4 4 2" xfId="31197"/>
    <cellStyle name="Notas 16 5 4 5" xfId="18517"/>
    <cellStyle name="Notas 16 5 5" xfId="3715"/>
    <cellStyle name="Notas 16 5 5 2" xfId="6352"/>
    <cellStyle name="Notas 16 5 5 2 2" xfId="12663"/>
    <cellStyle name="Notas 16 5 5 2 2 2" xfId="27771"/>
    <cellStyle name="Notas 16 5 5 2 3" xfId="13941"/>
    <cellStyle name="Notas 16 5 5 2 3 2" xfId="29049"/>
    <cellStyle name="Notas 16 5 5 2 4" xfId="21460"/>
    <cellStyle name="Notas 16 5 5 3" xfId="10097"/>
    <cellStyle name="Notas 16 5 5 3 2" xfId="25205"/>
    <cellStyle name="Notas 16 5 5 4" xfId="7829"/>
    <cellStyle name="Notas 16 5 5 4 2" xfId="22937"/>
    <cellStyle name="Notas 16 5 5 5" xfId="18823"/>
    <cellStyle name="Notas 16 5 6" xfId="4090"/>
    <cellStyle name="Notas 16 5 6 2" xfId="6727"/>
    <cellStyle name="Notas 16 5 6 2 2" xfId="13038"/>
    <cellStyle name="Notas 16 5 6 2 2 2" xfId="28146"/>
    <cellStyle name="Notas 16 5 6 2 3" xfId="16714"/>
    <cellStyle name="Notas 16 5 6 2 3 2" xfId="31822"/>
    <cellStyle name="Notas 16 5 6 2 4" xfId="21835"/>
    <cellStyle name="Notas 16 5 6 3" xfId="10472"/>
    <cellStyle name="Notas 16 5 6 3 2" xfId="25580"/>
    <cellStyle name="Notas 16 5 6 4" xfId="14276"/>
    <cellStyle name="Notas 16 5 6 4 2" xfId="29384"/>
    <cellStyle name="Notas 16 5 6 5" xfId="19198"/>
    <cellStyle name="Notas 16 5 7" xfId="4372"/>
    <cellStyle name="Notas 16 5 7 2" xfId="7009"/>
    <cellStyle name="Notas 16 5 7 2 2" xfId="13320"/>
    <cellStyle name="Notas 16 5 7 2 2 2" xfId="28428"/>
    <cellStyle name="Notas 16 5 7 2 3" xfId="16984"/>
    <cellStyle name="Notas 16 5 7 2 3 2" xfId="32092"/>
    <cellStyle name="Notas 16 5 7 2 4" xfId="22117"/>
    <cellStyle name="Notas 16 5 7 3" xfId="10754"/>
    <cellStyle name="Notas 16 5 7 3 2" xfId="25862"/>
    <cellStyle name="Notas 16 5 7 4" xfId="8725"/>
    <cellStyle name="Notas 16 5 7 4 2" xfId="23833"/>
    <cellStyle name="Notas 16 5 7 5" xfId="19480"/>
    <cellStyle name="Notas 16 5 8" xfId="4655"/>
    <cellStyle name="Notas 16 5 8 2" xfId="11037"/>
    <cellStyle name="Notas 16 5 8 2 2" xfId="26145"/>
    <cellStyle name="Notas 16 5 8 3" xfId="7948"/>
    <cellStyle name="Notas 16 5 8 3 2" xfId="23056"/>
    <cellStyle name="Notas 16 5 8 4" xfId="19763"/>
    <cellStyle name="Notas 16 5 9" xfId="8516"/>
    <cellStyle name="Notas 16 5 9 2" xfId="23624"/>
    <cellStyle name="Notas 17" xfId="1455"/>
    <cellStyle name="Notas 17 2" xfId="1910"/>
    <cellStyle name="Notas 17 2 10" xfId="14816"/>
    <cellStyle name="Notas 17 2 10 2" xfId="29924"/>
    <cellStyle name="Notas 17 2 11" xfId="7842"/>
    <cellStyle name="Notas 17 2 11 2" xfId="22950"/>
    <cellStyle name="Notas 17 2 12" xfId="17135"/>
    <cellStyle name="Notas 17 2 2" xfId="2470"/>
    <cellStyle name="Notas 17 2 2 2" xfId="5107"/>
    <cellStyle name="Notas 17 2 2 2 2" xfId="11471"/>
    <cellStyle name="Notas 17 2 2 2 2 2" xfId="26579"/>
    <cellStyle name="Notas 17 2 2 2 3" xfId="13832"/>
    <cellStyle name="Notas 17 2 2 2 3 2" xfId="28940"/>
    <cellStyle name="Notas 17 2 2 2 4" xfId="20215"/>
    <cellStyle name="Notas 17 2 2 3" xfId="8937"/>
    <cellStyle name="Notas 17 2 2 3 2" xfId="24045"/>
    <cellStyle name="Notas 17 2 3" xfId="2686"/>
    <cellStyle name="Notas 17 2 3 2" xfId="5323"/>
    <cellStyle name="Notas 17 2 3 2 2" xfId="13597"/>
    <cellStyle name="Notas 17 2 3 2 2 2" xfId="28705"/>
    <cellStyle name="Notas 17 2 3 2 3" xfId="20431"/>
    <cellStyle name="Notas 17 2 3 3" xfId="16561"/>
    <cellStyle name="Notas 17 2 3 3 2" xfId="31669"/>
    <cellStyle name="Notas 17 2 3 4" xfId="17794"/>
    <cellStyle name="Notas 17 2 4" xfId="2989"/>
    <cellStyle name="Notas 17 2 4 2" xfId="5626"/>
    <cellStyle name="Notas 17 2 4 2 2" xfId="11937"/>
    <cellStyle name="Notas 17 2 4 2 2 2" xfId="27045"/>
    <cellStyle name="Notas 17 2 4 2 3" xfId="13951"/>
    <cellStyle name="Notas 17 2 4 2 3 2" xfId="29059"/>
    <cellStyle name="Notas 17 2 4 2 4" xfId="20734"/>
    <cellStyle name="Notas 17 2 4 3" xfId="9371"/>
    <cellStyle name="Notas 17 2 4 3 2" xfId="24479"/>
    <cellStyle name="Notas 17 2 4 4" xfId="15057"/>
    <cellStyle name="Notas 17 2 4 4 2" xfId="30165"/>
    <cellStyle name="Notas 17 2 4 5" xfId="18097"/>
    <cellStyle name="Notas 17 2 5" xfId="3315"/>
    <cellStyle name="Notas 17 2 5 2" xfId="5952"/>
    <cellStyle name="Notas 17 2 5 2 2" xfId="12263"/>
    <cellStyle name="Notas 17 2 5 2 2 2" xfId="27371"/>
    <cellStyle name="Notas 17 2 5 2 3" xfId="8222"/>
    <cellStyle name="Notas 17 2 5 2 3 2" xfId="23330"/>
    <cellStyle name="Notas 17 2 5 2 4" xfId="21060"/>
    <cellStyle name="Notas 17 2 5 3" xfId="9697"/>
    <cellStyle name="Notas 17 2 5 3 2" xfId="24805"/>
    <cellStyle name="Notas 17 2 5 4" xfId="15733"/>
    <cellStyle name="Notas 17 2 5 4 2" xfId="30841"/>
    <cellStyle name="Notas 17 2 5 5" xfId="18423"/>
    <cellStyle name="Notas 17 2 6" xfId="3621"/>
    <cellStyle name="Notas 17 2 6 2" xfId="6258"/>
    <cellStyle name="Notas 17 2 6 2 2" xfId="12569"/>
    <cellStyle name="Notas 17 2 6 2 2 2" xfId="27677"/>
    <cellStyle name="Notas 17 2 6 2 3" xfId="13971"/>
    <cellStyle name="Notas 17 2 6 2 3 2" xfId="29079"/>
    <cellStyle name="Notas 17 2 6 2 4" xfId="21366"/>
    <cellStyle name="Notas 17 2 6 3" xfId="10003"/>
    <cellStyle name="Notas 17 2 6 3 2" xfId="25111"/>
    <cellStyle name="Notas 17 2 6 4" xfId="13955"/>
    <cellStyle name="Notas 17 2 6 4 2" xfId="29063"/>
    <cellStyle name="Notas 17 2 6 5" xfId="18729"/>
    <cellStyle name="Notas 17 2 7" xfId="3982"/>
    <cellStyle name="Notas 17 2 7 2" xfId="6619"/>
    <cellStyle name="Notas 17 2 7 2 2" xfId="12930"/>
    <cellStyle name="Notas 17 2 7 2 2 2" xfId="28038"/>
    <cellStyle name="Notas 17 2 7 2 3" xfId="16620"/>
    <cellStyle name="Notas 17 2 7 2 3 2" xfId="31728"/>
    <cellStyle name="Notas 17 2 7 2 4" xfId="21727"/>
    <cellStyle name="Notas 17 2 7 3" xfId="10364"/>
    <cellStyle name="Notas 17 2 7 3 2" xfId="25472"/>
    <cellStyle name="Notas 17 2 7 4" xfId="15559"/>
    <cellStyle name="Notas 17 2 7 4 2" xfId="30667"/>
    <cellStyle name="Notas 17 2 7 5" xfId="19090"/>
    <cellStyle name="Notas 17 2 8" xfId="4547"/>
    <cellStyle name="Notas 17 2 8 2" xfId="10929"/>
    <cellStyle name="Notas 17 2 8 2 2" xfId="26037"/>
    <cellStyle name="Notas 17 2 8 3" xfId="7897"/>
    <cellStyle name="Notas 17 2 8 3 2" xfId="23005"/>
    <cellStyle name="Notas 17 2 8 4" xfId="19655"/>
    <cellStyle name="Notas 17 2 9" xfId="8411"/>
    <cellStyle name="Notas 17 2 9 2" xfId="23519"/>
    <cellStyle name="Notas 17 3" xfId="1897"/>
    <cellStyle name="Notas 17 3 10" xfId="8398"/>
    <cellStyle name="Notas 17 3 10 2" xfId="23506"/>
    <cellStyle name="Notas 17 3 11" xfId="16370"/>
    <cellStyle name="Notas 17 3 11 2" xfId="31478"/>
    <cellStyle name="Notas 17 3 12" xfId="15848"/>
    <cellStyle name="Notas 17 3 12 2" xfId="30956"/>
    <cellStyle name="Notas 17 3 13" xfId="17122"/>
    <cellStyle name="Notas 17 3 2" xfId="2457"/>
    <cellStyle name="Notas 17 3 2 2" xfId="5094"/>
    <cellStyle name="Notas 17 3 2 2 2" xfId="11458"/>
    <cellStyle name="Notas 17 3 2 2 2 2" xfId="26566"/>
    <cellStyle name="Notas 17 3 2 2 3" xfId="16008"/>
    <cellStyle name="Notas 17 3 2 2 3 2" xfId="31116"/>
    <cellStyle name="Notas 17 3 2 2 4" xfId="20202"/>
    <cellStyle name="Notas 17 3 2 3" xfId="8924"/>
    <cellStyle name="Notas 17 3 2 3 2" xfId="24032"/>
    <cellStyle name="Notas 17 3 2 4" xfId="16040"/>
    <cellStyle name="Notas 17 3 2 4 2" xfId="31148"/>
    <cellStyle name="Notas 17 3 2 5" xfId="14367"/>
    <cellStyle name="Notas 17 3 2 5 2" xfId="29475"/>
    <cellStyle name="Notas 17 3 2 6" xfId="17631"/>
    <cellStyle name="Notas 17 3 3" xfId="2673"/>
    <cellStyle name="Notas 17 3 3 2" xfId="5310"/>
    <cellStyle name="Notas 17 3 3 2 2" xfId="16505"/>
    <cellStyle name="Notas 17 3 3 2 2 2" xfId="31613"/>
    <cellStyle name="Notas 17 3 3 2 3" xfId="20418"/>
    <cellStyle name="Notas 17 3 3 3" xfId="16038"/>
    <cellStyle name="Notas 17 3 3 3 2" xfId="31146"/>
    <cellStyle name="Notas 17 3 3 4" xfId="17781"/>
    <cellStyle name="Notas 17 3 4" xfId="2976"/>
    <cellStyle name="Notas 17 3 4 2" xfId="5613"/>
    <cellStyle name="Notas 17 3 4 2 2" xfId="11924"/>
    <cellStyle name="Notas 17 3 4 2 2 2" xfId="27032"/>
    <cellStyle name="Notas 17 3 4 2 3" xfId="7843"/>
    <cellStyle name="Notas 17 3 4 2 3 2" xfId="22951"/>
    <cellStyle name="Notas 17 3 4 2 4" xfId="20721"/>
    <cellStyle name="Notas 17 3 4 3" xfId="9358"/>
    <cellStyle name="Notas 17 3 4 3 2" xfId="24466"/>
    <cellStyle name="Notas 17 3 4 4" xfId="7901"/>
    <cellStyle name="Notas 17 3 4 4 2" xfId="23009"/>
    <cellStyle name="Notas 17 3 4 5" xfId="18084"/>
    <cellStyle name="Notas 17 3 5" xfId="3302"/>
    <cellStyle name="Notas 17 3 5 2" xfId="5939"/>
    <cellStyle name="Notas 17 3 5 2 2" xfId="12250"/>
    <cellStyle name="Notas 17 3 5 2 2 2" xfId="27358"/>
    <cellStyle name="Notas 17 3 5 2 3" xfId="16463"/>
    <cellStyle name="Notas 17 3 5 2 3 2" xfId="31571"/>
    <cellStyle name="Notas 17 3 5 2 4" xfId="21047"/>
    <cellStyle name="Notas 17 3 5 3" xfId="9684"/>
    <cellStyle name="Notas 17 3 5 3 2" xfId="24792"/>
    <cellStyle name="Notas 17 3 5 4" xfId="15800"/>
    <cellStyle name="Notas 17 3 5 4 2" xfId="30908"/>
    <cellStyle name="Notas 17 3 5 5" xfId="18410"/>
    <cellStyle name="Notas 17 3 6" xfId="3608"/>
    <cellStyle name="Notas 17 3 6 2" xfId="6245"/>
    <cellStyle name="Notas 17 3 6 2 2" xfId="12556"/>
    <cellStyle name="Notas 17 3 6 2 2 2" xfId="27664"/>
    <cellStyle name="Notas 17 3 6 2 3" xfId="15407"/>
    <cellStyle name="Notas 17 3 6 2 3 2" xfId="30515"/>
    <cellStyle name="Notas 17 3 6 2 4" xfId="21353"/>
    <cellStyle name="Notas 17 3 6 3" xfId="9990"/>
    <cellStyle name="Notas 17 3 6 3 2" xfId="25098"/>
    <cellStyle name="Notas 17 3 6 4" xfId="11222"/>
    <cellStyle name="Notas 17 3 6 4 2" xfId="26330"/>
    <cellStyle name="Notas 17 3 6 5" xfId="18716"/>
    <cellStyle name="Notas 17 3 7" xfId="3969"/>
    <cellStyle name="Notas 17 3 7 2" xfId="6606"/>
    <cellStyle name="Notas 17 3 7 2 2" xfId="12917"/>
    <cellStyle name="Notas 17 3 7 2 2 2" xfId="28025"/>
    <cellStyle name="Notas 17 3 7 2 3" xfId="16607"/>
    <cellStyle name="Notas 17 3 7 2 3 2" xfId="31715"/>
    <cellStyle name="Notas 17 3 7 2 4" xfId="21714"/>
    <cellStyle name="Notas 17 3 7 3" xfId="10351"/>
    <cellStyle name="Notas 17 3 7 3 2" xfId="25459"/>
    <cellStyle name="Notas 17 3 7 4" xfId="7115"/>
    <cellStyle name="Notas 17 3 7 4 2" xfId="22223"/>
    <cellStyle name="Notas 17 3 7 5" xfId="19077"/>
    <cellStyle name="Notas 17 3 8" xfId="4301"/>
    <cellStyle name="Notas 17 3 8 2" xfId="6938"/>
    <cellStyle name="Notas 17 3 8 2 2" xfId="13249"/>
    <cellStyle name="Notas 17 3 8 2 2 2" xfId="28357"/>
    <cellStyle name="Notas 17 3 8 2 3" xfId="16913"/>
    <cellStyle name="Notas 17 3 8 2 3 2" xfId="32021"/>
    <cellStyle name="Notas 17 3 8 2 4" xfId="22046"/>
    <cellStyle name="Notas 17 3 8 3" xfId="10683"/>
    <cellStyle name="Notas 17 3 8 3 2" xfId="25791"/>
    <cellStyle name="Notas 17 3 8 4" xfId="8716"/>
    <cellStyle name="Notas 17 3 8 4 2" xfId="23824"/>
    <cellStyle name="Notas 17 3 8 5" xfId="19409"/>
    <cellStyle name="Notas 17 3 9" xfId="4534"/>
    <cellStyle name="Notas 17 3 9 2" xfId="10916"/>
    <cellStyle name="Notas 17 3 9 2 2" xfId="26024"/>
    <cellStyle name="Notas 17 3 9 3" xfId="14701"/>
    <cellStyle name="Notas 17 3 9 3 2" xfId="29809"/>
    <cellStyle name="Notas 17 3 9 4" xfId="19642"/>
    <cellStyle name="Notas 17 4" xfId="2107"/>
    <cellStyle name="Notas 17 4 10" xfId="8605"/>
    <cellStyle name="Notas 17 4 10 2" xfId="23713"/>
    <cellStyle name="Notas 17 4 11" xfId="8244"/>
    <cellStyle name="Notas 17 4 11 2" xfId="23352"/>
    <cellStyle name="Notas 17 4 12" xfId="13419"/>
    <cellStyle name="Notas 17 4 12 2" xfId="28527"/>
    <cellStyle name="Notas 17 4 13" xfId="17332"/>
    <cellStyle name="Notas 17 4 2" xfId="2597"/>
    <cellStyle name="Notas 17 4 2 2" xfId="5234"/>
    <cellStyle name="Notas 17 4 2 2 2" xfId="11598"/>
    <cellStyle name="Notas 17 4 2 2 2 2" xfId="26706"/>
    <cellStyle name="Notas 17 4 2 2 3" xfId="7644"/>
    <cellStyle name="Notas 17 4 2 2 3 2" xfId="22752"/>
    <cellStyle name="Notas 17 4 2 2 4" xfId="20342"/>
    <cellStyle name="Notas 17 4 2 3" xfId="9064"/>
    <cellStyle name="Notas 17 4 2 3 2" xfId="24172"/>
    <cellStyle name="Notas 17 4 2 4" xfId="16535"/>
    <cellStyle name="Notas 17 4 2 4 2" xfId="31643"/>
    <cellStyle name="Notas 17 4 2 5" xfId="14973"/>
    <cellStyle name="Notas 17 4 2 5 2" xfId="30081"/>
    <cellStyle name="Notas 17 4 2 6" xfId="17705"/>
    <cellStyle name="Notas 17 4 3" xfId="2862"/>
    <cellStyle name="Notas 17 4 3 2" xfId="5499"/>
    <cellStyle name="Notas 17 4 3 2 2" xfId="14689"/>
    <cellStyle name="Notas 17 4 3 2 2 2" xfId="29797"/>
    <cellStyle name="Notas 17 4 3 2 3" xfId="20607"/>
    <cellStyle name="Notas 17 4 3 3" xfId="14139"/>
    <cellStyle name="Notas 17 4 3 3 2" xfId="29247"/>
    <cellStyle name="Notas 17 4 3 4" xfId="17970"/>
    <cellStyle name="Notas 17 4 4" xfId="3165"/>
    <cellStyle name="Notas 17 4 4 2" xfId="5802"/>
    <cellStyle name="Notas 17 4 4 2 2" xfId="12113"/>
    <cellStyle name="Notas 17 4 4 2 2 2" xfId="27221"/>
    <cellStyle name="Notas 17 4 4 2 3" xfId="15083"/>
    <cellStyle name="Notas 17 4 4 2 3 2" xfId="30191"/>
    <cellStyle name="Notas 17 4 4 2 4" xfId="20910"/>
    <cellStyle name="Notas 17 4 4 3" xfId="9547"/>
    <cellStyle name="Notas 17 4 4 3 2" xfId="24655"/>
    <cellStyle name="Notas 17 4 4 4" xfId="7738"/>
    <cellStyle name="Notas 17 4 4 4 2" xfId="22846"/>
    <cellStyle name="Notas 17 4 4 5" xfId="18273"/>
    <cellStyle name="Notas 17 4 5" xfId="3491"/>
    <cellStyle name="Notas 17 4 5 2" xfId="6128"/>
    <cellStyle name="Notas 17 4 5 2 2" xfId="12439"/>
    <cellStyle name="Notas 17 4 5 2 2 2" xfId="27547"/>
    <cellStyle name="Notas 17 4 5 2 3" xfId="7293"/>
    <cellStyle name="Notas 17 4 5 2 3 2" xfId="22401"/>
    <cellStyle name="Notas 17 4 5 2 4" xfId="21236"/>
    <cellStyle name="Notas 17 4 5 3" xfId="9873"/>
    <cellStyle name="Notas 17 4 5 3 2" xfId="24981"/>
    <cellStyle name="Notas 17 4 5 4" xfId="15551"/>
    <cellStyle name="Notas 17 4 5 4 2" xfId="30659"/>
    <cellStyle name="Notas 17 4 5 5" xfId="18599"/>
    <cellStyle name="Notas 17 4 6" xfId="3797"/>
    <cellStyle name="Notas 17 4 6 2" xfId="6434"/>
    <cellStyle name="Notas 17 4 6 2 2" xfId="12745"/>
    <cellStyle name="Notas 17 4 6 2 2 2" xfId="27853"/>
    <cellStyle name="Notas 17 4 6 2 3" xfId="7419"/>
    <cellStyle name="Notas 17 4 6 2 3 2" xfId="22527"/>
    <cellStyle name="Notas 17 4 6 2 4" xfId="21542"/>
    <cellStyle name="Notas 17 4 6 3" xfId="10179"/>
    <cellStyle name="Notas 17 4 6 3 2" xfId="25287"/>
    <cellStyle name="Notas 17 4 6 4" xfId="13379"/>
    <cellStyle name="Notas 17 4 6 4 2" xfId="28487"/>
    <cellStyle name="Notas 17 4 6 5" xfId="18905"/>
    <cellStyle name="Notas 17 4 7" xfId="4179"/>
    <cellStyle name="Notas 17 4 7 2" xfId="6816"/>
    <cellStyle name="Notas 17 4 7 2 2" xfId="13127"/>
    <cellStyle name="Notas 17 4 7 2 2 2" xfId="28235"/>
    <cellStyle name="Notas 17 4 7 2 3" xfId="16796"/>
    <cellStyle name="Notas 17 4 7 2 3 2" xfId="31904"/>
    <cellStyle name="Notas 17 4 7 2 4" xfId="21924"/>
    <cellStyle name="Notas 17 4 7 3" xfId="10561"/>
    <cellStyle name="Notas 17 4 7 3 2" xfId="25669"/>
    <cellStyle name="Notas 17 4 7 4" xfId="15218"/>
    <cellStyle name="Notas 17 4 7 4 2" xfId="30326"/>
    <cellStyle name="Notas 17 4 7 5" xfId="19287"/>
    <cellStyle name="Notas 17 4 8" xfId="4386"/>
    <cellStyle name="Notas 17 4 8 2" xfId="7023"/>
    <cellStyle name="Notas 17 4 8 2 2" xfId="13334"/>
    <cellStyle name="Notas 17 4 8 2 2 2" xfId="28442"/>
    <cellStyle name="Notas 17 4 8 2 3" xfId="16998"/>
    <cellStyle name="Notas 17 4 8 2 3 2" xfId="32106"/>
    <cellStyle name="Notas 17 4 8 2 4" xfId="22131"/>
    <cellStyle name="Notas 17 4 8 3" xfId="10768"/>
    <cellStyle name="Notas 17 4 8 3 2" xfId="25876"/>
    <cellStyle name="Notas 17 4 8 4" xfId="14741"/>
    <cellStyle name="Notas 17 4 8 4 2" xfId="29849"/>
    <cellStyle name="Notas 17 4 8 5" xfId="19494"/>
    <cellStyle name="Notas 17 4 9" xfId="4744"/>
    <cellStyle name="Notas 17 4 9 2" xfId="11126"/>
    <cellStyle name="Notas 17 4 9 2 2" xfId="26234"/>
    <cellStyle name="Notas 17 4 9 3" xfId="7141"/>
    <cellStyle name="Notas 17 4 9 3 2" xfId="22249"/>
    <cellStyle name="Notas 17 4 9 4" xfId="19852"/>
    <cellStyle name="Notas 17 5" xfId="2017"/>
    <cellStyle name="Notas 17 5 10" xfId="13843"/>
    <cellStyle name="Notas 17 5 10 2" xfId="28951"/>
    <cellStyle name="Notas 17 5 11" xfId="15226"/>
    <cellStyle name="Notas 17 5 11 2" xfId="30334"/>
    <cellStyle name="Notas 17 5 12" xfId="17242"/>
    <cellStyle name="Notas 17 5 2" xfId="2779"/>
    <cellStyle name="Notas 17 5 2 2" xfId="5416"/>
    <cellStyle name="Notas 17 5 2 2 2" xfId="8230"/>
    <cellStyle name="Notas 17 5 2 2 2 2" xfId="23338"/>
    <cellStyle name="Notas 17 5 2 2 3" xfId="20524"/>
    <cellStyle name="Notas 17 5 2 3" xfId="16088"/>
    <cellStyle name="Notas 17 5 2 3 2" xfId="31196"/>
    <cellStyle name="Notas 17 5 2 4" xfId="17887"/>
    <cellStyle name="Notas 17 5 3" xfId="3082"/>
    <cellStyle name="Notas 17 5 3 2" xfId="5719"/>
    <cellStyle name="Notas 17 5 3 2 2" xfId="12030"/>
    <cellStyle name="Notas 17 5 3 2 2 2" xfId="27138"/>
    <cellStyle name="Notas 17 5 3 2 3" xfId="7166"/>
    <cellStyle name="Notas 17 5 3 2 3 2" xfId="22274"/>
    <cellStyle name="Notas 17 5 3 2 4" xfId="20827"/>
    <cellStyle name="Notas 17 5 3 3" xfId="9464"/>
    <cellStyle name="Notas 17 5 3 3 2" xfId="24572"/>
    <cellStyle name="Notas 17 5 3 4" xfId="7496"/>
    <cellStyle name="Notas 17 5 3 4 2" xfId="22604"/>
    <cellStyle name="Notas 17 5 3 5" xfId="18190"/>
    <cellStyle name="Notas 17 5 4" xfId="3408"/>
    <cellStyle name="Notas 17 5 4 2" xfId="6045"/>
    <cellStyle name="Notas 17 5 4 2 2" xfId="12356"/>
    <cellStyle name="Notas 17 5 4 2 2 2" xfId="27464"/>
    <cellStyle name="Notas 17 5 4 2 3" xfId="16060"/>
    <cellStyle name="Notas 17 5 4 2 3 2" xfId="31168"/>
    <cellStyle name="Notas 17 5 4 2 4" xfId="21153"/>
    <cellStyle name="Notas 17 5 4 3" xfId="9790"/>
    <cellStyle name="Notas 17 5 4 3 2" xfId="24898"/>
    <cellStyle name="Notas 17 5 4 4" xfId="7263"/>
    <cellStyle name="Notas 17 5 4 4 2" xfId="22371"/>
    <cellStyle name="Notas 17 5 4 5" xfId="18516"/>
    <cellStyle name="Notas 17 5 5" xfId="3714"/>
    <cellStyle name="Notas 17 5 5 2" xfId="6351"/>
    <cellStyle name="Notas 17 5 5 2 2" xfId="12662"/>
    <cellStyle name="Notas 17 5 5 2 2 2" xfId="27770"/>
    <cellStyle name="Notas 17 5 5 2 3" xfId="15396"/>
    <cellStyle name="Notas 17 5 5 2 3 2" xfId="30504"/>
    <cellStyle name="Notas 17 5 5 2 4" xfId="21459"/>
    <cellStyle name="Notas 17 5 5 3" xfId="10096"/>
    <cellStyle name="Notas 17 5 5 3 2" xfId="25204"/>
    <cellStyle name="Notas 17 5 5 4" xfId="16379"/>
    <cellStyle name="Notas 17 5 5 4 2" xfId="31487"/>
    <cellStyle name="Notas 17 5 5 5" xfId="18822"/>
    <cellStyle name="Notas 17 5 6" xfId="4089"/>
    <cellStyle name="Notas 17 5 6 2" xfId="6726"/>
    <cellStyle name="Notas 17 5 6 2 2" xfId="13037"/>
    <cellStyle name="Notas 17 5 6 2 2 2" xfId="28145"/>
    <cellStyle name="Notas 17 5 6 2 3" xfId="16713"/>
    <cellStyle name="Notas 17 5 6 2 3 2" xfId="31821"/>
    <cellStyle name="Notas 17 5 6 2 4" xfId="21834"/>
    <cellStyle name="Notas 17 5 6 3" xfId="10471"/>
    <cellStyle name="Notas 17 5 6 3 2" xfId="25579"/>
    <cellStyle name="Notas 17 5 6 4" xfId="14766"/>
    <cellStyle name="Notas 17 5 6 4 2" xfId="29874"/>
    <cellStyle name="Notas 17 5 6 5" xfId="19197"/>
    <cellStyle name="Notas 17 5 7" xfId="4371"/>
    <cellStyle name="Notas 17 5 7 2" xfId="7008"/>
    <cellStyle name="Notas 17 5 7 2 2" xfId="13319"/>
    <cellStyle name="Notas 17 5 7 2 2 2" xfId="28427"/>
    <cellStyle name="Notas 17 5 7 2 3" xfId="16983"/>
    <cellStyle name="Notas 17 5 7 2 3 2" xfId="32091"/>
    <cellStyle name="Notas 17 5 7 2 4" xfId="22116"/>
    <cellStyle name="Notas 17 5 7 3" xfId="10753"/>
    <cellStyle name="Notas 17 5 7 3 2" xfId="25861"/>
    <cellStyle name="Notas 17 5 7 4" xfId="13391"/>
    <cellStyle name="Notas 17 5 7 4 2" xfId="28499"/>
    <cellStyle name="Notas 17 5 7 5" xfId="19479"/>
    <cellStyle name="Notas 17 5 8" xfId="4654"/>
    <cellStyle name="Notas 17 5 8 2" xfId="11036"/>
    <cellStyle name="Notas 17 5 8 2 2" xfId="26144"/>
    <cellStyle name="Notas 17 5 8 3" xfId="13418"/>
    <cellStyle name="Notas 17 5 8 3 2" xfId="28526"/>
    <cellStyle name="Notas 17 5 8 4" xfId="19762"/>
    <cellStyle name="Notas 17 5 9" xfId="8515"/>
    <cellStyle name="Notas 17 5 9 2" xfId="23623"/>
    <cellStyle name="Notas 18" xfId="1456"/>
    <cellStyle name="Notas 18 2" xfId="1911"/>
    <cellStyle name="Notas 18 2 10" xfId="13845"/>
    <cellStyle name="Notas 18 2 10 2" xfId="28953"/>
    <cellStyle name="Notas 18 2 11" xfId="16090"/>
    <cellStyle name="Notas 18 2 11 2" xfId="31198"/>
    <cellStyle name="Notas 18 2 12" xfId="17136"/>
    <cellStyle name="Notas 18 2 2" xfId="2471"/>
    <cellStyle name="Notas 18 2 2 2" xfId="5108"/>
    <cellStyle name="Notas 18 2 2 2 2" xfId="11472"/>
    <cellStyle name="Notas 18 2 2 2 2 2" xfId="26580"/>
    <cellStyle name="Notas 18 2 2 2 3" xfId="14566"/>
    <cellStyle name="Notas 18 2 2 2 3 2" xfId="29674"/>
    <cellStyle name="Notas 18 2 2 2 4" xfId="20216"/>
    <cellStyle name="Notas 18 2 2 3" xfId="8938"/>
    <cellStyle name="Notas 18 2 2 3 2" xfId="24046"/>
    <cellStyle name="Notas 18 2 3" xfId="2687"/>
    <cellStyle name="Notas 18 2 3 2" xfId="5324"/>
    <cellStyle name="Notas 18 2 3 2 2" xfId="13542"/>
    <cellStyle name="Notas 18 2 3 2 2 2" xfId="28650"/>
    <cellStyle name="Notas 18 2 3 2 3" xfId="20432"/>
    <cellStyle name="Notas 18 2 3 3" xfId="14184"/>
    <cellStyle name="Notas 18 2 3 3 2" xfId="29292"/>
    <cellStyle name="Notas 18 2 3 4" xfId="17795"/>
    <cellStyle name="Notas 18 2 4" xfId="2990"/>
    <cellStyle name="Notas 18 2 4 2" xfId="5627"/>
    <cellStyle name="Notas 18 2 4 2 2" xfId="11938"/>
    <cellStyle name="Notas 18 2 4 2 2 2" xfId="27046"/>
    <cellStyle name="Notas 18 2 4 2 3" xfId="15256"/>
    <cellStyle name="Notas 18 2 4 2 3 2" xfId="30364"/>
    <cellStyle name="Notas 18 2 4 2 4" xfId="20735"/>
    <cellStyle name="Notas 18 2 4 3" xfId="9372"/>
    <cellStyle name="Notas 18 2 4 3 2" xfId="24480"/>
    <cellStyle name="Notas 18 2 4 4" xfId="14113"/>
    <cellStyle name="Notas 18 2 4 4 2" xfId="29221"/>
    <cellStyle name="Notas 18 2 4 5" xfId="18098"/>
    <cellStyle name="Notas 18 2 5" xfId="3316"/>
    <cellStyle name="Notas 18 2 5 2" xfId="5953"/>
    <cellStyle name="Notas 18 2 5 2 2" xfId="12264"/>
    <cellStyle name="Notas 18 2 5 2 2 2" xfId="27372"/>
    <cellStyle name="Notas 18 2 5 2 3" xfId="9301"/>
    <cellStyle name="Notas 18 2 5 2 3 2" xfId="24409"/>
    <cellStyle name="Notas 18 2 5 2 4" xfId="21061"/>
    <cellStyle name="Notas 18 2 5 3" xfId="9698"/>
    <cellStyle name="Notas 18 2 5 3 2" xfId="24806"/>
    <cellStyle name="Notas 18 2 5 4" xfId="15599"/>
    <cellStyle name="Notas 18 2 5 4 2" xfId="30707"/>
    <cellStyle name="Notas 18 2 5 5" xfId="18424"/>
    <cellStyle name="Notas 18 2 6" xfId="3622"/>
    <cellStyle name="Notas 18 2 6 2" xfId="6259"/>
    <cellStyle name="Notas 18 2 6 2 2" xfId="12570"/>
    <cellStyle name="Notas 18 2 6 2 2 2" xfId="27678"/>
    <cellStyle name="Notas 18 2 6 2 3" xfId="15215"/>
    <cellStyle name="Notas 18 2 6 2 3 2" xfId="30323"/>
    <cellStyle name="Notas 18 2 6 2 4" xfId="21367"/>
    <cellStyle name="Notas 18 2 6 3" xfId="10004"/>
    <cellStyle name="Notas 18 2 6 3 2" xfId="25112"/>
    <cellStyle name="Notas 18 2 6 4" xfId="15380"/>
    <cellStyle name="Notas 18 2 6 4 2" xfId="30488"/>
    <cellStyle name="Notas 18 2 6 5" xfId="18730"/>
    <cellStyle name="Notas 18 2 7" xfId="3983"/>
    <cellStyle name="Notas 18 2 7 2" xfId="6620"/>
    <cellStyle name="Notas 18 2 7 2 2" xfId="12931"/>
    <cellStyle name="Notas 18 2 7 2 2 2" xfId="28039"/>
    <cellStyle name="Notas 18 2 7 2 3" xfId="16621"/>
    <cellStyle name="Notas 18 2 7 2 3 2" xfId="31729"/>
    <cellStyle name="Notas 18 2 7 2 4" xfId="21728"/>
    <cellStyle name="Notas 18 2 7 3" xfId="10365"/>
    <cellStyle name="Notas 18 2 7 3 2" xfId="25473"/>
    <cellStyle name="Notas 18 2 7 4" xfId="15925"/>
    <cellStyle name="Notas 18 2 7 4 2" xfId="31033"/>
    <cellStyle name="Notas 18 2 7 5" xfId="19091"/>
    <cellStyle name="Notas 18 2 8" xfId="4548"/>
    <cellStyle name="Notas 18 2 8 2" xfId="10930"/>
    <cellStyle name="Notas 18 2 8 2 2" xfId="26038"/>
    <cellStyle name="Notas 18 2 8 3" xfId="9207"/>
    <cellStyle name="Notas 18 2 8 3 2" xfId="24315"/>
    <cellStyle name="Notas 18 2 8 4" xfId="19656"/>
    <cellStyle name="Notas 18 2 9" xfId="8412"/>
    <cellStyle name="Notas 18 2 9 2" xfId="23520"/>
    <cellStyle name="Notas 18 3" xfId="1898"/>
    <cellStyle name="Notas 18 3 10" xfId="8399"/>
    <cellStyle name="Notas 18 3 10 2" xfId="23507"/>
    <cellStyle name="Notas 18 3 11" xfId="14545"/>
    <cellStyle name="Notas 18 3 11 2" xfId="29653"/>
    <cellStyle name="Notas 18 3 12" xfId="13355"/>
    <cellStyle name="Notas 18 3 12 2" xfId="28463"/>
    <cellStyle name="Notas 18 3 13" xfId="17123"/>
    <cellStyle name="Notas 18 3 2" xfId="2458"/>
    <cellStyle name="Notas 18 3 2 2" xfId="5095"/>
    <cellStyle name="Notas 18 3 2 2 2" xfId="11459"/>
    <cellStyle name="Notas 18 3 2 2 2 2" xfId="26567"/>
    <cellStyle name="Notas 18 3 2 2 3" xfId="8711"/>
    <cellStyle name="Notas 18 3 2 2 3 2" xfId="23819"/>
    <cellStyle name="Notas 18 3 2 2 4" xfId="20203"/>
    <cellStyle name="Notas 18 3 2 3" xfId="8925"/>
    <cellStyle name="Notas 18 3 2 3 2" xfId="24033"/>
    <cellStyle name="Notas 18 3 2 4" xfId="11762"/>
    <cellStyle name="Notas 18 3 2 4 2" xfId="26870"/>
    <cellStyle name="Notas 18 3 2 5" xfId="7384"/>
    <cellStyle name="Notas 18 3 2 5 2" xfId="22492"/>
    <cellStyle name="Notas 18 3 2 6" xfId="17632"/>
    <cellStyle name="Notas 18 3 3" xfId="2674"/>
    <cellStyle name="Notas 18 3 3 2" xfId="5311"/>
    <cellStyle name="Notas 18 3 3 2 2" xfId="8705"/>
    <cellStyle name="Notas 18 3 3 2 2 2" xfId="23813"/>
    <cellStyle name="Notas 18 3 3 2 3" xfId="20419"/>
    <cellStyle name="Notas 18 3 3 3" xfId="15859"/>
    <cellStyle name="Notas 18 3 3 3 2" xfId="30967"/>
    <cellStyle name="Notas 18 3 3 4" xfId="17782"/>
    <cellStyle name="Notas 18 3 4" xfId="2977"/>
    <cellStyle name="Notas 18 3 4 2" xfId="5614"/>
    <cellStyle name="Notas 18 3 4 2 2" xfId="11925"/>
    <cellStyle name="Notas 18 3 4 2 2 2" xfId="27033"/>
    <cellStyle name="Notas 18 3 4 2 3" xfId="11809"/>
    <cellStyle name="Notas 18 3 4 2 3 2" xfId="26917"/>
    <cellStyle name="Notas 18 3 4 2 4" xfId="20722"/>
    <cellStyle name="Notas 18 3 4 3" xfId="9359"/>
    <cellStyle name="Notas 18 3 4 3 2" xfId="24467"/>
    <cellStyle name="Notas 18 3 4 4" xfId="7607"/>
    <cellStyle name="Notas 18 3 4 4 2" xfId="22715"/>
    <cellStyle name="Notas 18 3 4 5" xfId="18085"/>
    <cellStyle name="Notas 18 3 5" xfId="3303"/>
    <cellStyle name="Notas 18 3 5 2" xfId="5940"/>
    <cellStyle name="Notas 18 3 5 2 2" xfId="12251"/>
    <cellStyle name="Notas 18 3 5 2 2 2" xfId="27359"/>
    <cellStyle name="Notas 18 3 5 2 3" xfId="15902"/>
    <cellStyle name="Notas 18 3 5 2 3 2" xfId="31010"/>
    <cellStyle name="Notas 18 3 5 2 4" xfId="21048"/>
    <cellStyle name="Notas 18 3 5 3" xfId="9685"/>
    <cellStyle name="Notas 18 3 5 3 2" xfId="24793"/>
    <cellStyle name="Notas 18 3 5 4" xfId="8467"/>
    <cellStyle name="Notas 18 3 5 4 2" xfId="23575"/>
    <cellStyle name="Notas 18 3 5 5" xfId="18411"/>
    <cellStyle name="Notas 18 3 6" xfId="3609"/>
    <cellStyle name="Notas 18 3 6 2" xfId="6246"/>
    <cellStyle name="Notas 18 3 6 2 2" xfId="12557"/>
    <cellStyle name="Notas 18 3 6 2 2 2" xfId="27665"/>
    <cellStyle name="Notas 18 3 6 2 3" xfId="7631"/>
    <cellStyle name="Notas 18 3 6 2 3 2" xfId="22739"/>
    <cellStyle name="Notas 18 3 6 2 4" xfId="21354"/>
    <cellStyle name="Notas 18 3 6 3" xfId="9991"/>
    <cellStyle name="Notas 18 3 6 3 2" xfId="25099"/>
    <cellStyle name="Notas 18 3 6 4" xfId="7493"/>
    <cellStyle name="Notas 18 3 6 4 2" xfId="22601"/>
    <cellStyle name="Notas 18 3 6 5" xfId="18717"/>
    <cellStyle name="Notas 18 3 7" xfId="3970"/>
    <cellStyle name="Notas 18 3 7 2" xfId="6607"/>
    <cellStyle name="Notas 18 3 7 2 2" xfId="12918"/>
    <cellStyle name="Notas 18 3 7 2 2 2" xfId="28026"/>
    <cellStyle name="Notas 18 3 7 2 3" xfId="16608"/>
    <cellStyle name="Notas 18 3 7 2 3 2" xfId="31716"/>
    <cellStyle name="Notas 18 3 7 2 4" xfId="21715"/>
    <cellStyle name="Notas 18 3 7 3" xfId="10352"/>
    <cellStyle name="Notas 18 3 7 3 2" xfId="25460"/>
    <cellStyle name="Notas 18 3 7 4" xfId="7420"/>
    <cellStyle name="Notas 18 3 7 4 2" xfId="22528"/>
    <cellStyle name="Notas 18 3 7 5" xfId="19078"/>
    <cellStyle name="Notas 18 3 8" xfId="4302"/>
    <cellStyle name="Notas 18 3 8 2" xfId="6939"/>
    <cellStyle name="Notas 18 3 8 2 2" xfId="13250"/>
    <cellStyle name="Notas 18 3 8 2 2 2" xfId="28358"/>
    <cellStyle name="Notas 18 3 8 2 3" xfId="16914"/>
    <cellStyle name="Notas 18 3 8 2 3 2" xfId="32022"/>
    <cellStyle name="Notas 18 3 8 2 4" xfId="22047"/>
    <cellStyle name="Notas 18 3 8 3" xfId="10684"/>
    <cellStyle name="Notas 18 3 8 3 2" xfId="25792"/>
    <cellStyle name="Notas 18 3 8 4" xfId="14112"/>
    <cellStyle name="Notas 18 3 8 4 2" xfId="29220"/>
    <cellStyle name="Notas 18 3 8 5" xfId="19410"/>
    <cellStyle name="Notas 18 3 9" xfId="4535"/>
    <cellStyle name="Notas 18 3 9 2" xfId="10917"/>
    <cellStyle name="Notas 18 3 9 2 2" xfId="26025"/>
    <cellStyle name="Notas 18 3 9 3" xfId="7554"/>
    <cellStyle name="Notas 18 3 9 3 2" xfId="22662"/>
    <cellStyle name="Notas 18 3 9 4" xfId="19643"/>
    <cellStyle name="Notas 18 4" xfId="2108"/>
    <cellStyle name="Notas 18 4 10" xfId="8606"/>
    <cellStyle name="Notas 18 4 10 2" xfId="23714"/>
    <cellStyle name="Notas 18 4 11" xfId="7326"/>
    <cellStyle name="Notas 18 4 11 2" xfId="22434"/>
    <cellStyle name="Notas 18 4 12" xfId="7621"/>
    <cellStyle name="Notas 18 4 12 2" xfId="22729"/>
    <cellStyle name="Notas 18 4 13" xfId="17333"/>
    <cellStyle name="Notas 18 4 2" xfId="2598"/>
    <cellStyle name="Notas 18 4 2 2" xfId="5235"/>
    <cellStyle name="Notas 18 4 2 2 2" xfId="11599"/>
    <cellStyle name="Notas 18 4 2 2 2 2" xfId="26707"/>
    <cellStyle name="Notas 18 4 2 2 3" xfId="8058"/>
    <cellStyle name="Notas 18 4 2 2 3 2" xfId="23166"/>
    <cellStyle name="Notas 18 4 2 2 4" xfId="20343"/>
    <cellStyle name="Notas 18 4 2 3" xfId="9065"/>
    <cellStyle name="Notas 18 4 2 3 2" xfId="24173"/>
    <cellStyle name="Notas 18 4 2 4" xfId="15723"/>
    <cellStyle name="Notas 18 4 2 4 2" xfId="30831"/>
    <cellStyle name="Notas 18 4 2 5" xfId="11756"/>
    <cellStyle name="Notas 18 4 2 5 2" xfId="26864"/>
    <cellStyle name="Notas 18 4 2 6" xfId="17706"/>
    <cellStyle name="Notas 18 4 3" xfId="2863"/>
    <cellStyle name="Notas 18 4 3 2" xfId="5500"/>
    <cellStyle name="Notas 18 4 3 2 2" xfId="14206"/>
    <cellStyle name="Notas 18 4 3 2 2 2" xfId="29314"/>
    <cellStyle name="Notas 18 4 3 2 3" xfId="20608"/>
    <cellStyle name="Notas 18 4 3 3" xfId="9211"/>
    <cellStyle name="Notas 18 4 3 3 2" xfId="24319"/>
    <cellStyle name="Notas 18 4 3 4" xfId="17971"/>
    <cellStyle name="Notas 18 4 4" xfId="3166"/>
    <cellStyle name="Notas 18 4 4 2" xfId="5803"/>
    <cellStyle name="Notas 18 4 4 2 2" xfId="12114"/>
    <cellStyle name="Notas 18 4 4 2 2 2" xfId="27222"/>
    <cellStyle name="Notas 18 4 4 2 3" xfId="15569"/>
    <cellStyle name="Notas 18 4 4 2 3 2" xfId="30677"/>
    <cellStyle name="Notas 18 4 4 2 4" xfId="20911"/>
    <cellStyle name="Notas 18 4 4 3" xfId="9548"/>
    <cellStyle name="Notas 18 4 4 3 2" xfId="24656"/>
    <cellStyle name="Notas 18 4 4 4" xfId="13988"/>
    <cellStyle name="Notas 18 4 4 4 2" xfId="29096"/>
    <cellStyle name="Notas 18 4 4 5" xfId="18274"/>
    <cellStyle name="Notas 18 4 5" xfId="3492"/>
    <cellStyle name="Notas 18 4 5 2" xfId="6129"/>
    <cellStyle name="Notas 18 4 5 2 2" xfId="12440"/>
    <cellStyle name="Notas 18 4 5 2 2 2" xfId="27548"/>
    <cellStyle name="Notas 18 4 5 2 3" xfId="7725"/>
    <cellStyle name="Notas 18 4 5 2 3 2" xfId="22833"/>
    <cellStyle name="Notas 18 4 5 2 4" xfId="21237"/>
    <cellStyle name="Notas 18 4 5 3" xfId="9874"/>
    <cellStyle name="Notas 18 4 5 3 2" xfId="24982"/>
    <cellStyle name="Notas 18 4 5 4" xfId="7874"/>
    <cellStyle name="Notas 18 4 5 4 2" xfId="22982"/>
    <cellStyle name="Notas 18 4 5 5" xfId="18600"/>
    <cellStyle name="Notas 18 4 6" xfId="3798"/>
    <cellStyle name="Notas 18 4 6 2" xfId="6435"/>
    <cellStyle name="Notas 18 4 6 2 2" xfId="12746"/>
    <cellStyle name="Notas 18 4 6 2 2 2" xfId="27854"/>
    <cellStyle name="Notas 18 4 6 2 3" xfId="14225"/>
    <cellStyle name="Notas 18 4 6 2 3 2" xfId="29333"/>
    <cellStyle name="Notas 18 4 6 2 4" xfId="21543"/>
    <cellStyle name="Notas 18 4 6 3" xfId="10180"/>
    <cellStyle name="Notas 18 4 6 3 2" xfId="25288"/>
    <cellStyle name="Notas 18 4 6 4" xfId="13579"/>
    <cellStyle name="Notas 18 4 6 4 2" xfId="28687"/>
    <cellStyle name="Notas 18 4 6 5" xfId="18906"/>
    <cellStyle name="Notas 18 4 7" xfId="4180"/>
    <cellStyle name="Notas 18 4 7 2" xfId="6817"/>
    <cellStyle name="Notas 18 4 7 2 2" xfId="13128"/>
    <cellStyle name="Notas 18 4 7 2 2 2" xfId="28236"/>
    <cellStyle name="Notas 18 4 7 2 3" xfId="16797"/>
    <cellStyle name="Notas 18 4 7 2 3 2" xfId="31905"/>
    <cellStyle name="Notas 18 4 7 2 4" xfId="21925"/>
    <cellStyle name="Notas 18 4 7 3" xfId="10562"/>
    <cellStyle name="Notas 18 4 7 3 2" xfId="25670"/>
    <cellStyle name="Notas 18 4 7 4" xfId="7337"/>
    <cellStyle name="Notas 18 4 7 4 2" xfId="22445"/>
    <cellStyle name="Notas 18 4 7 5" xfId="19288"/>
    <cellStyle name="Notas 18 4 8" xfId="4387"/>
    <cellStyle name="Notas 18 4 8 2" xfId="7024"/>
    <cellStyle name="Notas 18 4 8 2 2" xfId="13335"/>
    <cellStyle name="Notas 18 4 8 2 2 2" xfId="28443"/>
    <cellStyle name="Notas 18 4 8 2 3" xfId="16999"/>
    <cellStyle name="Notas 18 4 8 2 3 2" xfId="32107"/>
    <cellStyle name="Notas 18 4 8 2 4" xfId="22132"/>
    <cellStyle name="Notas 18 4 8 3" xfId="10769"/>
    <cellStyle name="Notas 18 4 8 3 2" xfId="25877"/>
    <cellStyle name="Notas 18 4 8 4" xfId="7833"/>
    <cellStyle name="Notas 18 4 8 4 2" xfId="22941"/>
    <cellStyle name="Notas 18 4 8 5" xfId="19495"/>
    <cellStyle name="Notas 18 4 9" xfId="4745"/>
    <cellStyle name="Notas 18 4 9 2" xfId="11127"/>
    <cellStyle name="Notas 18 4 9 2 2" xfId="26235"/>
    <cellStyle name="Notas 18 4 9 3" xfId="7103"/>
    <cellStyle name="Notas 18 4 9 3 2" xfId="22211"/>
    <cellStyle name="Notas 18 4 9 4" xfId="19853"/>
    <cellStyle name="Notas 18 5" xfId="2016"/>
    <cellStyle name="Notas 18 5 10" xfId="7261"/>
    <cellStyle name="Notas 18 5 10 2" xfId="22369"/>
    <cellStyle name="Notas 18 5 11" xfId="13833"/>
    <cellStyle name="Notas 18 5 11 2" xfId="28941"/>
    <cellStyle name="Notas 18 5 12" xfId="17241"/>
    <cellStyle name="Notas 18 5 2" xfId="2778"/>
    <cellStyle name="Notas 18 5 2 2" xfId="5415"/>
    <cellStyle name="Notas 18 5 2 2 2" xfId="7445"/>
    <cellStyle name="Notas 18 5 2 2 2 2" xfId="22553"/>
    <cellStyle name="Notas 18 5 2 2 3" xfId="20523"/>
    <cellStyle name="Notas 18 5 2 3" xfId="14561"/>
    <cellStyle name="Notas 18 5 2 3 2" xfId="29669"/>
    <cellStyle name="Notas 18 5 2 4" xfId="17886"/>
    <cellStyle name="Notas 18 5 3" xfId="3081"/>
    <cellStyle name="Notas 18 5 3 2" xfId="5718"/>
    <cellStyle name="Notas 18 5 3 2 2" xfId="12029"/>
    <cellStyle name="Notas 18 5 3 2 2 2" xfId="27137"/>
    <cellStyle name="Notas 18 5 3 2 3" xfId="14219"/>
    <cellStyle name="Notas 18 5 3 2 3 2" xfId="29327"/>
    <cellStyle name="Notas 18 5 3 2 4" xfId="20826"/>
    <cellStyle name="Notas 18 5 3 3" xfId="9463"/>
    <cellStyle name="Notas 18 5 3 3 2" xfId="24571"/>
    <cellStyle name="Notas 18 5 3 4" xfId="13432"/>
    <cellStyle name="Notas 18 5 3 4 2" xfId="28540"/>
    <cellStyle name="Notas 18 5 3 5" xfId="18189"/>
    <cellStyle name="Notas 18 5 4" xfId="3407"/>
    <cellStyle name="Notas 18 5 4 2" xfId="6044"/>
    <cellStyle name="Notas 18 5 4 2 2" xfId="12355"/>
    <cellStyle name="Notas 18 5 4 2 2 2" xfId="27463"/>
    <cellStyle name="Notas 18 5 4 2 3" xfId="15422"/>
    <cellStyle name="Notas 18 5 4 2 3 2" xfId="30530"/>
    <cellStyle name="Notas 18 5 4 2 4" xfId="21152"/>
    <cellStyle name="Notas 18 5 4 3" xfId="9789"/>
    <cellStyle name="Notas 18 5 4 3 2" xfId="24897"/>
    <cellStyle name="Notas 18 5 4 4" xfId="13381"/>
    <cellStyle name="Notas 18 5 4 4 2" xfId="28489"/>
    <cellStyle name="Notas 18 5 4 5" xfId="18515"/>
    <cellStyle name="Notas 18 5 5" xfId="3713"/>
    <cellStyle name="Notas 18 5 5 2" xfId="6350"/>
    <cellStyle name="Notas 18 5 5 2 2" xfId="12661"/>
    <cellStyle name="Notas 18 5 5 2 2 2" xfId="27769"/>
    <cellStyle name="Notas 18 5 5 2 3" xfId="7686"/>
    <cellStyle name="Notas 18 5 5 2 3 2" xfId="22794"/>
    <cellStyle name="Notas 18 5 5 2 4" xfId="21458"/>
    <cellStyle name="Notas 18 5 5 3" xfId="10095"/>
    <cellStyle name="Notas 18 5 5 3 2" xfId="25203"/>
    <cellStyle name="Notas 18 5 5 4" xfId="13547"/>
    <cellStyle name="Notas 18 5 5 4 2" xfId="28655"/>
    <cellStyle name="Notas 18 5 5 5" xfId="18821"/>
    <cellStyle name="Notas 18 5 6" xfId="4088"/>
    <cellStyle name="Notas 18 5 6 2" xfId="6725"/>
    <cellStyle name="Notas 18 5 6 2 2" xfId="13036"/>
    <cellStyle name="Notas 18 5 6 2 2 2" xfId="28144"/>
    <cellStyle name="Notas 18 5 6 2 3" xfId="16712"/>
    <cellStyle name="Notas 18 5 6 2 3 2" xfId="31820"/>
    <cellStyle name="Notas 18 5 6 2 4" xfId="21833"/>
    <cellStyle name="Notas 18 5 6 3" xfId="10470"/>
    <cellStyle name="Notas 18 5 6 3 2" xfId="25578"/>
    <cellStyle name="Notas 18 5 6 4" xfId="14394"/>
    <cellStyle name="Notas 18 5 6 4 2" xfId="29502"/>
    <cellStyle name="Notas 18 5 6 5" xfId="19196"/>
    <cellStyle name="Notas 18 5 7" xfId="4370"/>
    <cellStyle name="Notas 18 5 7 2" xfId="7007"/>
    <cellStyle name="Notas 18 5 7 2 2" xfId="13318"/>
    <cellStyle name="Notas 18 5 7 2 2 2" xfId="28426"/>
    <cellStyle name="Notas 18 5 7 2 3" xfId="16982"/>
    <cellStyle name="Notas 18 5 7 2 3 2" xfId="32090"/>
    <cellStyle name="Notas 18 5 7 2 4" xfId="22115"/>
    <cellStyle name="Notas 18 5 7 3" xfId="10752"/>
    <cellStyle name="Notas 18 5 7 3 2" xfId="25860"/>
    <cellStyle name="Notas 18 5 7 4" xfId="15768"/>
    <cellStyle name="Notas 18 5 7 4 2" xfId="30876"/>
    <cellStyle name="Notas 18 5 7 5" xfId="19478"/>
    <cellStyle name="Notas 18 5 8" xfId="4653"/>
    <cellStyle name="Notas 18 5 8 2" xfId="11035"/>
    <cellStyle name="Notas 18 5 8 2 2" xfId="26143"/>
    <cellStyle name="Notas 18 5 8 3" xfId="9163"/>
    <cellStyle name="Notas 18 5 8 3 2" xfId="24271"/>
    <cellStyle name="Notas 18 5 8 4" xfId="19761"/>
    <cellStyle name="Notas 18 5 9" xfId="8514"/>
    <cellStyle name="Notas 18 5 9 2" xfId="23622"/>
    <cellStyle name="Notas 19" xfId="1457"/>
    <cellStyle name="Notas 2" xfId="1458"/>
    <cellStyle name="Notas 2 2" xfId="1459"/>
    <cellStyle name="Notas 2 2 2" xfId="1914"/>
    <cellStyle name="Notas 2 2 2 10" xfId="14292"/>
    <cellStyle name="Notas 2 2 2 10 2" xfId="29400"/>
    <cellStyle name="Notas 2 2 2 11" xfId="14630"/>
    <cellStyle name="Notas 2 2 2 11 2" xfId="29738"/>
    <cellStyle name="Notas 2 2 2 12" xfId="17139"/>
    <cellStyle name="Notas 2 2 2 2" xfId="2474"/>
    <cellStyle name="Notas 2 2 2 2 2" xfId="5111"/>
    <cellStyle name="Notas 2 2 2 2 2 2" xfId="11475"/>
    <cellStyle name="Notas 2 2 2 2 2 2 2" xfId="26583"/>
    <cellStyle name="Notas 2 2 2 2 2 3" xfId="16037"/>
    <cellStyle name="Notas 2 2 2 2 2 3 2" xfId="31145"/>
    <cellStyle name="Notas 2 2 2 2 2 4" xfId="20219"/>
    <cellStyle name="Notas 2 2 2 2 3" xfId="8941"/>
    <cellStyle name="Notas 2 2 2 2 3 2" xfId="24049"/>
    <cellStyle name="Notas 2 2 2 3" xfId="2690"/>
    <cellStyle name="Notas 2 2 2 3 2" xfId="5327"/>
    <cellStyle name="Notas 2 2 2 3 2 2" xfId="7152"/>
    <cellStyle name="Notas 2 2 2 3 2 2 2" xfId="22260"/>
    <cellStyle name="Notas 2 2 2 3 2 3" xfId="20435"/>
    <cellStyle name="Notas 2 2 2 3 3" xfId="15838"/>
    <cellStyle name="Notas 2 2 2 3 3 2" xfId="30946"/>
    <cellStyle name="Notas 2 2 2 3 4" xfId="17798"/>
    <cellStyle name="Notas 2 2 2 4" xfId="2993"/>
    <cellStyle name="Notas 2 2 2 4 2" xfId="5630"/>
    <cellStyle name="Notas 2 2 2 4 2 2" xfId="11941"/>
    <cellStyle name="Notas 2 2 2 4 2 2 2" xfId="27049"/>
    <cellStyle name="Notas 2 2 2 4 2 3" xfId="14411"/>
    <cellStyle name="Notas 2 2 2 4 2 3 2" xfId="29519"/>
    <cellStyle name="Notas 2 2 2 4 2 4" xfId="20738"/>
    <cellStyle name="Notas 2 2 2 4 3" xfId="9375"/>
    <cellStyle name="Notas 2 2 2 4 3 2" xfId="24483"/>
    <cellStyle name="Notas 2 2 2 4 4" xfId="7322"/>
    <cellStyle name="Notas 2 2 2 4 4 2" xfId="22430"/>
    <cellStyle name="Notas 2 2 2 4 5" xfId="18101"/>
    <cellStyle name="Notas 2 2 2 5" xfId="3319"/>
    <cellStyle name="Notas 2 2 2 5 2" xfId="5956"/>
    <cellStyle name="Notas 2 2 2 5 2 2" xfId="12267"/>
    <cellStyle name="Notas 2 2 2 5 2 2 2" xfId="27375"/>
    <cellStyle name="Notas 2 2 2 5 2 3" xfId="11760"/>
    <cellStyle name="Notas 2 2 2 5 2 3 2" xfId="26868"/>
    <cellStyle name="Notas 2 2 2 5 2 4" xfId="21064"/>
    <cellStyle name="Notas 2 2 2 5 3" xfId="9701"/>
    <cellStyle name="Notas 2 2 2 5 3 2" xfId="24809"/>
    <cellStyle name="Notas 2 2 2 5 4" xfId="15713"/>
    <cellStyle name="Notas 2 2 2 5 4 2" xfId="30821"/>
    <cellStyle name="Notas 2 2 2 5 5" xfId="18427"/>
    <cellStyle name="Notas 2 2 2 6" xfId="3625"/>
    <cellStyle name="Notas 2 2 2 6 2" xfId="6262"/>
    <cellStyle name="Notas 2 2 2 6 2 2" xfId="12573"/>
    <cellStyle name="Notas 2 2 2 6 2 2 2" xfId="27681"/>
    <cellStyle name="Notas 2 2 2 6 2 3" xfId="14618"/>
    <cellStyle name="Notas 2 2 2 6 2 3 2" xfId="29726"/>
    <cellStyle name="Notas 2 2 2 6 2 4" xfId="21370"/>
    <cellStyle name="Notas 2 2 2 6 3" xfId="10007"/>
    <cellStyle name="Notas 2 2 2 6 3 2" xfId="25115"/>
    <cellStyle name="Notas 2 2 2 6 4" xfId="8722"/>
    <cellStyle name="Notas 2 2 2 6 4 2" xfId="23830"/>
    <cellStyle name="Notas 2 2 2 6 5" xfId="18733"/>
    <cellStyle name="Notas 2 2 2 7" xfId="3986"/>
    <cellStyle name="Notas 2 2 2 7 2" xfId="6623"/>
    <cellStyle name="Notas 2 2 2 7 2 2" xfId="12934"/>
    <cellStyle name="Notas 2 2 2 7 2 2 2" xfId="28042"/>
    <cellStyle name="Notas 2 2 2 7 2 3" xfId="16624"/>
    <cellStyle name="Notas 2 2 2 7 2 3 2" xfId="31732"/>
    <cellStyle name="Notas 2 2 2 7 2 4" xfId="21731"/>
    <cellStyle name="Notas 2 2 2 7 3" xfId="10368"/>
    <cellStyle name="Notas 2 2 2 7 3 2" xfId="25476"/>
    <cellStyle name="Notas 2 2 2 7 4" xfId="16498"/>
    <cellStyle name="Notas 2 2 2 7 4 2" xfId="31606"/>
    <cellStyle name="Notas 2 2 2 7 5" xfId="19094"/>
    <cellStyle name="Notas 2 2 2 8" xfId="4551"/>
    <cellStyle name="Notas 2 2 2 8 2" xfId="10933"/>
    <cellStyle name="Notas 2 2 2 8 2 2" xfId="26041"/>
    <cellStyle name="Notas 2 2 2 8 3" xfId="15465"/>
    <cellStyle name="Notas 2 2 2 8 3 2" xfId="30573"/>
    <cellStyle name="Notas 2 2 2 8 4" xfId="19659"/>
    <cellStyle name="Notas 2 2 2 9" xfId="8415"/>
    <cellStyle name="Notas 2 2 2 9 2" xfId="23523"/>
    <cellStyle name="Notas 2 2 3" xfId="1899"/>
    <cellStyle name="Notas 2 2 3 10" xfId="8400"/>
    <cellStyle name="Notas 2 2 3 10 2" xfId="23508"/>
    <cellStyle name="Notas 2 2 3 11" xfId="13636"/>
    <cellStyle name="Notas 2 2 3 11 2" xfId="28744"/>
    <cellStyle name="Notas 2 2 3 12" xfId="7224"/>
    <cellStyle name="Notas 2 2 3 12 2" xfId="22332"/>
    <cellStyle name="Notas 2 2 3 13" xfId="17124"/>
    <cellStyle name="Notas 2 2 3 2" xfId="2459"/>
    <cellStyle name="Notas 2 2 3 2 2" xfId="5096"/>
    <cellStyle name="Notas 2 2 3 2 2 2" xfId="11460"/>
    <cellStyle name="Notas 2 2 3 2 2 2 2" xfId="26568"/>
    <cellStyle name="Notas 2 2 3 2 2 3" xfId="14315"/>
    <cellStyle name="Notas 2 2 3 2 2 3 2" xfId="29423"/>
    <cellStyle name="Notas 2 2 3 2 2 4" xfId="20204"/>
    <cellStyle name="Notas 2 2 3 2 3" xfId="8926"/>
    <cellStyle name="Notas 2 2 3 2 3 2" xfId="24034"/>
    <cellStyle name="Notas 2 2 3 2 4" xfId="15479"/>
    <cellStyle name="Notas 2 2 3 2 4 2" xfId="30587"/>
    <cellStyle name="Notas 2 2 3 2 5" xfId="15372"/>
    <cellStyle name="Notas 2 2 3 2 5 2" xfId="30480"/>
    <cellStyle name="Notas 2 2 3 2 6" xfId="17633"/>
    <cellStyle name="Notas 2 2 3 3" xfId="2675"/>
    <cellStyle name="Notas 2 2 3 3 2" xfId="5312"/>
    <cellStyle name="Notas 2 2 3 3 2 2" xfId="15212"/>
    <cellStyle name="Notas 2 2 3 3 2 2 2" xfId="30320"/>
    <cellStyle name="Notas 2 2 3 3 2 3" xfId="20420"/>
    <cellStyle name="Notas 2 2 3 3 3" xfId="13861"/>
    <cellStyle name="Notas 2 2 3 3 3 2" xfId="28969"/>
    <cellStyle name="Notas 2 2 3 3 4" xfId="17783"/>
    <cellStyle name="Notas 2 2 3 4" xfId="2978"/>
    <cellStyle name="Notas 2 2 3 4 2" xfId="5615"/>
    <cellStyle name="Notas 2 2 3 4 2 2" xfId="11926"/>
    <cellStyle name="Notas 2 2 3 4 2 2 2" xfId="27034"/>
    <cellStyle name="Notas 2 2 3 4 2 3" xfId="13901"/>
    <cellStyle name="Notas 2 2 3 4 2 3 2" xfId="29009"/>
    <cellStyle name="Notas 2 2 3 4 2 4" xfId="20723"/>
    <cellStyle name="Notas 2 2 3 4 3" xfId="9360"/>
    <cellStyle name="Notas 2 2 3 4 3 2" xfId="24468"/>
    <cellStyle name="Notas 2 2 3 4 4" xfId="16159"/>
    <cellStyle name="Notas 2 2 3 4 4 2" xfId="31267"/>
    <cellStyle name="Notas 2 2 3 4 5" xfId="18086"/>
    <cellStyle name="Notas 2 2 3 5" xfId="3304"/>
    <cellStyle name="Notas 2 2 3 5 2" xfId="5941"/>
    <cellStyle name="Notas 2 2 3 5 2 2" xfId="12252"/>
    <cellStyle name="Notas 2 2 3 5 2 2 2" xfId="27360"/>
    <cellStyle name="Notas 2 2 3 5 2 3" xfId="14918"/>
    <cellStyle name="Notas 2 2 3 5 2 3 2" xfId="30026"/>
    <cellStyle name="Notas 2 2 3 5 2 4" xfId="21049"/>
    <cellStyle name="Notas 2 2 3 5 3" xfId="9686"/>
    <cellStyle name="Notas 2 2 3 5 3 2" xfId="24794"/>
    <cellStyle name="Notas 2 2 3 5 4" xfId="9136"/>
    <cellStyle name="Notas 2 2 3 5 4 2" xfId="24244"/>
    <cellStyle name="Notas 2 2 3 5 5" xfId="18412"/>
    <cellStyle name="Notas 2 2 3 6" xfId="3610"/>
    <cellStyle name="Notas 2 2 3 6 2" xfId="6247"/>
    <cellStyle name="Notas 2 2 3 6 2 2" xfId="12558"/>
    <cellStyle name="Notas 2 2 3 6 2 2 2" xfId="27666"/>
    <cellStyle name="Notas 2 2 3 6 2 3" xfId="14895"/>
    <cellStyle name="Notas 2 2 3 6 2 3 2" xfId="30003"/>
    <cellStyle name="Notas 2 2 3 6 2 4" xfId="21355"/>
    <cellStyle name="Notas 2 2 3 6 3" xfId="9992"/>
    <cellStyle name="Notas 2 2 3 6 3 2" xfId="25100"/>
    <cellStyle name="Notas 2 2 3 6 4" xfId="7256"/>
    <cellStyle name="Notas 2 2 3 6 4 2" xfId="22364"/>
    <cellStyle name="Notas 2 2 3 6 5" xfId="18718"/>
    <cellStyle name="Notas 2 2 3 7" xfId="3971"/>
    <cellStyle name="Notas 2 2 3 7 2" xfId="6608"/>
    <cellStyle name="Notas 2 2 3 7 2 2" xfId="12919"/>
    <cellStyle name="Notas 2 2 3 7 2 2 2" xfId="28027"/>
    <cellStyle name="Notas 2 2 3 7 2 3" xfId="16609"/>
    <cellStyle name="Notas 2 2 3 7 2 3 2" xfId="31717"/>
    <cellStyle name="Notas 2 2 3 7 2 4" xfId="21716"/>
    <cellStyle name="Notas 2 2 3 7 3" xfId="10353"/>
    <cellStyle name="Notas 2 2 3 7 3 2" xfId="25461"/>
    <cellStyle name="Notas 2 2 3 7 4" xfId="7169"/>
    <cellStyle name="Notas 2 2 3 7 4 2" xfId="22277"/>
    <cellStyle name="Notas 2 2 3 7 5" xfId="19079"/>
    <cellStyle name="Notas 2 2 3 8" xfId="4303"/>
    <cellStyle name="Notas 2 2 3 8 2" xfId="6940"/>
    <cellStyle name="Notas 2 2 3 8 2 2" xfId="13251"/>
    <cellStyle name="Notas 2 2 3 8 2 2 2" xfId="28359"/>
    <cellStyle name="Notas 2 2 3 8 2 3" xfId="16915"/>
    <cellStyle name="Notas 2 2 3 8 2 3 2" xfId="32023"/>
    <cellStyle name="Notas 2 2 3 8 2 4" xfId="22048"/>
    <cellStyle name="Notas 2 2 3 8 3" xfId="10685"/>
    <cellStyle name="Notas 2 2 3 8 3 2" xfId="25793"/>
    <cellStyle name="Notas 2 2 3 8 4" xfId="7648"/>
    <cellStyle name="Notas 2 2 3 8 4 2" xfId="22756"/>
    <cellStyle name="Notas 2 2 3 8 5" xfId="19411"/>
    <cellStyle name="Notas 2 2 3 9" xfId="4536"/>
    <cellStyle name="Notas 2 2 3 9 2" xfId="10918"/>
    <cellStyle name="Notas 2 2 3 9 2 2" xfId="26026"/>
    <cellStyle name="Notas 2 2 3 9 3" xfId="15888"/>
    <cellStyle name="Notas 2 2 3 9 3 2" xfId="30996"/>
    <cellStyle name="Notas 2 2 3 9 4" xfId="19644"/>
    <cellStyle name="Notas 2 2 4" xfId="2109"/>
    <cellStyle name="Notas 2 2 4 10" xfId="8607"/>
    <cellStyle name="Notas 2 2 4 10 2" xfId="23715"/>
    <cellStyle name="Notas 2 2 4 11" xfId="7406"/>
    <cellStyle name="Notas 2 2 4 11 2" xfId="22514"/>
    <cellStyle name="Notas 2 2 4 12" xfId="15384"/>
    <cellStyle name="Notas 2 2 4 12 2" xfId="30492"/>
    <cellStyle name="Notas 2 2 4 13" xfId="17334"/>
    <cellStyle name="Notas 2 2 4 2" xfId="2599"/>
    <cellStyle name="Notas 2 2 4 2 2" xfId="5236"/>
    <cellStyle name="Notas 2 2 4 2 2 2" xfId="11600"/>
    <cellStyle name="Notas 2 2 4 2 2 2 2" xfId="26708"/>
    <cellStyle name="Notas 2 2 4 2 2 3" xfId="14006"/>
    <cellStyle name="Notas 2 2 4 2 2 3 2" xfId="29114"/>
    <cellStyle name="Notas 2 2 4 2 2 4" xfId="20344"/>
    <cellStyle name="Notas 2 2 4 2 3" xfId="9066"/>
    <cellStyle name="Notas 2 2 4 2 3 2" xfId="24174"/>
    <cellStyle name="Notas 2 2 4 2 4" xfId="14256"/>
    <cellStyle name="Notas 2 2 4 2 4 2" xfId="29364"/>
    <cellStyle name="Notas 2 2 4 2 5" xfId="15350"/>
    <cellStyle name="Notas 2 2 4 2 5 2" xfId="30458"/>
    <cellStyle name="Notas 2 2 4 2 6" xfId="17707"/>
    <cellStyle name="Notas 2 2 4 3" xfId="2864"/>
    <cellStyle name="Notas 2 2 4 3 2" xfId="5501"/>
    <cellStyle name="Notas 2 2 4 3 2 2" xfId="8028"/>
    <cellStyle name="Notas 2 2 4 3 2 2 2" xfId="23136"/>
    <cellStyle name="Notas 2 2 4 3 2 3" xfId="20609"/>
    <cellStyle name="Notas 2 2 4 3 3" xfId="14343"/>
    <cellStyle name="Notas 2 2 4 3 3 2" xfId="29451"/>
    <cellStyle name="Notas 2 2 4 3 4" xfId="17972"/>
    <cellStyle name="Notas 2 2 4 4" xfId="3167"/>
    <cellStyle name="Notas 2 2 4 4 2" xfId="5804"/>
    <cellStyle name="Notas 2 2 4 4 2 2" xfId="12115"/>
    <cellStyle name="Notas 2 2 4 4 2 2 2" xfId="27223"/>
    <cellStyle name="Notas 2 2 4 4 2 3" xfId="8128"/>
    <cellStyle name="Notas 2 2 4 4 2 3 2" xfId="23236"/>
    <cellStyle name="Notas 2 2 4 4 2 4" xfId="20912"/>
    <cellStyle name="Notas 2 2 4 4 3" xfId="9549"/>
    <cellStyle name="Notas 2 2 4 4 3 2" xfId="24657"/>
    <cellStyle name="Notas 2 2 4 4 4" xfId="15009"/>
    <cellStyle name="Notas 2 2 4 4 4 2" xfId="30117"/>
    <cellStyle name="Notas 2 2 4 4 5" xfId="18275"/>
    <cellStyle name="Notas 2 2 4 5" xfId="3493"/>
    <cellStyle name="Notas 2 2 4 5 2" xfId="6130"/>
    <cellStyle name="Notas 2 2 4 5 2 2" xfId="12441"/>
    <cellStyle name="Notas 2 2 4 5 2 2 2" xfId="27549"/>
    <cellStyle name="Notas 2 2 4 5 2 3" xfId="14978"/>
    <cellStyle name="Notas 2 2 4 5 2 3 2" xfId="30086"/>
    <cellStyle name="Notas 2 2 4 5 2 4" xfId="21238"/>
    <cellStyle name="Notas 2 2 4 5 3" xfId="9875"/>
    <cellStyle name="Notas 2 2 4 5 3 2" xfId="24983"/>
    <cellStyle name="Notas 2 2 4 5 4" xfId="14423"/>
    <cellStyle name="Notas 2 2 4 5 4 2" xfId="29531"/>
    <cellStyle name="Notas 2 2 4 5 5" xfId="18601"/>
    <cellStyle name="Notas 2 2 4 6" xfId="3799"/>
    <cellStyle name="Notas 2 2 4 6 2" xfId="6436"/>
    <cellStyle name="Notas 2 2 4 6 2 2" xfId="12747"/>
    <cellStyle name="Notas 2 2 4 6 2 2 2" xfId="27855"/>
    <cellStyle name="Notas 2 2 4 6 2 3" xfId="15180"/>
    <cellStyle name="Notas 2 2 4 6 2 3 2" xfId="30288"/>
    <cellStyle name="Notas 2 2 4 6 2 4" xfId="21544"/>
    <cellStyle name="Notas 2 2 4 6 3" xfId="10181"/>
    <cellStyle name="Notas 2 2 4 6 3 2" xfId="25289"/>
    <cellStyle name="Notas 2 2 4 6 4" xfId="13917"/>
    <cellStyle name="Notas 2 2 4 6 4 2" xfId="29025"/>
    <cellStyle name="Notas 2 2 4 6 5" xfId="18907"/>
    <cellStyle name="Notas 2 2 4 7" xfId="4181"/>
    <cellStyle name="Notas 2 2 4 7 2" xfId="6818"/>
    <cellStyle name="Notas 2 2 4 7 2 2" xfId="13129"/>
    <cellStyle name="Notas 2 2 4 7 2 2 2" xfId="28237"/>
    <cellStyle name="Notas 2 2 4 7 2 3" xfId="16798"/>
    <cellStyle name="Notas 2 2 4 7 2 3 2" xfId="31906"/>
    <cellStyle name="Notas 2 2 4 7 2 4" xfId="21926"/>
    <cellStyle name="Notas 2 2 4 7 3" xfId="10563"/>
    <cellStyle name="Notas 2 2 4 7 3 2" xfId="25671"/>
    <cellStyle name="Notas 2 2 4 7 4" xfId="15262"/>
    <cellStyle name="Notas 2 2 4 7 4 2" xfId="30370"/>
    <cellStyle name="Notas 2 2 4 7 5" xfId="19289"/>
    <cellStyle name="Notas 2 2 4 8" xfId="4388"/>
    <cellStyle name="Notas 2 2 4 8 2" xfId="7025"/>
    <cellStyle name="Notas 2 2 4 8 2 2" xfId="13336"/>
    <cellStyle name="Notas 2 2 4 8 2 2 2" xfId="28444"/>
    <cellStyle name="Notas 2 2 4 8 2 3" xfId="17000"/>
    <cellStyle name="Notas 2 2 4 8 2 3 2" xfId="32108"/>
    <cellStyle name="Notas 2 2 4 8 2 4" xfId="22133"/>
    <cellStyle name="Notas 2 2 4 8 3" xfId="10770"/>
    <cellStyle name="Notas 2 2 4 8 3 2" xfId="25878"/>
    <cellStyle name="Notas 2 2 4 8 4" xfId="14937"/>
    <cellStyle name="Notas 2 2 4 8 4 2" xfId="30045"/>
    <cellStyle name="Notas 2 2 4 8 5" xfId="19496"/>
    <cellStyle name="Notas 2 2 4 9" xfId="4746"/>
    <cellStyle name="Notas 2 2 4 9 2" xfId="11128"/>
    <cellStyle name="Notas 2 2 4 9 2 2" xfId="26236"/>
    <cellStyle name="Notas 2 2 4 9 3" xfId="13799"/>
    <cellStyle name="Notas 2 2 4 9 3 2" xfId="28907"/>
    <cellStyle name="Notas 2 2 4 9 4" xfId="19854"/>
    <cellStyle name="Notas 2 2 5" xfId="2015"/>
    <cellStyle name="Notas 2 2 5 10" xfId="13594"/>
    <cellStyle name="Notas 2 2 5 10 2" xfId="28702"/>
    <cellStyle name="Notas 2 2 5 11" xfId="13616"/>
    <cellStyle name="Notas 2 2 5 11 2" xfId="28724"/>
    <cellStyle name="Notas 2 2 5 12" xfId="17240"/>
    <cellStyle name="Notas 2 2 5 2" xfId="2777"/>
    <cellStyle name="Notas 2 2 5 2 2" xfId="5414"/>
    <cellStyle name="Notas 2 2 5 2 2 2" xfId="7145"/>
    <cellStyle name="Notas 2 2 5 2 2 2 2" xfId="22253"/>
    <cellStyle name="Notas 2 2 5 2 2 3" xfId="20522"/>
    <cellStyle name="Notas 2 2 5 2 3" xfId="15879"/>
    <cellStyle name="Notas 2 2 5 2 3 2" xfId="30987"/>
    <cellStyle name="Notas 2 2 5 2 4" xfId="17885"/>
    <cellStyle name="Notas 2 2 5 3" xfId="3080"/>
    <cellStyle name="Notas 2 2 5 3 2" xfId="5717"/>
    <cellStyle name="Notas 2 2 5 3 2 2" xfId="12028"/>
    <cellStyle name="Notas 2 2 5 3 2 2 2" xfId="27136"/>
    <cellStyle name="Notas 2 2 5 3 2 3" xfId="15786"/>
    <cellStyle name="Notas 2 2 5 3 2 3 2" xfId="30894"/>
    <cellStyle name="Notas 2 2 5 3 2 4" xfId="20825"/>
    <cellStyle name="Notas 2 2 5 3 3" xfId="9462"/>
    <cellStyle name="Notas 2 2 5 3 3 2" xfId="24570"/>
    <cellStyle name="Notas 2 2 5 3 4" xfId="15560"/>
    <cellStyle name="Notas 2 2 5 3 4 2" xfId="30668"/>
    <cellStyle name="Notas 2 2 5 3 5" xfId="18188"/>
    <cellStyle name="Notas 2 2 5 4" xfId="3406"/>
    <cellStyle name="Notas 2 2 5 4 2" xfId="6043"/>
    <cellStyle name="Notas 2 2 5 4 2 2" xfId="12354"/>
    <cellStyle name="Notas 2 2 5 4 2 2 2" xfId="27462"/>
    <cellStyle name="Notas 2 2 5 4 2 3" xfId="14607"/>
    <cellStyle name="Notas 2 2 5 4 2 3 2" xfId="29715"/>
    <cellStyle name="Notas 2 2 5 4 2 4" xfId="21151"/>
    <cellStyle name="Notas 2 2 5 4 3" xfId="9788"/>
    <cellStyle name="Notas 2 2 5 4 3 2" xfId="24896"/>
    <cellStyle name="Notas 2 2 5 4 4" xfId="13673"/>
    <cellStyle name="Notas 2 2 5 4 4 2" xfId="28781"/>
    <cellStyle name="Notas 2 2 5 4 5" xfId="18514"/>
    <cellStyle name="Notas 2 2 5 5" xfId="3712"/>
    <cellStyle name="Notas 2 2 5 5 2" xfId="6349"/>
    <cellStyle name="Notas 2 2 5 5 2 2" xfId="12660"/>
    <cellStyle name="Notas 2 2 5 5 2 2 2" xfId="27768"/>
    <cellStyle name="Notas 2 2 5 5 2 3" xfId="13758"/>
    <cellStyle name="Notas 2 2 5 5 2 3 2" xfId="28866"/>
    <cellStyle name="Notas 2 2 5 5 2 4" xfId="21457"/>
    <cellStyle name="Notas 2 2 5 5 3" xfId="10094"/>
    <cellStyle name="Notas 2 2 5 5 3 2" xfId="25202"/>
    <cellStyle name="Notas 2 2 5 5 4" xfId="11679"/>
    <cellStyle name="Notas 2 2 5 5 4 2" xfId="26787"/>
    <cellStyle name="Notas 2 2 5 5 5" xfId="18820"/>
    <cellStyle name="Notas 2 2 5 6" xfId="4087"/>
    <cellStyle name="Notas 2 2 5 6 2" xfId="6724"/>
    <cellStyle name="Notas 2 2 5 6 2 2" xfId="13035"/>
    <cellStyle name="Notas 2 2 5 6 2 2 2" xfId="28143"/>
    <cellStyle name="Notas 2 2 5 6 2 3" xfId="16711"/>
    <cellStyle name="Notas 2 2 5 6 2 3 2" xfId="31819"/>
    <cellStyle name="Notas 2 2 5 6 2 4" xfId="21832"/>
    <cellStyle name="Notas 2 2 5 6 3" xfId="10469"/>
    <cellStyle name="Notas 2 2 5 6 3 2" xfId="25577"/>
    <cellStyle name="Notas 2 2 5 6 4" xfId="14280"/>
    <cellStyle name="Notas 2 2 5 6 4 2" xfId="29388"/>
    <cellStyle name="Notas 2 2 5 6 5" xfId="19195"/>
    <cellStyle name="Notas 2 2 5 7" xfId="4369"/>
    <cellStyle name="Notas 2 2 5 7 2" xfId="7006"/>
    <cellStyle name="Notas 2 2 5 7 2 2" xfId="13317"/>
    <cellStyle name="Notas 2 2 5 7 2 2 2" xfId="28425"/>
    <cellStyle name="Notas 2 2 5 7 2 3" xfId="16981"/>
    <cellStyle name="Notas 2 2 5 7 2 3 2" xfId="32089"/>
    <cellStyle name="Notas 2 2 5 7 2 4" xfId="22114"/>
    <cellStyle name="Notas 2 2 5 7 3" xfId="10751"/>
    <cellStyle name="Notas 2 2 5 7 3 2" xfId="25859"/>
    <cellStyle name="Notas 2 2 5 7 4" xfId="16165"/>
    <cellStyle name="Notas 2 2 5 7 4 2" xfId="31273"/>
    <cellStyle name="Notas 2 2 5 7 5" xfId="19477"/>
    <cellStyle name="Notas 2 2 5 8" xfId="4652"/>
    <cellStyle name="Notas 2 2 5 8 2" xfId="11034"/>
    <cellStyle name="Notas 2 2 5 8 2 2" xfId="26142"/>
    <cellStyle name="Notas 2 2 5 8 3" xfId="7244"/>
    <cellStyle name="Notas 2 2 5 8 3 2" xfId="22352"/>
    <cellStyle name="Notas 2 2 5 8 4" xfId="19760"/>
    <cellStyle name="Notas 2 2 5 9" xfId="8513"/>
    <cellStyle name="Notas 2 2 5 9 2" xfId="23621"/>
    <cellStyle name="Notas 2 3" xfId="1460"/>
    <cellStyle name="Notas 2 3 2" xfId="1915"/>
    <cellStyle name="Notas 2 3 2 10" xfId="16288"/>
    <cellStyle name="Notas 2 3 2 10 2" xfId="31396"/>
    <cellStyle name="Notas 2 3 2 11" xfId="7612"/>
    <cellStyle name="Notas 2 3 2 11 2" xfId="22720"/>
    <cellStyle name="Notas 2 3 2 12" xfId="17140"/>
    <cellStyle name="Notas 2 3 2 2" xfId="2475"/>
    <cellStyle name="Notas 2 3 2 2 2" xfId="5112"/>
    <cellStyle name="Notas 2 3 2 2 2 2" xfId="11476"/>
    <cellStyle name="Notas 2 3 2 2 2 2 2" xfId="26584"/>
    <cellStyle name="Notas 2 3 2 2 2 3" xfId="15655"/>
    <cellStyle name="Notas 2 3 2 2 2 3 2" xfId="30763"/>
    <cellStyle name="Notas 2 3 2 2 2 4" xfId="20220"/>
    <cellStyle name="Notas 2 3 2 2 3" xfId="8942"/>
    <cellStyle name="Notas 2 3 2 2 3 2" xfId="24050"/>
    <cellStyle name="Notas 2 3 2 3" xfId="2691"/>
    <cellStyle name="Notas 2 3 2 3 2" xfId="5328"/>
    <cellStyle name="Notas 2 3 2 3 2 2" xfId="13745"/>
    <cellStyle name="Notas 2 3 2 3 2 2 2" xfId="28853"/>
    <cellStyle name="Notas 2 3 2 3 2 3" xfId="20436"/>
    <cellStyle name="Notas 2 3 2 3 3" xfId="14606"/>
    <cellStyle name="Notas 2 3 2 3 3 2" xfId="29714"/>
    <cellStyle name="Notas 2 3 2 3 4" xfId="17799"/>
    <cellStyle name="Notas 2 3 2 4" xfId="2994"/>
    <cellStyle name="Notas 2 3 2 4 2" xfId="5631"/>
    <cellStyle name="Notas 2 3 2 4 2 2" xfId="11942"/>
    <cellStyle name="Notas 2 3 2 4 2 2 2" xfId="27050"/>
    <cellStyle name="Notas 2 3 2 4 2 3" xfId="13822"/>
    <cellStyle name="Notas 2 3 2 4 2 3 2" xfId="28930"/>
    <cellStyle name="Notas 2 3 2 4 2 4" xfId="20739"/>
    <cellStyle name="Notas 2 3 2 4 3" xfId="9376"/>
    <cellStyle name="Notas 2 3 2 4 3 2" xfId="24484"/>
    <cellStyle name="Notas 2 3 2 4 4" xfId="7248"/>
    <cellStyle name="Notas 2 3 2 4 4 2" xfId="22356"/>
    <cellStyle name="Notas 2 3 2 4 5" xfId="18102"/>
    <cellStyle name="Notas 2 3 2 5" xfId="3320"/>
    <cellStyle name="Notas 2 3 2 5 2" xfId="5957"/>
    <cellStyle name="Notas 2 3 2 5 2 2" xfId="12268"/>
    <cellStyle name="Notas 2 3 2 5 2 2 2" xfId="27376"/>
    <cellStyle name="Notas 2 3 2 5 2 3" xfId="13593"/>
    <cellStyle name="Notas 2 3 2 5 2 3 2" xfId="28701"/>
    <cellStyle name="Notas 2 3 2 5 2 4" xfId="21065"/>
    <cellStyle name="Notas 2 3 2 5 3" xfId="9702"/>
    <cellStyle name="Notas 2 3 2 5 3 2" xfId="24810"/>
    <cellStyle name="Notas 2 3 2 5 4" xfId="7218"/>
    <cellStyle name="Notas 2 3 2 5 4 2" xfId="22326"/>
    <cellStyle name="Notas 2 3 2 5 5" xfId="18428"/>
    <cellStyle name="Notas 2 3 2 6" xfId="3626"/>
    <cellStyle name="Notas 2 3 2 6 2" xfId="6263"/>
    <cellStyle name="Notas 2 3 2 6 2 2" xfId="12574"/>
    <cellStyle name="Notas 2 3 2 6 2 2 2" xfId="27682"/>
    <cellStyle name="Notas 2 3 2 6 2 3" xfId="7674"/>
    <cellStyle name="Notas 2 3 2 6 2 3 2" xfId="22782"/>
    <cellStyle name="Notas 2 3 2 6 2 4" xfId="21371"/>
    <cellStyle name="Notas 2 3 2 6 3" xfId="10008"/>
    <cellStyle name="Notas 2 3 2 6 3 2" xfId="25116"/>
    <cellStyle name="Notas 2 3 2 6 4" xfId="16229"/>
    <cellStyle name="Notas 2 3 2 6 4 2" xfId="31337"/>
    <cellStyle name="Notas 2 3 2 6 5" xfId="18734"/>
    <cellStyle name="Notas 2 3 2 7" xfId="3987"/>
    <cellStyle name="Notas 2 3 2 7 2" xfId="6624"/>
    <cellStyle name="Notas 2 3 2 7 2 2" xfId="12935"/>
    <cellStyle name="Notas 2 3 2 7 2 2 2" xfId="28043"/>
    <cellStyle name="Notas 2 3 2 7 2 3" xfId="16625"/>
    <cellStyle name="Notas 2 3 2 7 2 3 2" xfId="31733"/>
    <cellStyle name="Notas 2 3 2 7 2 4" xfId="21732"/>
    <cellStyle name="Notas 2 3 2 7 3" xfId="10369"/>
    <cellStyle name="Notas 2 3 2 7 3 2" xfId="25477"/>
    <cellStyle name="Notas 2 3 2 7 4" xfId="14598"/>
    <cellStyle name="Notas 2 3 2 7 4 2" xfId="29706"/>
    <cellStyle name="Notas 2 3 2 7 5" xfId="19095"/>
    <cellStyle name="Notas 2 3 2 8" xfId="4552"/>
    <cellStyle name="Notas 2 3 2 8 2" xfId="10934"/>
    <cellStyle name="Notas 2 3 2 8 2 2" xfId="26042"/>
    <cellStyle name="Notas 2 3 2 8 3" xfId="8723"/>
    <cellStyle name="Notas 2 3 2 8 3 2" xfId="23831"/>
    <cellStyle name="Notas 2 3 2 8 4" xfId="19660"/>
    <cellStyle name="Notas 2 3 2 9" xfId="8416"/>
    <cellStyle name="Notas 2 3 2 9 2" xfId="23524"/>
    <cellStyle name="Notas 2 3 3" xfId="1900"/>
    <cellStyle name="Notas 2 3 3 10" xfId="8401"/>
    <cellStyle name="Notas 2 3 3 10 2" xfId="23509"/>
    <cellStyle name="Notas 2 3 3 11" xfId="8235"/>
    <cellStyle name="Notas 2 3 3 11 2" xfId="23343"/>
    <cellStyle name="Notas 2 3 3 12" xfId="14899"/>
    <cellStyle name="Notas 2 3 3 12 2" xfId="30007"/>
    <cellStyle name="Notas 2 3 3 13" xfId="17125"/>
    <cellStyle name="Notas 2 3 3 2" xfId="2460"/>
    <cellStyle name="Notas 2 3 3 2 2" xfId="5097"/>
    <cellStyle name="Notas 2 3 3 2 2 2" xfId="11461"/>
    <cellStyle name="Notas 2 3 3 2 2 2 2" xfId="26569"/>
    <cellStyle name="Notas 2 3 3 2 2 3" xfId="15295"/>
    <cellStyle name="Notas 2 3 3 2 2 3 2" xfId="30403"/>
    <cellStyle name="Notas 2 3 3 2 2 4" xfId="20205"/>
    <cellStyle name="Notas 2 3 3 2 3" xfId="8927"/>
    <cellStyle name="Notas 2 3 3 2 3 2" xfId="24035"/>
    <cellStyle name="Notas 2 3 3 2 4" xfId="13644"/>
    <cellStyle name="Notas 2 3 3 2 4 2" xfId="28752"/>
    <cellStyle name="Notas 2 3 3 2 5" xfId="14582"/>
    <cellStyle name="Notas 2 3 3 2 5 2" xfId="29690"/>
    <cellStyle name="Notas 2 3 3 2 6" xfId="17634"/>
    <cellStyle name="Notas 2 3 3 3" xfId="2676"/>
    <cellStyle name="Notas 2 3 3 3 2" xfId="5313"/>
    <cellStyle name="Notas 2 3 3 3 2 2" xfId="14220"/>
    <cellStyle name="Notas 2 3 3 3 2 2 2" xfId="29328"/>
    <cellStyle name="Notas 2 3 3 3 2 3" xfId="20421"/>
    <cellStyle name="Notas 2 3 3 3 3" xfId="16373"/>
    <cellStyle name="Notas 2 3 3 3 3 2" xfId="31481"/>
    <cellStyle name="Notas 2 3 3 3 4" xfId="17784"/>
    <cellStyle name="Notas 2 3 3 4" xfId="2979"/>
    <cellStyle name="Notas 2 3 3 4 2" xfId="5616"/>
    <cellStyle name="Notas 2 3 3 4 2 2" xfId="11927"/>
    <cellStyle name="Notas 2 3 3 4 2 2 2" xfId="27035"/>
    <cellStyle name="Notas 2 3 3 4 2 3" xfId="16523"/>
    <cellStyle name="Notas 2 3 3 4 2 3 2" xfId="31631"/>
    <cellStyle name="Notas 2 3 3 4 2 4" xfId="20724"/>
    <cellStyle name="Notas 2 3 3 4 3" xfId="9361"/>
    <cellStyle name="Notas 2 3 3 4 3 2" xfId="24469"/>
    <cellStyle name="Notas 2 3 3 4 4" xfId="14087"/>
    <cellStyle name="Notas 2 3 3 4 4 2" xfId="29195"/>
    <cellStyle name="Notas 2 3 3 4 5" xfId="18087"/>
    <cellStyle name="Notas 2 3 3 5" xfId="3305"/>
    <cellStyle name="Notas 2 3 3 5 2" xfId="5942"/>
    <cellStyle name="Notas 2 3 3 5 2 2" xfId="12253"/>
    <cellStyle name="Notas 2 3 3 5 2 2 2" xfId="27361"/>
    <cellStyle name="Notas 2 3 3 5 2 3" xfId="13550"/>
    <cellStyle name="Notas 2 3 3 5 2 3 2" xfId="28658"/>
    <cellStyle name="Notas 2 3 3 5 2 4" xfId="21050"/>
    <cellStyle name="Notas 2 3 3 5 3" xfId="9687"/>
    <cellStyle name="Notas 2 3 3 5 3 2" xfId="24795"/>
    <cellStyle name="Notas 2 3 3 5 4" xfId="15950"/>
    <cellStyle name="Notas 2 3 3 5 4 2" xfId="31058"/>
    <cellStyle name="Notas 2 3 3 5 5" xfId="18413"/>
    <cellStyle name="Notas 2 3 3 6" xfId="3611"/>
    <cellStyle name="Notas 2 3 3 6 2" xfId="6248"/>
    <cellStyle name="Notas 2 3 3 6 2 2" xfId="12559"/>
    <cellStyle name="Notas 2 3 3 6 2 2 2" xfId="27667"/>
    <cellStyle name="Notas 2 3 3 6 2 3" xfId="15271"/>
    <cellStyle name="Notas 2 3 3 6 2 3 2" xfId="30379"/>
    <cellStyle name="Notas 2 3 3 6 2 4" xfId="21356"/>
    <cellStyle name="Notas 2 3 3 6 3" xfId="9993"/>
    <cellStyle name="Notas 2 3 3 6 3 2" xfId="25101"/>
    <cellStyle name="Notas 2 3 3 6 4" xfId="14478"/>
    <cellStyle name="Notas 2 3 3 6 4 2" xfId="29586"/>
    <cellStyle name="Notas 2 3 3 6 5" xfId="18719"/>
    <cellStyle name="Notas 2 3 3 7" xfId="3972"/>
    <cellStyle name="Notas 2 3 3 7 2" xfId="6609"/>
    <cellStyle name="Notas 2 3 3 7 2 2" xfId="12920"/>
    <cellStyle name="Notas 2 3 3 7 2 2 2" xfId="28028"/>
    <cellStyle name="Notas 2 3 3 7 2 3" xfId="16610"/>
    <cellStyle name="Notas 2 3 3 7 2 3 2" xfId="31718"/>
    <cellStyle name="Notas 2 3 3 7 2 4" xfId="21717"/>
    <cellStyle name="Notas 2 3 3 7 3" xfId="10354"/>
    <cellStyle name="Notas 2 3 3 7 3 2" xfId="25462"/>
    <cellStyle name="Notas 2 3 3 7 4" xfId="7124"/>
    <cellStyle name="Notas 2 3 3 7 4 2" xfId="22232"/>
    <cellStyle name="Notas 2 3 3 7 5" xfId="19080"/>
    <cellStyle name="Notas 2 3 3 8" xfId="4304"/>
    <cellStyle name="Notas 2 3 3 8 2" xfId="6941"/>
    <cellStyle name="Notas 2 3 3 8 2 2" xfId="13252"/>
    <cellStyle name="Notas 2 3 3 8 2 2 2" xfId="28360"/>
    <cellStyle name="Notas 2 3 3 8 2 3" xfId="16916"/>
    <cellStyle name="Notas 2 3 3 8 2 3 2" xfId="32024"/>
    <cellStyle name="Notas 2 3 3 8 2 4" xfId="22049"/>
    <cellStyle name="Notas 2 3 3 8 3" xfId="10686"/>
    <cellStyle name="Notas 2 3 3 8 3 2" xfId="25794"/>
    <cellStyle name="Notas 2 3 3 8 4" xfId="15263"/>
    <cellStyle name="Notas 2 3 3 8 4 2" xfId="30371"/>
    <cellStyle name="Notas 2 3 3 8 5" xfId="19412"/>
    <cellStyle name="Notas 2 3 3 9" xfId="4537"/>
    <cellStyle name="Notas 2 3 3 9 2" xfId="10919"/>
    <cellStyle name="Notas 2 3 3 9 2 2" xfId="26027"/>
    <cellStyle name="Notas 2 3 3 9 3" xfId="15581"/>
    <cellStyle name="Notas 2 3 3 9 3 2" xfId="30689"/>
    <cellStyle name="Notas 2 3 3 9 4" xfId="19645"/>
    <cellStyle name="Notas 2 3 4" xfId="2110"/>
    <cellStyle name="Notas 2 3 4 10" xfId="8608"/>
    <cellStyle name="Notas 2 3 4 10 2" xfId="23716"/>
    <cellStyle name="Notas 2 3 4 11" xfId="14709"/>
    <cellStyle name="Notas 2 3 4 11 2" xfId="29817"/>
    <cellStyle name="Notas 2 3 4 12" xfId="16307"/>
    <cellStyle name="Notas 2 3 4 12 2" xfId="31415"/>
    <cellStyle name="Notas 2 3 4 13" xfId="17335"/>
    <cellStyle name="Notas 2 3 4 2" xfId="2600"/>
    <cellStyle name="Notas 2 3 4 2 2" xfId="5237"/>
    <cellStyle name="Notas 2 3 4 2 2 2" xfId="11601"/>
    <cellStyle name="Notas 2 3 4 2 2 2 2" xfId="26709"/>
    <cellStyle name="Notas 2 3 4 2 2 3" xfId="7715"/>
    <cellStyle name="Notas 2 3 4 2 2 3 2" xfId="22823"/>
    <cellStyle name="Notas 2 3 4 2 2 4" xfId="20345"/>
    <cellStyle name="Notas 2 3 4 2 3" xfId="9067"/>
    <cellStyle name="Notas 2 3 4 2 3 2" xfId="24175"/>
    <cellStyle name="Notas 2 3 4 2 4" xfId="7847"/>
    <cellStyle name="Notas 2 3 4 2 4 2" xfId="22955"/>
    <cellStyle name="Notas 2 3 4 2 5" xfId="15781"/>
    <cellStyle name="Notas 2 3 4 2 5 2" xfId="30889"/>
    <cellStyle name="Notas 2 3 4 2 6" xfId="17708"/>
    <cellStyle name="Notas 2 3 4 3" xfId="2865"/>
    <cellStyle name="Notas 2 3 4 3 2" xfId="5502"/>
    <cellStyle name="Notas 2 3 4 3 2 2" xfId="7933"/>
    <cellStyle name="Notas 2 3 4 3 2 2 2" xfId="23041"/>
    <cellStyle name="Notas 2 3 4 3 2 3" xfId="20610"/>
    <cellStyle name="Notas 2 3 4 3 3" xfId="16268"/>
    <cellStyle name="Notas 2 3 4 3 3 2" xfId="31376"/>
    <cellStyle name="Notas 2 3 4 3 4" xfId="17973"/>
    <cellStyle name="Notas 2 3 4 4" xfId="3168"/>
    <cellStyle name="Notas 2 3 4 4 2" xfId="5805"/>
    <cellStyle name="Notas 2 3 4 4 2 2" xfId="12116"/>
    <cellStyle name="Notas 2 3 4 4 2 2 2" xfId="27224"/>
    <cellStyle name="Notas 2 3 4 4 2 3" xfId="14705"/>
    <cellStyle name="Notas 2 3 4 4 2 3 2" xfId="29813"/>
    <cellStyle name="Notas 2 3 4 4 2 4" xfId="20913"/>
    <cellStyle name="Notas 2 3 4 4 3" xfId="9550"/>
    <cellStyle name="Notas 2 3 4 4 3 2" xfId="24658"/>
    <cellStyle name="Notas 2 3 4 4 4" xfId="15048"/>
    <cellStyle name="Notas 2 3 4 4 4 2" xfId="30156"/>
    <cellStyle name="Notas 2 3 4 4 5" xfId="18276"/>
    <cellStyle name="Notas 2 3 4 5" xfId="3494"/>
    <cellStyle name="Notas 2 3 4 5 2" xfId="6131"/>
    <cellStyle name="Notas 2 3 4 5 2 2" xfId="12442"/>
    <cellStyle name="Notas 2 3 4 5 2 2 2" xfId="27550"/>
    <cellStyle name="Notas 2 3 4 5 2 3" xfId="14664"/>
    <cellStyle name="Notas 2 3 4 5 2 3 2" xfId="29772"/>
    <cellStyle name="Notas 2 3 4 5 2 4" xfId="21239"/>
    <cellStyle name="Notas 2 3 4 5 3" xfId="9876"/>
    <cellStyle name="Notas 2 3 4 5 3 2" xfId="24984"/>
    <cellStyle name="Notas 2 3 4 5 4" xfId="14237"/>
    <cellStyle name="Notas 2 3 4 5 4 2" xfId="29345"/>
    <cellStyle name="Notas 2 3 4 5 5" xfId="18602"/>
    <cellStyle name="Notas 2 3 4 6" xfId="3800"/>
    <cellStyle name="Notas 2 3 4 6 2" xfId="6437"/>
    <cellStyle name="Notas 2 3 4 6 2 2" xfId="12748"/>
    <cellStyle name="Notas 2 3 4 6 2 2 2" xfId="27856"/>
    <cellStyle name="Notas 2 3 4 6 2 3" xfId="7199"/>
    <cellStyle name="Notas 2 3 4 6 2 3 2" xfId="22307"/>
    <cellStyle name="Notas 2 3 4 6 2 4" xfId="21545"/>
    <cellStyle name="Notas 2 3 4 6 3" xfId="10182"/>
    <cellStyle name="Notas 2 3 4 6 3 2" xfId="25290"/>
    <cellStyle name="Notas 2 3 4 6 4" xfId="14661"/>
    <cellStyle name="Notas 2 3 4 6 4 2" xfId="29769"/>
    <cellStyle name="Notas 2 3 4 6 5" xfId="18908"/>
    <cellStyle name="Notas 2 3 4 7" xfId="4182"/>
    <cellStyle name="Notas 2 3 4 7 2" xfId="6819"/>
    <cellStyle name="Notas 2 3 4 7 2 2" xfId="13130"/>
    <cellStyle name="Notas 2 3 4 7 2 2 2" xfId="28238"/>
    <cellStyle name="Notas 2 3 4 7 2 3" xfId="16799"/>
    <cellStyle name="Notas 2 3 4 7 2 3 2" xfId="31907"/>
    <cellStyle name="Notas 2 3 4 7 2 4" xfId="21927"/>
    <cellStyle name="Notas 2 3 4 7 3" xfId="10564"/>
    <cellStyle name="Notas 2 3 4 7 3 2" xfId="25672"/>
    <cellStyle name="Notas 2 3 4 7 4" xfId="7532"/>
    <cellStyle name="Notas 2 3 4 7 4 2" xfId="22640"/>
    <cellStyle name="Notas 2 3 4 7 5" xfId="19290"/>
    <cellStyle name="Notas 2 3 4 8" xfId="4389"/>
    <cellStyle name="Notas 2 3 4 8 2" xfId="7026"/>
    <cellStyle name="Notas 2 3 4 8 2 2" xfId="13337"/>
    <cellStyle name="Notas 2 3 4 8 2 2 2" xfId="28445"/>
    <cellStyle name="Notas 2 3 4 8 2 3" xfId="17001"/>
    <cellStyle name="Notas 2 3 4 8 2 3 2" xfId="32109"/>
    <cellStyle name="Notas 2 3 4 8 2 4" xfId="22134"/>
    <cellStyle name="Notas 2 3 4 8 3" xfId="10771"/>
    <cellStyle name="Notas 2 3 4 8 3 2" xfId="25879"/>
    <cellStyle name="Notas 2 3 4 8 4" xfId="13642"/>
    <cellStyle name="Notas 2 3 4 8 4 2" xfId="28750"/>
    <cellStyle name="Notas 2 3 4 8 5" xfId="19497"/>
    <cellStyle name="Notas 2 3 4 9" xfId="4747"/>
    <cellStyle name="Notas 2 3 4 9 2" xfId="11129"/>
    <cellStyle name="Notas 2 3 4 9 2 2" xfId="26237"/>
    <cellStyle name="Notas 2 3 4 9 3" xfId="13357"/>
    <cellStyle name="Notas 2 3 4 9 3 2" xfId="28465"/>
    <cellStyle name="Notas 2 3 4 9 4" xfId="19855"/>
    <cellStyle name="Notas 2 3 5" xfId="2014"/>
    <cellStyle name="Notas 2 3 5 10" xfId="15080"/>
    <cellStyle name="Notas 2 3 5 10 2" xfId="30188"/>
    <cellStyle name="Notas 2 3 5 11" xfId="8703"/>
    <cellStyle name="Notas 2 3 5 11 2" xfId="23811"/>
    <cellStyle name="Notas 2 3 5 12" xfId="17239"/>
    <cellStyle name="Notas 2 3 5 2" xfId="2776"/>
    <cellStyle name="Notas 2 3 5 2 2" xfId="5413"/>
    <cellStyle name="Notas 2 3 5 2 2 2" xfId="15440"/>
    <cellStyle name="Notas 2 3 5 2 2 2 2" xfId="30548"/>
    <cellStyle name="Notas 2 3 5 2 2 3" xfId="20521"/>
    <cellStyle name="Notas 2 3 5 2 3" xfId="7664"/>
    <cellStyle name="Notas 2 3 5 2 3 2" xfId="22772"/>
    <cellStyle name="Notas 2 3 5 2 4" xfId="17884"/>
    <cellStyle name="Notas 2 3 5 3" xfId="3079"/>
    <cellStyle name="Notas 2 3 5 3 2" xfId="5716"/>
    <cellStyle name="Notas 2 3 5 3 2 2" xfId="12027"/>
    <cellStyle name="Notas 2 3 5 3 2 2 2" xfId="27135"/>
    <cellStyle name="Notas 2 3 5 3 2 3" xfId="7069"/>
    <cellStyle name="Notas 2 3 5 3 2 3 2" xfId="22177"/>
    <cellStyle name="Notas 2 3 5 3 2 4" xfId="20824"/>
    <cellStyle name="Notas 2 3 5 3 3" xfId="9461"/>
    <cellStyle name="Notas 2 3 5 3 3 2" xfId="24569"/>
    <cellStyle name="Notas 2 3 5 3 4" xfId="7334"/>
    <cellStyle name="Notas 2 3 5 3 4 2" xfId="22442"/>
    <cellStyle name="Notas 2 3 5 3 5" xfId="18187"/>
    <cellStyle name="Notas 2 3 5 4" xfId="3405"/>
    <cellStyle name="Notas 2 3 5 4 2" xfId="6042"/>
    <cellStyle name="Notas 2 3 5 4 2 2" xfId="12353"/>
    <cellStyle name="Notas 2 3 5 4 2 2 2" xfId="27461"/>
    <cellStyle name="Notas 2 3 5 4 2 3" xfId="7684"/>
    <cellStyle name="Notas 2 3 5 4 2 3 2" xfId="22792"/>
    <cellStyle name="Notas 2 3 5 4 2 4" xfId="21150"/>
    <cellStyle name="Notas 2 3 5 4 3" xfId="9787"/>
    <cellStyle name="Notas 2 3 5 4 3 2" xfId="24895"/>
    <cellStyle name="Notas 2 3 5 4 4" xfId="13691"/>
    <cellStyle name="Notas 2 3 5 4 4 2" xfId="28799"/>
    <cellStyle name="Notas 2 3 5 4 5" xfId="18513"/>
    <cellStyle name="Notas 2 3 5 5" xfId="3711"/>
    <cellStyle name="Notas 2 3 5 5 2" xfId="6348"/>
    <cellStyle name="Notas 2 3 5 5 2 2" xfId="12659"/>
    <cellStyle name="Notas 2 3 5 5 2 2 2" xfId="27767"/>
    <cellStyle name="Notas 2 3 5 5 2 3" xfId="16501"/>
    <cellStyle name="Notas 2 3 5 5 2 3 2" xfId="31609"/>
    <cellStyle name="Notas 2 3 5 5 2 4" xfId="21456"/>
    <cellStyle name="Notas 2 3 5 5 3" xfId="10093"/>
    <cellStyle name="Notas 2 3 5 5 3 2" xfId="25201"/>
    <cellStyle name="Notas 2 3 5 5 4" xfId="14200"/>
    <cellStyle name="Notas 2 3 5 5 4 2" xfId="29308"/>
    <cellStyle name="Notas 2 3 5 5 5" xfId="18819"/>
    <cellStyle name="Notas 2 3 5 6" xfId="4086"/>
    <cellStyle name="Notas 2 3 5 6 2" xfId="6723"/>
    <cellStyle name="Notas 2 3 5 6 2 2" xfId="13034"/>
    <cellStyle name="Notas 2 3 5 6 2 2 2" xfId="28142"/>
    <cellStyle name="Notas 2 3 5 6 2 3" xfId="16710"/>
    <cellStyle name="Notas 2 3 5 6 2 3 2" xfId="31818"/>
    <cellStyle name="Notas 2 3 5 6 2 4" xfId="21831"/>
    <cellStyle name="Notas 2 3 5 6 3" xfId="10468"/>
    <cellStyle name="Notas 2 3 5 6 3 2" xfId="25576"/>
    <cellStyle name="Notas 2 3 5 6 4" xfId="7589"/>
    <cellStyle name="Notas 2 3 5 6 4 2" xfId="22697"/>
    <cellStyle name="Notas 2 3 5 6 5" xfId="19194"/>
    <cellStyle name="Notas 2 3 5 7" xfId="4368"/>
    <cellStyle name="Notas 2 3 5 7 2" xfId="7005"/>
    <cellStyle name="Notas 2 3 5 7 2 2" xfId="13316"/>
    <cellStyle name="Notas 2 3 5 7 2 2 2" xfId="28424"/>
    <cellStyle name="Notas 2 3 5 7 2 3" xfId="16980"/>
    <cellStyle name="Notas 2 3 5 7 2 3 2" xfId="32088"/>
    <cellStyle name="Notas 2 3 5 7 2 4" xfId="22113"/>
    <cellStyle name="Notas 2 3 5 7 3" xfId="10750"/>
    <cellStyle name="Notas 2 3 5 7 3 2" xfId="25858"/>
    <cellStyle name="Notas 2 3 5 7 4" xfId="11817"/>
    <cellStyle name="Notas 2 3 5 7 4 2" xfId="26925"/>
    <cellStyle name="Notas 2 3 5 7 5" xfId="19476"/>
    <cellStyle name="Notas 2 3 5 8" xfId="4651"/>
    <cellStyle name="Notas 2 3 5 8 2" xfId="11033"/>
    <cellStyle name="Notas 2 3 5 8 2 2" xfId="26141"/>
    <cellStyle name="Notas 2 3 5 8 3" xfId="8254"/>
    <cellStyle name="Notas 2 3 5 8 3 2" xfId="23362"/>
    <cellStyle name="Notas 2 3 5 8 4" xfId="19759"/>
    <cellStyle name="Notas 2 3 5 9" xfId="8512"/>
    <cellStyle name="Notas 2 3 5 9 2" xfId="23620"/>
    <cellStyle name="Notas 2 4" xfId="1461"/>
    <cellStyle name="Notas 2 4 2" xfId="1916"/>
    <cellStyle name="Notas 2 4 2 10" xfId="16113"/>
    <cellStyle name="Notas 2 4 2 10 2" xfId="31221"/>
    <cellStyle name="Notas 2 4 2 11" xfId="16402"/>
    <cellStyle name="Notas 2 4 2 11 2" xfId="31510"/>
    <cellStyle name="Notas 2 4 2 12" xfId="17141"/>
    <cellStyle name="Notas 2 4 2 2" xfId="2476"/>
    <cellStyle name="Notas 2 4 2 2 2" xfId="5113"/>
    <cellStyle name="Notas 2 4 2 2 2 2" xfId="11477"/>
    <cellStyle name="Notas 2 4 2 2 2 2 2" xfId="26585"/>
    <cellStyle name="Notas 2 4 2 2 2 3" xfId="13368"/>
    <cellStyle name="Notas 2 4 2 2 2 3 2" xfId="28476"/>
    <cellStyle name="Notas 2 4 2 2 2 4" xfId="20221"/>
    <cellStyle name="Notas 2 4 2 2 3" xfId="8943"/>
    <cellStyle name="Notas 2 4 2 2 3 2" xfId="24051"/>
    <cellStyle name="Notas 2 4 2 3" xfId="2692"/>
    <cellStyle name="Notas 2 4 2 3 2" xfId="5329"/>
    <cellStyle name="Notas 2 4 2 3 2 2" xfId="16201"/>
    <cellStyle name="Notas 2 4 2 3 2 2 2" xfId="31309"/>
    <cellStyle name="Notas 2 4 2 3 2 3" xfId="20437"/>
    <cellStyle name="Notas 2 4 2 3 3" xfId="11231"/>
    <cellStyle name="Notas 2 4 2 3 3 2" xfId="26339"/>
    <cellStyle name="Notas 2 4 2 3 4" xfId="17800"/>
    <cellStyle name="Notas 2 4 2 4" xfId="2995"/>
    <cellStyle name="Notas 2 4 2 4 2" xfId="5632"/>
    <cellStyle name="Notas 2 4 2 4 2 2" xfId="11943"/>
    <cellStyle name="Notas 2 4 2 4 2 2 2" xfId="27051"/>
    <cellStyle name="Notas 2 4 2 4 2 3" xfId="7688"/>
    <cellStyle name="Notas 2 4 2 4 2 3 2" xfId="22796"/>
    <cellStyle name="Notas 2 4 2 4 2 4" xfId="20740"/>
    <cellStyle name="Notas 2 4 2 4 3" xfId="9377"/>
    <cellStyle name="Notas 2 4 2 4 3 2" xfId="24485"/>
    <cellStyle name="Notas 2 4 2 4 4" xfId="14909"/>
    <cellStyle name="Notas 2 4 2 4 4 2" xfId="30017"/>
    <cellStyle name="Notas 2 4 2 4 5" xfId="18103"/>
    <cellStyle name="Notas 2 4 2 5" xfId="3321"/>
    <cellStyle name="Notas 2 4 2 5 2" xfId="5958"/>
    <cellStyle name="Notas 2 4 2 5 2 2" xfId="12269"/>
    <cellStyle name="Notas 2 4 2 5 2 2 2" xfId="27377"/>
    <cellStyle name="Notas 2 4 2 5 2 3" xfId="14507"/>
    <cellStyle name="Notas 2 4 2 5 2 3 2" xfId="29615"/>
    <cellStyle name="Notas 2 4 2 5 2 4" xfId="21066"/>
    <cellStyle name="Notas 2 4 2 5 3" xfId="9703"/>
    <cellStyle name="Notas 2 4 2 5 3 2" xfId="24811"/>
    <cellStyle name="Notas 2 4 2 5 4" xfId="14076"/>
    <cellStyle name="Notas 2 4 2 5 4 2" xfId="29184"/>
    <cellStyle name="Notas 2 4 2 5 5" xfId="18429"/>
    <cellStyle name="Notas 2 4 2 6" xfId="3627"/>
    <cellStyle name="Notas 2 4 2 6 2" xfId="6264"/>
    <cellStyle name="Notas 2 4 2 6 2 2" xfId="12575"/>
    <cellStyle name="Notas 2 4 2 6 2 2 2" xfId="27683"/>
    <cellStyle name="Notas 2 4 2 6 2 3" xfId="14448"/>
    <cellStyle name="Notas 2 4 2 6 2 3 2" xfId="29556"/>
    <cellStyle name="Notas 2 4 2 6 2 4" xfId="21372"/>
    <cellStyle name="Notas 2 4 2 6 3" xfId="10009"/>
    <cellStyle name="Notas 2 4 2 6 3 2" xfId="25117"/>
    <cellStyle name="Notas 2 4 2 6 4" xfId="7676"/>
    <cellStyle name="Notas 2 4 2 6 4 2" xfId="22784"/>
    <cellStyle name="Notas 2 4 2 6 5" xfId="18735"/>
    <cellStyle name="Notas 2 4 2 7" xfId="3988"/>
    <cellStyle name="Notas 2 4 2 7 2" xfId="6625"/>
    <cellStyle name="Notas 2 4 2 7 2 2" xfId="12936"/>
    <cellStyle name="Notas 2 4 2 7 2 2 2" xfId="28044"/>
    <cellStyle name="Notas 2 4 2 7 2 3" xfId="16626"/>
    <cellStyle name="Notas 2 4 2 7 2 3 2" xfId="31734"/>
    <cellStyle name="Notas 2 4 2 7 2 4" xfId="21733"/>
    <cellStyle name="Notas 2 4 2 7 3" xfId="10370"/>
    <cellStyle name="Notas 2 4 2 7 3 2" xfId="25478"/>
    <cellStyle name="Notas 2 4 2 7 4" xfId="15088"/>
    <cellStyle name="Notas 2 4 2 7 4 2" xfId="30196"/>
    <cellStyle name="Notas 2 4 2 7 5" xfId="19096"/>
    <cellStyle name="Notas 2 4 2 8" xfId="4553"/>
    <cellStyle name="Notas 2 4 2 8 2" xfId="10935"/>
    <cellStyle name="Notas 2 4 2 8 2 2" xfId="26043"/>
    <cellStyle name="Notas 2 4 2 8 3" xfId="13761"/>
    <cellStyle name="Notas 2 4 2 8 3 2" xfId="28869"/>
    <cellStyle name="Notas 2 4 2 8 4" xfId="19661"/>
    <cellStyle name="Notas 2 4 2 9" xfId="8417"/>
    <cellStyle name="Notas 2 4 2 9 2" xfId="23525"/>
    <cellStyle name="Notas 2 4 3" xfId="1901"/>
    <cellStyle name="Notas 2 4 3 10" xfId="8402"/>
    <cellStyle name="Notas 2 4 3 10 2" xfId="23510"/>
    <cellStyle name="Notas 2 4 3 11" xfId="15017"/>
    <cellStyle name="Notas 2 4 3 11 2" xfId="30125"/>
    <cellStyle name="Notas 2 4 3 12" xfId="14037"/>
    <cellStyle name="Notas 2 4 3 12 2" xfId="29145"/>
    <cellStyle name="Notas 2 4 3 13" xfId="17126"/>
    <cellStyle name="Notas 2 4 3 2" xfId="2461"/>
    <cellStyle name="Notas 2 4 3 2 2" xfId="5098"/>
    <cellStyle name="Notas 2 4 3 2 2 2" xfId="11462"/>
    <cellStyle name="Notas 2 4 3 2 2 2 2" xfId="26570"/>
    <cellStyle name="Notas 2 4 3 2 2 3" xfId="13534"/>
    <cellStyle name="Notas 2 4 3 2 2 3 2" xfId="28642"/>
    <cellStyle name="Notas 2 4 3 2 2 4" xfId="20206"/>
    <cellStyle name="Notas 2 4 3 2 3" xfId="8928"/>
    <cellStyle name="Notas 2 4 3 2 3 2" xfId="24036"/>
    <cellStyle name="Notas 2 4 3 2 4" xfId="7809"/>
    <cellStyle name="Notas 2 4 3 2 4 2" xfId="22917"/>
    <cellStyle name="Notas 2 4 3 2 5" xfId="7280"/>
    <cellStyle name="Notas 2 4 3 2 5 2" xfId="22388"/>
    <cellStyle name="Notas 2 4 3 2 6" xfId="17635"/>
    <cellStyle name="Notas 2 4 3 3" xfId="2677"/>
    <cellStyle name="Notas 2 4 3 3 2" xfId="5314"/>
    <cellStyle name="Notas 2 4 3 3 2 2" xfId="8719"/>
    <cellStyle name="Notas 2 4 3 3 2 2 2" xfId="23827"/>
    <cellStyle name="Notas 2 4 3 3 2 3" xfId="20422"/>
    <cellStyle name="Notas 2 4 3 3 3" xfId="7765"/>
    <cellStyle name="Notas 2 4 3 3 3 2" xfId="22873"/>
    <cellStyle name="Notas 2 4 3 3 4" xfId="17785"/>
    <cellStyle name="Notas 2 4 3 4" xfId="2980"/>
    <cellStyle name="Notas 2 4 3 4 2" xfId="5617"/>
    <cellStyle name="Notas 2 4 3 4 2 2" xfId="11928"/>
    <cellStyle name="Notas 2 4 3 4 2 2 2" xfId="27036"/>
    <cellStyle name="Notas 2 4 3 4 2 3" xfId="14257"/>
    <cellStyle name="Notas 2 4 3 4 2 3 2" xfId="29365"/>
    <cellStyle name="Notas 2 4 3 4 2 4" xfId="20725"/>
    <cellStyle name="Notas 2 4 3 4 3" xfId="9362"/>
    <cellStyle name="Notas 2 4 3 4 3 2" xfId="24470"/>
    <cellStyle name="Notas 2 4 3 4 4" xfId="11787"/>
    <cellStyle name="Notas 2 4 3 4 4 2" xfId="26895"/>
    <cellStyle name="Notas 2 4 3 4 5" xfId="18088"/>
    <cellStyle name="Notas 2 4 3 5" xfId="3306"/>
    <cellStyle name="Notas 2 4 3 5 2" xfId="5943"/>
    <cellStyle name="Notas 2 4 3 5 2 2" xfId="12254"/>
    <cellStyle name="Notas 2 4 3 5 2 2 2" xfId="27362"/>
    <cellStyle name="Notas 2 4 3 5 2 3" xfId="13906"/>
    <cellStyle name="Notas 2 4 3 5 2 3 2" xfId="29014"/>
    <cellStyle name="Notas 2 4 3 5 2 4" xfId="21051"/>
    <cellStyle name="Notas 2 4 3 5 3" xfId="9688"/>
    <cellStyle name="Notas 2 4 3 5 3 2" xfId="24796"/>
    <cellStyle name="Notas 2 4 3 5 4" xfId="15883"/>
    <cellStyle name="Notas 2 4 3 5 4 2" xfId="30991"/>
    <cellStyle name="Notas 2 4 3 5 5" xfId="18414"/>
    <cellStyle name="Notas 2 4 3 6" xfId="3612"/>
    <cellStyle name="Notas 2 4 3 6 2" xfId="6249"/>
    <cellStyle name="Notas 2 4 3 6 2 2" xfId="12560"/>
    <cellStyle name="Notas 2 4 3 6 2 2 2" xfId="27668"/>
    <cellStyle name="Notas 2 4 3 6 2 3" xfId="16390"/>
    <cellStyle name="Notas 2 4 3 6 2 3 2" xfId="31498"/>
    <cellStyle name="Notas 2 4 3 6 2 4" xfId="21357"/>
    <cellStyle name="Notas 2 4 3 6 3" xfId="9994"/>
    <cellStyle name="Notas 2 4 3 6 3 2" xfId="25102"/>
    <cellStyle name="Notas 2 4 3 6 4" xfId="7632"/>
    <cellStyle name="Notas 2 4 3 6 4 2" xfId="22740"/>
    <cellStyle name="Notas 2 4 3 6 5" xfId="18720"/>
    <cellStyle name="Notas 2 4 3 7" xfId="3973"/>
    <cellStyle name="Notas 2 4 3 7 2" xfId="6610"/>
    <cellStyle name="Notas 2 4 3 7 2 2" xfId="12921"/>
    <cellStyle name="Notas 2 4 3 7 2 2 2" xfId="28029"/>
    <cellStyle name="Notas 2 4 3 7 2 3" xfId="16611"/>
    <cellStyle name="Notas 2 4 3 7 2 3 2" xfId="31719"/>
    <cellStyle name="Notas 2 4 3 7 2 4" xfId="21718"/>
    <cellStyle name="Notas 2 4 3 7 3" xfId="10355"/>
    <cellStyle name="Notas 2 4 3 7 3 2" xfId="25463"/>
    <cellStyle name="Notas 2 4 3 7 4" xfId="7932"/>
    <cellStyle name="Notas 2 4 3 7 4 2" xfId="23040"/>
    <cellStyle name="Notas 2 4 3 7 5" xfId="19081"/>
    <cellStyle name="Notas 2 4 3 8" xfId="4305"/>
    <cellStyle name="Notas 2 4 3 8 2" xfId="6942"/>
    <cellStyle name="Notas 2 4 3 8 2 2" xfId="13253"/>
    <cellStyle name="Notas 2 4 3 8 2 2 2" xfId="28361"/>
    <cellStyle name="Notas 2 4 3 8 2 3" xfId="16917"/>
    <cellStyle name="Notas 2 4 3 8 2 3 2" xfId="32025"/>
    <cellStyle name="Notas 2 4 3 8 2 4" xfId="22050"/>
    <cellStyle name="Notas 2 4 3 8 3" xfId="10687"/>
    <cellStyle name="Notas 2 4 3 8 3 2" xfId="25795"/>
    <cellStyle name="Notas 2 4 3 8 4" xfId="15957"/>
    <cellStyle name="Notas 2 4 3 8 4 2" xfId="31065"/>
    <cellStyle name="Notas 2 4 3 8 5" xfId="19413"/>
    <cellStyle name="Notas 2 4 3 9" xfId="4538"/>
    <cellStyle name="Notas 2 4 3 9 2" xfId="10920"/>
    <cellStyle name="Notas 2 4 3 9 2 2" xfId="26028"/>
    <cellStyle name="Notas 2 4 3 9 3" xfId="9195"/>
    <cellStyle name="Notas 2 4 3 9 3 2" xfId="24303"/>
    <cellStyle name="Notas 2 4 3 9 4" xfId="19646"/>
    <cellStyle name="Notas 2 4 4" xfId="2111"/>
    <cellStyle name="Notas 2 4 4 10" xfId="8609"/>
    <cellStyle name="Notas 2 4 4 10 2" xfId="23717"/>
    <cellStyle name="Notas 2 4 4 11" xfId="15090"/>
    <cellStyle name="Notas 2 4 4 11 2" xfId="30198"/>
    <cellStyle name="Notas 2 4 4 12" xfId="14114"/>
    <cellStyle name="Notas 2 4 4 12 2" xfId="29222"/>
    <cellStyle name="Notas 2 4 4 13" xfId="17336"/>
    <cellStyle name="Notas 2 4 4 2" xfId="2601"/>
    <cellStyle name="Notas 2 4 4 2 2" xfId="5238"/>
    <cellStyle name="Notas 2 4 4 2 2 2" xfId="11602"/>
    <cellStyle name="Notas 2 4 4 2 2 2 2" xfId="26710"/>
    <cellStyle name="Notas 2 4 4 2 2 3" xfId="14674"/>
    <cellStyle name="Notas 2 4 4 2 2 3 2" xfId="29782"/>
    <cellStyle name="Notas 2 4 4 2 2 4" xfId="20346"/>
    <cellStyle name="Notas 2 4 4 2 3" xfId="9068"/>
    <cellStyle name="Notas 2 4 4 2 3 2" xfId="24176"/>
    <cellStyle name="Notas 2 4 4 2 4" xfId="11218"/>
    <cellStyle name="Notas 2 4 4 2 4 2" xfId="26326"/>
    <cellStyle name="Notas 2 4 4 2 5" xfId="15969"/>
    <cellStyle name="Notas 2 4 4 2 5 2" xfId="31077"/>
    <cellStyle name="Notas 2 4 4 2 6" xfId="17709"/>
    <cellStyle name="Notas 2 4 4 3" xfId="2866"/>
    <cellStyle name="Notas 2 4 4 3 2" xfId="5503"/>
    <cellStyle name="Notas 2 4 4 3 2 2" xfId="7996"/>
    <cellStyle name="Notas 2 4 4 3 2 2 2" xfId="23104"/>
    <cellStyle name="Notas 2 4 4 3 2 3" xfId="20611"/>
    <cellStyle name="Notas 2 4 4 3 3" xfId="7157"/>
    <cellStyle name="Notas 2 4 4 3 3 2" xfId="22265"/>
    <cellStyle name="Notas 2 4 4 3 4" xfId="17974"/>
    <cellStyle name="Notas 2 4 4 4" xfId="3169"/>
    <cellStyle name="Notas 2 4 4 4 2" xfId="5806"/>
    <cellStyle name="Notas 2 4 4 4 2 2" xfId="12117"/>
    <cellStyle name="Notas 2 4 4 4 2 2 2" xfId="27225"/>
    <cellStyle name="Notas 2 4 4 4 2 3" xfId="7245"/>
    <cellStyle name="Notas 2 4 4 4 2 3 2" xfId="22353"/>
    <cellStyle name="Notas 2 4 4 4 2 4" xfId="20914"/>
    <cellStyle name="Notas 2 4 4 4 3" xfId="9551"/>
    <cellStyle name="Notas 2 4 4 4 3 2" xfId="24659"/>
    <cellStyle name="Notas 2 4 4 4 4" xfId="16526"/>
    <cellStyle name="Notas 2 4 4 4 4 2" xfId="31634"/>
    <cellStyle name="Notas 2 4 4 4 5" xfId="18277"/>
    <cellStyle name="Notas 2 4 4 5" xfId="3495"/>
    <cellStyle name="Notas 2 4 4 5 2" xfId="6132"/>
    <cellStyle name="Notas 2 4 4 5 2 2" xfId="12443"/>
    <cellStyle name="Notas 2 4 4 5 2 2 2" xfId="27551"/>
    <cellStyle name="Notas 2 4 4 5 2 3" xfId="13866"/>
    <cellStyle name="Notas 2 4 4 5 2 3 2" xfId="28974"/>
    <cellStyle name="Notas 2 4 4 5 2 4" xfId="21240"/>
    <cellStyle name="Notas 2 4 4 5 3" xfId="9877"/>
    <cellStyle name="Notas 2 4 4 5 3 2" xfId="24985"/>
    <cellStyle name="Notas 2 4 4 5 4" xfId="16378"/>
    <cellStyle name="Notas 2 4 4 5 4 2" xfId="31486"/>
    <cellStyle name="Notas 2 4 4 5 5" xfId="18603"/>
    <cellStyle name="Notas 2 4 4 6" xfId="3801"/>
    <cellStyle name="Notas 2 4 4 6 2" xfId="6438"/>
    <cellStyle name="Notas 2 4 4 6 2 2" xfId="12749"/>
    <cellStyle name="Notas 2 4 4 6 2 2 2" xfId="27857"/>
    <cellStyle name="Notas 2 4 4 6 2 3" xfId="14029"/>
    <cellStyle name="Notas 2 4 4 6 2 3 2" xfId="29137"/>
    <cellStyle name="Notas 2 4 4 6 2 4" xfId="21546"/>
    <cellStyle name="Notas 2 4 4 6 3" xfId="10183"/>
    <cellStyle name="Notas 2 4 4 6 3 2" xfId="25291"/>
    <cellStyle name="Notas 2 4 4 6 4" xfId="14117"/>
    <cellStyle name="Notas 2 4 4 6 4 2" xfId="29225"/>
    <cellStyle name="Notas 2 4 4 6 5" xfId="18909"/>
    <cellStyle name="Notas 2 4 4 7" xfId="4183"/>
    <cellStyle name="Notas 2 4 4 7 2" xfId="6820"/>
    <cellStyle name="Notas 2 4 4 7 2 2" xfId="13131"/>
    <cellStyle name="Notas 2 4 4 7 2 2 2" xfId="28239"/>
    <cellStyle name="Notas 2 4 4 7 2 3" xfId="16800"/>
    <cellStyle name="Notas 2 4 4 7 2 3 2" xfId="31908"/>
    <cellStyle name="Notas 2 4 4 7 2 4" xfId="21928"/>
    <cellStyle name="Notas 2 4 4 7 3" xfId="10565"/>
    <cellStyle name="Notas 2 4 4 7 3 2" xfId="25673"/>
    <cellStyle name="Notas 2 4 4 7 4" xfId="13615"/>
    <cellStyle name="Notas 2 4 4 7 4 2" xfId="28723"/>
    <cellStyle name="Notas 2 4 4 7 5" xfId="19291"/>
    <cellStyle name="Notas 2 4 4 8" xfId="4390"/>
    <cellStyle name="Notas 2 4 4 8 2" xfId="7027"/>
    <cellStyle name="Notas 2 4 4 8 2 2" xfId="13338"/>
    <cellStyle name="Notas 2 4 4 8 2 2 2" xfId="28446"/>
    <cellStyle name="Notas 2 4 4 8 2 3" xfId="17002"/>
    <cellStyle name="Notas 2 4 4 8 2 3 2" xfId="32110"/>
    <cellStyle name="Notas 2 4 4 8 2 4" xfId="22135"/>
    <cellStyle name="Notas 2 4 4 8 3" xfId="10772"/>
    <cellStyle name="Notas 2 4 4 8 3 2" xfId="25880"/>
    <cellStyle name="Notas 2 4 4 8 4" xfId="7335"/>
    <cellStyle name="Notas 2 4 4 8 4 2" xfId="22443"/>
    <cellStyle name="Notas 2 4 4 8 5" xfId="19498"/>
    <cellStyle name="Notas 2 4 4 9" xfId="4748"/>
    <cellStyle name="Notas 2 4 4 9 2" xfId="11130"/>
    <cellStyle name="Notas 2 4 4 9 2 2" xfId="26238"/>
    <cellStyle name="Notas 2 4 4 9 3" xfId="13591"/>
    <cellStyle name="Notas 2 4 4 9 3 2" xfId="28699"/>
    <cellStyle name="Notas 2 4 4 9 4" xfId="19856"/>
    <cellStyle name="Notas 2 4 5" xfId="2013"/>
    <cellStyle name="Notas 2 4 5 10" xfId="13664"/>
    <cellStyle name="Notas 2 4 5 10 2" xfId="28772"/>
    <cellStyle name="Notas 2 4 5 11" xfId="7872"/>
    <cellStyle name="Notas 2 4 5 11 2" xfId="22980"/>
    <cellStyle name="Notas 2 4 5 12" xfId="17238"/>
    <cellStyle name="Notas 2 4 5 2" xfId="2775"/>
    <cellStyle name="Notas 2 4 5 2 2" xfId="5412"/>
    <cellStyle name="Notas 2 4 5 2 2 2" xfId="13354"/>
    <cellStyle name="Notas 2 4 5 2 2 2 2" xfId="28462"/>
    <cellStyle name="Notas 2 4 5 2 2 3" xfId="20520"/>
    <cellStyle name="Notas 2 4 5 2 3" xfId="16282"/>
    <cellStyle name="Notas 2 4 5 2 3 2" xfId="31390"/>
    <cellStyle name="Notas 2 4 5 2 4" xfId="17883"/>
    <cellStyle name="Notas 2 4 5 3" xfId="3078"/>
    <cellStyle name="Notas 2 4 5 3 2" xfId="5715"/>
    <cellStyle name="Notas 2 4 5 3 2 2" xfId="12026"/>
    <cellStyle name="Notas 2 4 5 3 2 2 2" xfId="27134"/>
    <cellStyle name="Notas 2 4 5 3 2 3" xfId="16425"/>
    <cellStyle name="Notas 2 4 5 3 2 3 2" xfId="31533"/>
    <cellStyle name="Notas 2 4 5 3 2 4" xfId="20823"/>
    <cellStyle name="Notas 2 4 5 3 3" xfId="9460"/>
    <cellStyle name="Notas 2 4 5 3 3 2" xfId="24568"/>
    <cellStyle name="Notas 2 4 5 3 4" xfId="7730"/>
    <cellStyle name="Notas 2 4 5 3 4 2" xfId="22838"/>
    <cellStyle name="Notas 2 4 5 3 5" xfId="18186"/>
    <cellStyle name="Notas 2 4 5 4" xfId="3404"/>
    <cellStyle name="Notas 2 4 5 4 2" xfId="6041"/>
    <cellStyle name="Notas 2 4 5 4 2 2" xfId="12352"/>
    <cellStyle name="Notas 2 4 5 4 2 2 2" xfId="27460"/>
    <cellStyle name="Notas 2 4 5 4 2 3" xfId="13363"/>
    <cellStyle name="Notas 2 4 5 4 2 3 2" xfId="28471"/>
    <cellStyle name="Notas 2 4 5 4 2 4" xfId="21149"/>
    <cellStyle name="Notas 2 4 5 4 3" xfId="9786"/>
    <cellStyle name="Notas 2 4 5 4 3 2" xfId="24894"/>
    <cellStyle name="Notas 2 4 5 4 4" xfId="15100"/>
    <cellStyle name="Notas 2 4 5 4 4 2" xfId="30208"/>
    <cellStyle name="Notas 2 4 5 4 5" xfId="18512"/>
    <cellStyle name="Notas 2 4 5 5" xfId="3710"/>
    <cellStyle name="Notas 2 4 5 5 2" xfId="6347"/>
    <cellStyle name="Notas 2 4 5 5 2 2" xfId="12658"/>
    <cellStyle name="Notas 2 4 5 5 2 2 2" xfId="27766"/>
    <cellStyle name="Notas 2 4 5 5 2 3" xfId="7455"/>
    <cellStyle name="Notas 2 4 5 5 2 3 2" xfId="22563"/>
    <cellStyle name="Notas 2 4 5 5 2 4" xfId="21455"/>
    <cellStyle name="Notas 2 4 5 5 3" xfId="10092"/>
    <cellStyle name="Notas 2 4 5 5 3 2" xfId="25200"/>
    <cellStyle name="Notas 2 4 5 5 4" xfId="16437"/>
    <cellStyle name="Notas 2 4 5 5 4 2" xfId="31545"/>
    <cellStyle name="Notas 2 4 5 5 5" xfId="18818"/>
    <cellStyle name="Notas 2 4 5 6" xfId="4085"/>
    <cellStyle name="Notas 2 4 5 6 2" xfId="6722"/>
    <cellStyle name="Notas 2 4 5 6 2 2" xfId="13033"/>
    <cellStyle name="Notas 2 4 5 6 2 2 2" xfId="28141"/>
    <cellStyle name="Notas 2 4 5 6 2 3" xfId="16709"/>
    <cellStyle name="Notas 2 4 5 6 2 3 2" xfId="31817"/>
    <cellStyle name="Notas 2 4 5 6 2 4" xfId="21830"/>
    <cellStyle name="Notas 2 4 5 6 3" xfId="10467"/>
    <cellStyle name="Notas 2 4 5 6 3 2" xfId="25575"/>
    <cellStyle name="Notas 2 4 5 6 4" xfId="7863"/>
    <cellStyle name="Notas 2 4 5 6 4 2" xfId="22971"/>
    <cellStyle name="Notas 2 4 5 6 5" xfId="19193"/>
    <cellStyle name="Notas 2 4 5 7" xfId="4367"/>
    <cellStyle name="Notas 2 4 5 7 2" xfId="7004"/>
    <cellStyle name="Notas 2 4 5 7 2 2" xfId="13315"/>
    <cellStyle name="Notas 2 4 5 7 2 2 2" xfId="28423"/>
    <cellStyle name="Notas 2 4 5 7 2 3" xfId="16979"/>
    <cellStyle name="Notas 2 4 5 7 2 3 2" xfId="32087"/>
    <cellStyle name="Notas 2 4 5 7 2 4" xfId="22112"/>
    <cellStyle name="Notas 2 4 5 7 3" xfId="10749"/>
    <cellStyle name="Notas 2 4 5 7 3 2" xfId="25857"/>
    <cellStyle name="Notas 2 4 5 7 4" xfId="13552"/>
    <cellStyle name="Notas 2 4 5 7 4 2" xfId="28660"/>
    <cellStyle name="Notas 2 4 5 7 5" xfId="19475"/>
    <cellStyle name="Notas 2 4 5 8" xfId="4650"/>
    <cellStyle name="Notas 2 4 5 8 2" xfId="11032"/>
    <cellStyle name="Notas 2 4 5 8 2 2" xfId="26140"/>
    <cellStyle name="Notas 2 4 5 8 3" xfId="15051"/>
    <cellStyle name="Notas 2 4 5 8 3 2" xfId="30159"/>
    <cellStyle name="Notas 2 4 5 8 4" xfId="19758"/>
    <cellStyle name="Notas 2 4 5 9" xfId="8511"/>
    <cellStyle name="Notas 2 4 5 9 2" xfId="23619"/>
    <cellStyle name="Notas 20" xfId="1462"/>
    <cellStyle name="Notas 21" xfId="1463"/>
    <cellStyle name="Notas 22" xfId="1464"/>
    <cellStyle name="Notas 3" xfId="1465"/>
    <cellStyle name="Notas 3 2" xfId="1920"/>
    <cellStyle name="Notas 3 2 10" xfId="13884"/>
    <cellStyle name="Notas 3 2 10 2" xfId="28992"/>
    <cellStyle name="Notas 3 2 11" xfId="13544"/>
    <cellStyle name="Notas 3 2 11 2" xfId="28652"/>
    <cellStyle name="Notas 3 2 12" xfId="17145"/>
    <cellStyle name="Notas 3 2 2" xfId="2480"/>
    <cellStyle name="Notas 3 2 2 2" xfId="5117"/>
    <cellStyle name="Notas 3 2 2 2 2" xfId="11481"/>
    <cellStyle name="Notas 3 2 2 2 2 2" xfId="26589"/>
    <cellStyle name="Notas 3 2 2 2 3" xfId="14234"/>
    <cellStyle name="Notas 3 2 2 2 3 2" xfId="29342"/>
    <cellStyle name="Notas 3 2 2 2 4" xfId="20225"/>
    <cellStyle name="Notas 3 2 2 3" xfId="8947"/>
    <cellStyle name="Notas 3 2 2 3 2" xfId="24055"/>
    <cellStyle name="Notas 3 2 3" xfId="2696"/>
    <cellStyle name="Notas 3 2 3 2" xfId="5333"/>
    <cellStyle name="Notas 3 2 3 2 2" xfId="7219"/>
    <cellStyle name="Notas 3 2 3 2 2 2" xfId="22327"/>
    <cellStyle name="Notas 3 2 3 2 3" xfId="20441"/>
    <cellStyle name="Notas 3 2 3 3" xfId="13438"/>
    <cellStyle name="Notas 3 2 3 3 2" xfId="28546"/>
    <cellStyle name="Notas 3 2 3 4" xfId="17804"/>
    <cellStyle name="Notas 3 2 4" xfId="2999"/>
    <cellStyle name="Notas 3 2 4 2" xfId="5636"/>
    <cellStyle name="Notas 3 2 4 2 2" xfId="11947"/>
    <cellStyle name="Notas 3 2 4 2 2 2" xfId="27055"/>
    <cellStyle name="Notas 3 2 4 2 3" xfId="15406"/>
    <cellStyle name="Notas 3 2 4 2 3 2" xfId="30514"/>
    <cellStyle name="Notas 3 2 4 2 4" xfId="20744"/>
    <cellStyle name="Notas 3 2 4 3" xfId="9381"/>
    <cellStyle name="Notas 3 2 4 3 2" xfId="24489"/>
    <cellStyle name="Notas 3 2 4 4" xfId="8710"/>
    <cellStyle name="Notas 3 2 4 4 2" xfId="23818"/>
    <cellStyle name="Notas 3 2 4 5" xfId="18107"/>
    <cellStyle name="Notas 3 2 5" xfId="3325"/>
    <cellStyle name="Notas 3 2 5 2" xfId="5962"/>
    <cellStyle name="Notas 3 2 5 2 2" xfId="12273"/>
    <cellStyle name="Notas 3 2 5 2 2 2" xfId="27381"/>
    <cellStyle name="Notas 3 2 5 2 3" xfId="16013"/>
    <cellStyle name="Notas 3 2 5 2 3 2" xfId="31121"/>
    <cellStyle name="Notas 3 2 5 2 4" xfId="21070"/>
    <cellStyle name="Notas 3 2 5 3" xfId="9707"/>
    <cellStyle name="Notas 3 2 5 3 2" xfId="24815"/>
    <cellStyle name="Notas 3 2 5 4" xfId="15429"/>
    <cellStyle name="Notas 3 2 5 4 2" xfId="30537"/>
    <cellStyle name="Notas 3 2 5 5" xfId="18433"/>
    <cellStyle name="Notas 3 2 6" xfId="3631"/>
    <cellStyle name="Notas 3 2 6 2" xfId="6268"/>
    <cellStyle name="Notas 3 2 6 2 2" xfId="12579"/>
    <cellStyle name="Notas 3 2 6 2 2 2" xfId="27687"/>
    <cellStyle name="Notas 3 2 6 2 3" xfId="7870"/>
    <cellStyle name="Notas 3 2 6 2 3 2" xfId="22978"/>
    <cellStyle name="Notas 3 2 6 2 4" xfId="21376"/>
    <cellStyle name="Notas 3 2 6 3" xfId="10013"/>
    <cellStyle name="Notas 3 2 6 3 2" xfId="25121"/>
    <cellStyle name="Notas 3 2 6 4" xfId="15669"/>
    <cellStyle name="Notas 3 2 6 4 2" xfId="30777"/>
    <cellStyle name="Notas 3 2 6 5" xfId="18739"/>
    <cellStyle name="Notas 3 2 7" xfId="3992"/>
    <cellStyle name="Notas 3 2 7 2" xfId="6629"/>
    <cellStyle name="Notas 3 2 7 2 2" xfId="12940"/>
    <cellStyle name="Notas 3 2 7 2 2 2" xfId="28048"/>
    <cellStyle name="Notas 3 2 7 2 3" xfId="16630"/>
    <cellStyle name="Notas 3 2 7 2 3 2" xfId="31738"/>
    <cellStyle name="Notas 3 2 7 2 4" xfId="21737"/>
    <cellStyle name="Notas 3 2 7 3" xfId="10374"/>
    <cellStyle name="Notas 3 2 7 3 2" xfId="25482"/>
    <cellStyle name="Notas 3 2 7 4" xfId="11684"/>
    <cellStyle name="Notas 3 2 7 4 2" xfId="26792"/>
    <cellStyle name="Notas 3 2 7 5" xfId="19100"/>
    <cellStyle name="Notas 3 2 8" xfId="4557"/>
    <cellStyle name="Notas 3 2 8 2" xfId="10939"/>
    <cellStyle name="Notas 3 2 8 2 2" xfId="26047"/>
    <cellStyle name="Notas 3 2 8 3" xfId="14517"/>
    <cellStyle name="Notas 3 2 8 3 2" xfId="29625"/>
    <cellStyle name="Notas 3 2 8 4" xfId="19665"/>
    <cellStyle name="Notas 3 2 9" xfId="8421"/>
    <cellStyle name="Notas 3 2 9 2" xfId="23529"/>
    <cellStyle name="Notas 3 3" xfId="1902"/>
    <cellStyle name="Notas 3 3 10" xfId="8403"/>
    <cellStyle name="Notas 3 3 10 2" xfId="23511"/>
    <cellStyle name="Notas 3 3 11" xfId="15192"/>
    <cellStyle name="Notas 3 3 11 2" xfId="30300"/>
    <cellStyle name="Notas 3 3 12" xfId="13851"/>
    <cellStyle name="Notas 3 3 12 2" xfId="28959"/>
    <cellStyle name="Notas 3 3 13" xfId="17127"/>
    <cellStyle name="Notas 3 3 2" xfId="2462"/>
    <cellStyle name="Notas 3 3 2 2" xfId="5099"/>
    <cellStyle name="Notas 3 3 2 2 2" xfId="11463"/>
    <cellStyle name="Notas 3 3 2 2 2 2" xfId="26571"/>
    <cellStyle name="Notas 3 3 2 2 3" xfId="7525"/>
    <cellStyle name="Notas 3 3 2 2 3 2" xfId="22633"/>
    <cellStyle name="Notas 3 3 2 2 4" xfId="20207"/>
    <cellStyle name="Notas 3 3 2 3" xfId="8929"/>
    <cellStyle name="Notas 3 3 2 3 2" xfId="24037"/>
    <cellStyle name="Notas 3 3 2 4" xfId="7203"/>
    <cellStyle name="Notas 3 3 2 4 2" xfId="22311"/>
    <cellStyle name="Notas 3 3 2 5" xfId="13796"/>
    <cellStyle name="Notas 3 3 2 5 2" xfId="28904"/>
    <cellStyle name="Notas 3 3 2 6" xfId="17636"/>
    <cellStyle name="Notas 3 3 3" xfId="2678"/>
    <cellStyle name="Notas 3 3 3 2" xfId="5315"/>
    <cellStyle name="Notas 3 3 3 2 2" xfId="7722"/>
    <cellStyle name="Notas 3 3 3 2 2 2" xfId="22830"/>
    <cellStyle name="Notas 3 3 3 2 3" xfId="20423"/>
    <cellStyle name="Notas 3 3 3 3" xfId="13697"/>
    <cellStyle name="Notas 3 3 3 3 2" xfId="28805"/>
    <cellStyle name="Notas 3 3 3 4" xfId="17786"/>
    <cellStyle name="Notas 3 3 4" xfId="2981"/>
    <cellStyle name="Notas 3 3 4 2" xfId="5618"/>
    <cellStyle name="Notas 3 3 4 2 2" xfId="11929"/>
    <cellStyle name="Notas 3 3 4 2 2 2" xfId="27037"/>
    <cellStyle name="Notas 3 3 4 2 3" xfId="16546"/>
    <cellStyle name="Notas 3 3 4 2 3 2" xfId="31654"/>
    <cellStyle name="Notas 3 3 4 2 4" xfId="20726"/>
    <cellStyle name="Notas 3 3 4 3" xfId="9363"/>
    <cellStyle name="Notas 3 3 4 3 2" xfId="24471"/>
    <cellStyle name="Notas 3 3 4 4" xfId="14940"/>
    <cellStyle name="Notas 3 3 4 4 2" xfId="30048"/>
    <cellStyle name="Notas 3 3 4 5" xfId="18089"/>
    <cellStyle name="Notas 3 3 5" xfId="3307"/>
    <cellStyle name="Notas 3 3 5 2" xfId="5944"/>
    <cellStyle name="Notas 3 3 5 2 2" xfId="12255"/>
    <cellStyle name="Notas 3 3 5 2 2 2" xfId="27363"/>
    <cellStyle name="Notas 3 3 5 2 3" xfId="16190"/>
    <cellStyle name="Notas 3 3 5 2 3 2" xfId="31298"/>
    <cellStyle name="Notas 3 3 5 2 4" xfId="21052"/>
    <cellStyle name="Notas 3 3 5 3" xfId="9689"/>
    <cellStyle name="Notas 3 3 5 3 2" xfId="24797"/>
    <cellStyle name="Notas 3 3 5 4" xfId="15199"/>
    <cellStyle name="Notas 3 3 5 4 2" xfId="30307"/>
    <cellStyle name="Notas 3 3 5 5" xfId="18415"/>
    <cellStyle name="Notas 3 3 6" xfId="3613"/>
    <cellStyle name="Notas 3 3 6 2" xfId="6250"/>
    <cellStyle name="Notas 3 3 6 2 2" xfId="12561"/>
    <cellStyle name="Notas 3 3 6 2 2 2" xfId="27669"/>
    <cellStyle name="Notas 3 3 6 2 3" xfId="7376"/>
    <cellStyle name="Notas 3 3 6 2 3 2" xfId="22484"/>
    <cellStyle name="Notas 3 3 6 2 4" xfId="21358"/>
    <cellStyle name="Notas 3 3 6 3" xfId="9995"/>
    <cellStyle name="Notas 3 3 6 3 2" xfId="25103"/>
    <cellStyle name="Notas 3 3 6 4" xfId="14735"/>
    <cellStyle name="Notas 3 3 6 4 2" xfId="29843"/>
    <cellStyle name="Notas 3 3 6 5" xfId="18721"/>
    <cellStyle name="Notas 3 3 7" xfId="3974"/>
    <cellStyle name="Notas 3 3 7 2" xfId="6611"/>
    <cellStyle name="Notas 3 3 7 2 2" xfId="12922"/>
    <cellStyle name="Notas 3 3 7 2 2 2" xfId="28030"/>
    <cellStyle name="Notas 3 3 7 2 3" xfId="16612"/>
    <cellStyle name="Notas 3 3 7 2 3 2" xfId="31720"/>
    <cellStyle name="Notas 3 3 7 2 4" xfId="21719"/>
    <cellStyle name="Notas 3 3 7 3" xfId="10356"/>
    <cellStyle name="Notas 3 3 7 3 2" xfId="25464"/>
    <cellStyle name="Notas 3 3 7 4" xfId="15452"/>
    <cellStyle name="Notas 3 3 7 4 2" xfId="30560"/>
    <cellStyle name="Notas 3 3 7 5" xfId="19082"/>
    <cellStyle name="Notas 3 3 8" xfId="4306"/>
    <cellStyle name="Notas 3 3 8 2" xfId="6943"/>
    <cellStyle name="Notas 3 3 8 2 2" xfId="13254"/>
    <cellStyle name="Notas 3 3 8 2 2 2" xfId="28362"/>
    <cellStyle name="Notas 3 3 8 2 3" xfId="16918"/>
    <cellStyle name="Notas 3 3 8 2 3 2" xfId="32026"/>
    <cellStyle name="Notas 3 3 8 2 4" xfId="22051"/>
    <cellStyle name="Notas 3 3 8 3" xfId="10688"/>
    <cellStyle name="Notas 3 3 8 3 2" xfId="25796"/>
    <cellStyle name="Notas 3 3 8 4" xfId="14638"/>
    <cellStyle name="Notas 3 3 8 4 2" xfId="29746"/>
    <cellStyle name="Notas 3 3 8 5" xfId="19414"/>
    <cellStyle name="Notas 3 3 9" xfId="4539"/>
    <cellStyle name="Notas 3 3 9 2" xfId="10921"/>
    <cellStyle name="Notas 3 3 9 2 2" xfId="26029"/>
    <cellStyle name="Notas 3 3 9 3" xfId="11244"/>
    <cellStyle name="Notas 3 3 9 3 2" xfId="26352"/>
    <cellStyle name="Notas 3 3 9 4" xfId="19647"/>
    <cellStyle name="Notas 3 4" xfId="2112"/>
    <cellStyle name="Notas 3 4 10" xfId="8610"/>
    <cellStyle name="Notas 3 4 10 2" xfId="23718"/>
    <cellStyle name="Notas 3 4 11" xfId="8005"/>
    <cellStyle name="Notas 3 4 11 2" xfId="23113"/>
    <cellStyle name="Notas 3 4 12" xfId="7440"/>
    <cellStyle name="Notas 3 4 12 2" xfId="22548"/>
    <cellStyle name="Notas 3 4 13" xfId="17337"/>
    <cellStyle name="Notas 3 4 2" xfId="2602"/>
    <cellStyle name="Notas 3 4 2 2" xfId="5239"/>
    <cellStyle name="Notas 3 4 2 2 2" xfId="11603"/>
    <cellStyle name="Notas 3 4 2 2 2 2" xfId="26711"/>
    <cellStyle name="Notas 3 4 2 2 3" xfId="7630"/>
    <cellStyle name="Notas 3 4 2 2 3 2" xfId="22738"/>
    <cellStyle name="Notas 3 4 2 2 4" xfId="20347"/>
    <cellStyle name="Notas 3 4 2 3" xfId="9069"/>
    <cellStyle name="Notas 3 4 2 3 2" xfId="24177"/>
    <cellStyle name="Notas 3 4 2 4" xfId="15622"/>
    <cellStyle name="Notas 3 4 2 4 2" xfId="30730"/>
    <cellStyle name="Notas 3 4 2 5" xfId="13820"/>
    <cellStyle name="Notas 3 4 2 5 2" xfId="28928"/>
    <cellStyle name="Notas 3 4 2 6" xfId="17710"/>
    <cellStyle name="Notas 3 4 3" xfId="2867"/>
    <cellStyle name="Notas 3 4 3 2" xfId="5504"/>
    <cellStyle name="Notas 3 4 3 2 2" xfId="15194"/>
    <cellStyle name="Notas 3 4 3 2 2 2" xfId="30302"/>
    <cellStyle name="Notas 3 4 3 2 3" xfId="20612"/>
    <cellStyle name="Notas 3 4 3 3" xfId="7424"/>
    <cellStyle name="Notas 3 4 3 3 2" xfId="22532"/>
    <cellStyle name="Notas 3 4 3 4" xfId="17975"/>
    <cellStyle name="Notas 3 4 4" xfId="3170"/>
    <cellStyle name="Notas 3 4 4 2" xfId="5807"/>
    <cellStyle name="Notas 3 4 4 2 2" xfId="12118"/>
    <cellStyle name="Notas 3 4 4 2 2 2" xfId="27226"/>
    <cellStyle name="Notas 3 4 4 2 3" xfId="7381"/>
    <cellStyle name="Notas 3 4 4 2 3 2" xfId="22489"/>
    <cellStyle name="Notas 3 4 4 2 4" xfId="20915"/>
    <cellStyle name="Notas 3 4 4 3" xfId="9552"/>
    <cellStyle name="Notas 3 4 4 3 2" xfId="24660"/>
    <cellStyle name="Notas 3 4 4 4" xfId="14481"/>
    <cellStyle name="Notas 3 4 4 4 2" xfId="29589"/>
    <cellStyle name="Notas 3 4 4 5" xfId="18278"/>
    <cellStyle name="Notas 3 4 5" xfId="3496"/>
    <cellStyle name="Notas 3 4 5 2" xfId="6133"/>
    <cellStyle name="Notas 3 4 5 2 2" xfId="12444"/>
    <cellStyle name="Notas 3 4 5 2 2 2" xfId="27552"/>
    <cellStyle name="Notas 3 4 5 2 3" xfId="15038"/>
    <cellStyle name="Notas 3 4 5 2 3 2" xfId="30146"/>
    <cellStyle name="Notas 3 4 5 2 4" xfId="21241"/>
    <cellStyle name="Notas 3 4 5 3" xfId="9878"/>
    <cellStyle name="Notas 3 4 5 3 2" xfId="24986"/>
    <cellStyle name="Notas 3 4 5 4" xfId="15391"/>
    <cellStyle name="Notas 3 4 5 4 2" xfId="30499"/>
    <cellStyle name="Notas 3 4 5 5" xfId="18604"/>
    <cellStyle name="Notas 3 4 6" xfId="3802"/>
    <cellStyle name="Notas 3 4 6 2" xfId="6439"/>
    <cellStyle name="Notas 3 4 6 2 2" xfId="12750"/>
    <cellStyle name="Notas 3 4 6 2 2 2" xfId="27858"/>
    <cellStyle name="Notas 3 4 6 2 3" xfId="15900"/>
    <cellStyle name="Notas 3 4 6 2 3 2" xfId="31008"/>
    <cellStyle name="Notas 3 4 6 2 4" xfId="21547"/>
    <cellStyle name="Notas 3 4 6 3" xfId="10184"/>
    <cellStyle name="Notas 3 4 6 3 2" xfId="25292"/>
    <cellStyle name="Notas 3 4 6 4" xfId="7971"/>
    <cellStyle name="Notas 3 4 6 4 2" xfId="23079"/>
    <cellStyle name="Notas 3 4 6 5" xfId="18910"/>
    <cellStyle name="Notas 3 4 7" xfId="4184"/>
    <cellStyle name="Notas 3 4 7 2" xfId="6821"/>
    <cellStyle name="Notas 3 4 7 2 2" xfId="13132"/>
    <cellStyle name="Notas 3 4 7 2 2 2" xfId="28240"/>
    <cellStyle name="Notas 3 4 7 2 3" xfId="16801"/>
    <cellStyle name="Notas 3 4 7 2 3 2" xfId="31909"/>
    <cellStyle name="Notas 3 4 7 2 4" xfId="21929"/>
    <cellStyle name="Notas 3 4 7 3" xfId="10566"/>
    <cellStyle name="Notas 3 4 7 3 2" xfId="25674"/>
    <cellStyle name="Notas 3 4 7 4" xfId="16328"/>
    <cellStyle name="Notas 3 4 7 4 2" xfId="31436"/>
    <cellStyle name="Notas 3 4 7 5" xfId="19292"/>
    <cellStyle name="Notas 3 4 8" xfId="4391"/>
    <cellStyle name="Notas 3 4 8 2" xfId="7028"/>
    <cellStyle name="Notas 3 4 8 2 2" xfId="13339"/>
    <cellStyle name="Notas 3 4 8 2 2 2" xfId="28447"/>
    <cellStyle name="Notas 3 4 8 2 3" xfId="17003"/>
    <cellStyle name="Notas 3 4 8 2 3 2" xfId="32111"/>
    <cellStyle name="Notas 3 4 8 2 4" xfId="22136"/>
    <cellStyle name="Notas 3 4 8 3" xfId="10773"/>
    <cellStyle name="Notas 3 4 8 3 2" xfId="25881"/>
    <cellStyle name="Notas 3 4 8 4" xfId="13952"/>
    <cellStyle name="Notas 3 4 8 4 2" xfId="29060"/>
    <cellStyle name="Notas 3 4 8 5" xfId="19499"/>
    <cellStyle name="Notas 3 4 9" xfId="4749"/>
    <cellStyle name="Notas 3 4 9 2" xfId="11131"/>
    <cellStyle name="Notas 3 4 9 2 2" xfId="26239"/>
    <cellStyle name="Notas 3 4 9 3" xfId="7906"/>
    <cellStyle name="Notas 3 4 9 3 2" xfId="23014"/>
    <cellStyle name="Notas 3 4 9 4" xfId="19857"/>
    <cellStyle name="Notas 3 5" xfId="2012"/>
    <cellStyle name="Notas 3 5 10" xfId="7501"/>
    <cellStyle name="Notas 3 5 10 2" xfId="22609"/>
    <cellStyle name="Notas 3 5 11" xfId="14264"/>
    <cellStyle name="Notas 3 5 11 2" xfId="29372"/>
    <cellStyle name="Notas 3 5 12" xfId="17237"/>
    <cellStyle name="Notas 3 5 2" xfId="2774"/>
    <cellStyle name="Notas 3 5 2 2" xfId="5411"/>
    <cellStyle name="Notas 3 5 2 2 2" xfId="9208"/>
    <cellStyle name="Notas 3 5 2 2 2 2" xfId="24316"/>
    <cellStyle name="Notas 3 5 2 2 3" xfId="20519"/>
    <cellStyle name="Notas 3 5 2 3" xfId="13888"/>
    <cellStyle name="Notas 3 5 2 3 2" xfId="28996"/>
    <cellStyle name="Notas 3 5 2 4" xfId="17882"/>
    <cellStyle name="Notas 3 5 3" xfId="3077"/>
    <cellStyle name="Notas 3 5 3 2" xfId="5714"/>
    <cellStyle name="Notas 3 5 3 2 2" xfId="12025"/>
    <cellStyle name="Notas 3 5 3 2 2 2" xfId="27133"/>
    <cellStyle name="Notas 3 5 3 2 3" xfId="15972"/>
    <cellStyle name="Notas 3 5 3 2 3 2" xfId="31080"/>
    <cellStyle name="Notas 3 5 3 2 4" xfId="20822"/>
    <cellStyle name="Notas 3 5 3 3" xfId="9459"/>
    <cellStyle name="Notas 3 5 3 3 2" xfId="24567"/>
    <cellStyle name="Notas 3 5 3 4" xfId="14508"/>
    <cellStyle name="Notas 3 5 3 4 2" xfId="29616"/>
    <cellStyle name="Notas 3 5 3 5" xfId="18185"/>
    <cellStyle name="Notas 3 5 4" xfId="3403"/>
    <cellStyle name="Notas 3 5 4 2" xfId="6040"/>
    <cellStyle name="Notas 3 5 4 2 2" xfId="12351"/>
    <cellStyle name="Notas 3 5 4 2 2 2" xfId="27459"/>
    <cellStyle name="Notas 3 5 4 2 3" xfId="7402"/>
    <cellStyle name="Notas 3 5 4 2 3 2" xfId="22510"/>
    <cellStyle name="Notas 3 5 4 2 4" xfId="21148"/>
    <cellStyle name="Notas 3 5 4 3" xfId="9785"/>
    <cellStyle name="Notas 3 5 4 3 2" xfId="24893"/>
    <cellStyle name="Notas 3 5 4 4" xfId="7783"/>
    <cellStyle name="Notas 3 5 4 4 2" xfId="22891"/>
    <cellStyle name="Notas 3 5 4 5" xfId="18511"/>
    <cellStyle name="Notas 3 5 5" xfId="3709"/>
    <cellStyle name="Notas 3 5 5 2" xfId="6346"/>
    <cellStyle name="Notas 3 5 5 2 2" xfId="12657"/>
    <cellStyle name="Notas 3 5 5 2 2 2" xfId="27765"/>
    <cellStyle name="Notas 3 5 5 2 3" xfId="13788"/>
    <cellStyle name="Notas 3 5 5 2 3 2" xfId="28896"/>
    <cellStyle name="Notas 3 5 5 2 4" xfId="21454"/>
    <cellStyle name="Notas 3 5 5 3" xfId="10091"/>
    <cellStyle name="Notas 3 5 5 3 2" xfId="25199"/>
    <cellStyle name="Notas 3 5 5 4" xfId="7625"/>
    <cellStyle name="Notas 3 5 5 4 2" xfId="22733"/>
    <cellStyle name="Notas 3 5 5 5" xfId="18817"/>
    <cellStyle name="Notas 3 5 6" xfId="4084"/>
    <cellStyle name="Notas 3 5 6 2" xfId="6721"/>
    <cellStyle name="Notas 3 5 6 2 2" xfId="13032"/>
    <cellStyle name="Notas 3 5 6 2 2 2" xfId="28140"/>
    <cellStyle name="Notas 3 5 6 2 3" xfId="16708"/>
    <cellStyle name="Notas 3 5 6 2 3 2" xfId="31816"/>
    <cellStyle name="Notas 3 5 6 2 4" xfId="21829"/>
    <cellStyle name="Notas 3 5 6 3" xfId="10466"/>
    <cellStyle name="Notas 3 5 6 3 2" xfId="25574"/>
    <cellStyle name="Notas 3 5 6 4" xfId="7523"/>
    <cellStyle name="Notas 3 5 6 4 2" xfId="22631"/>
    <cellStyle name="Notas 3 5 6 5" xfId="19192"/>
    <cellStyle name="Notas 3 5 7" xfId="4366"/>
    <cellStyle name="Notas 3 5 7 2" xfId="7003"/>
    <cellStyle name="Notas 3 5 7 2 2" xfId="13314"/>
    <cellStyle name="Notas 3 5 7 2 2 2" xfId="28422"/>
    <cellStyle name="Notas 3 5 7 2 3" xfId="16978"/>
    <cellStyle name="Notas 3 5 7 2 3 2" xfId="32086"/>
    <cellStyle name="Notas 3 5 7 2 4" xfId="22111"/>
    <cellStyle name="Notas 3 5 7 3" xfId="10748"/>
    <cellStyle name="Notas 3 5 7 3 2" xfId="25856"/>
    <cellStyle name="Notas 3 5 7 4" xfId="7422"/>
    <cellStyle name="Notas 3 5 7 4 2" xfId="22530"/>
    <cellStyle name="Notas 3 5 7 5" xfId="19474"/>
    <cellStyle name="Notas 3 5 8" xfId="4649"/>
    <cellStyle name="Notas 3 5 8 2" xfId="11031"/>
    <cellStyle name="Notas 3 5 8 2 2" xfId="26139"/>
    <cellStyle name="Notas 3 5 8 3" xfId="15115"/>
    <cellStyle name="Notas 3 5 8 3 2" xfId="30223"/>
    <cellStyle name="Notas 3 5 8 4" xfId="19757"/>
    <cellStyle name="Notas 3 5 9" xfId="8510"/>
    <cellStyle name="Notas 3 5 9 2" xfId="23618"/>
    <cellStyle name="Notas 4" xfId="1466"/>
    <cellStyle name="Notas 4 2" xfId="1921"/>
    <cellStyle name="Notas 4 2 10" xfId="15965"/>
    <cellStyle name="Notas 4 2 10 2" xfId="31073"/>
    <cellStyle name="Notas 4 2 11" xfId="8098"/>
    <cellStyle name="Notas 4 2 11 2" xfId="23206"/>
    <cellStyle name="Notas 4 2 12" xfId="17146"/>
    <cellStyle name="Notas 4 2 2" xfId="2481"/>
    <cellStyle name="Notas 4 2 2 2" xfId="5118"/>
    <cellStyle name="Notas 4 2 2 2 2" xfId="11482"/>
    <cellStyle name="Notas 4 2 2 2 2 2" xfId="26590"/>
    <cellStyle name="Notas 4 2 2 2 3" xfId="16567"/>
    <cellStyle name="Notas 4 2 2 2 3 2" xfId="31675"/>
    <cellStyle name="Notas 4 2 2 2 4" xfId="20226"/>
    <cellStyle name="Notas 4 2 2 3" xfId="8948"/>
    <cellStyle name="Notas 4 2 2 3 2" xfId="24056"/>
    <cellStyle name="Notas 4 2 3" xfId="2697"/>
    <cellStyle name="Notas 4 2 3 2" xfId="5334"/>
    <cellStyle name="Notas 4 2 3 2 2" xfId="7814"/>
    <cellStyle name="Notas 4 2 3 2 2 2" xfId="22922"/>
    <cellStyle name="Notas 4 2 3 2 3" xfId="20442"/>
    <cellStyle name="Notas 4 2 3 3" xfId="13869"/>
    <cellStyle name="Notas 4 2 3 3 2" xfId="28977"/>
    <cellStyle name="Notas 4 2 3 4" xfId="17805"/>
    <cellStyle name="Notas 4 2 4" xfId="3000"/>
    <cellStyle name="Notas 4 2 4 2" xfId="5637"/>
    <cellStyle name="Notas 4 2 4 2 2" xfId="11948"/>
    <cellStyle name="Notas 4 2 4 2 2 2" xfId="27056"/>
    <cellStyle name="Notas 4 2 4 2 3" xfId="8077"/>
    <cellStyle name="Notas 4 2 4 2 3 2" xfId="23185"/>
    <cellStyle name="Notas 4 2 4 2 4" xfId="20745"/>
    <cellStyle name="Notas 4 2 4 3" xfId="9382"/>
    <cellStyle name="Notas 4 2 4 3 2" xfId="24490"/>
    <cellStyle name="Notas 4 2 4 4" xfId="8718"/>
    <cellStyle name="Notas 4 2 4 4 2" xfId="23826"/>
    <cellStyle name="Notas 4 2 4 5" xfId="18108"/>
    <cellStyle name="Notas 4 2 5" xfId="3326"/>
    <cellStyle name="Notas 4 2 5 2" xfId="5963"/>
    <cellStyle name="Notas 4 2 5 2 2" xfId="12274"/>
    <cellStyle name="Notas 4 2 5 2 2 2" xfId="27382"/>
    <cellStyle name="Notas 4 2 5 2 3" xfId="13403"/>
    <cellStyle name="Notas 4 2 5 2 3 2" xfId="28511"/>
    <cellStyle name="Notas 4 2 5 2 4" xfId="21071"/>
    <cellStyle name="Notas 4 2 5 3" xfId="9708"/>
    <cellStyle name="Notas 4 2 5 3 2" xfId="24816"/>
    <cellStyle name="Notas 4 2 5 4" xfId="8701"/>
    <cellStyle name="Notas 4 2 5 4 2" xfId="23809"/>
    <cellStyle name="Notas 4 2 5 5" xfId="18434"/>
    <cellStyle name="Notas 4 2 6" xfId="3632"/>
    <cellStyle name="Notas 4 2 6 2" xfId="6269"/>
    <cellStyle name="Notas 4 2 6 2 2" xfId="12580"/>
    <cellStyle name="Notas 4 2 6 2 2 2" xfId="27688"/>
    <cellStyle name="Notas 4 2 6 2 3" xfId="15664"/>
    <cellStyle name="Notas 4 2 6 2 3 2" xfId="30772"/>
    <cellStyle name="Notas 4 2 6 2 4" xfId="21377"/>
    <cellStyle name="Notas 4 2 6 3" xfId="10014"/>
    <cellStyle name="Notas 4 2 6 3 2" xfId="25122"/>
    <cellStyle name="Notas 4 2 6 4" xfId="16239"/>
    <cellStyle name="Notas 4 2 6 4 2" xfId="31347"/>
    <cellStyle name="Notas 4 2 6 5" xfId="18740"/>
    <cellStyle name="Notas 4 2 7" xfId="3993"/>
    <cellStyle name="Notas 4 2 7 2" xfId="6630"/>
    <cellStyle name="Notas 4 2 7 2 2" xfId="12941"/>
    <cellStyle name="Notas 4 2 7 2 2 2" xfId="28049"/>
    <cellStyle name="Notas 4 2 7 2 3" xfId="16631"/>
    <cellStyle name="Notas 4 2 7 2 3 2" xfId="31739"/>
    <cellStyle name="Notas 4 2 7 2 4" xfId="21738"/>
    <cellStyle name="Notas 4 2 7 3" xfId="10375"/>
    <cellStyle name="Notas 4 2 7 3 2" xfId="25483"/>
    <cellStyle name="Notas 4 2 7 4" xfId="14049"/>
    <cellStyle name="Notas 4 2 7 4 2" xfId="29157"/>
    <cellStyle name="Notas 4 2 7 5" xfId="19101"/>
    <cellStyle name="Notas 4 2 8" xfId="4558"/>
    <cellStyle name="Notas 4 2 8 2" xfId="10940"/>
    <cellStyle name="Notas 4 2 8 2 2" xfId="26048"/>
    <cellStyle name="Notas 4 2 8 3" xfId="14600"/>
    <cellStyle name="Notas 4 2 8 3 2" xfId="29708"/>
    <cellStyle name="Notas 4 2 8 4" xfId="19666"/>
    <cellStyle name="Notas 4 2 9" xfId="8422"/>
    <cellStyle name="Notas 4 2 9 2" xfId="23530"/>
    <cellStyle name="Notas 4 3" xfId="1912"/>
    <cellStyle name="Notas 4 3 10" xfId="8413"/>
    <cellStyle name="Notas 4 3 10 2" xfId="23521"/>
    <cellStyle name="Notas 4 3 11" xfId="15990"/>
    <cellStyle name="Notas 4 3 11 2" xfId="31098"/>
    <cellStyle name="Notas 4 3 12" xfId="15481"/>
    <cellStyle name="Notas 4 3 12 2" xfId="30589"/>
    <cellStyle name="Notas 4 3 13" xfId="17137"/>
    <cellStyle name="Notas 4 3 2" xfId="2472"/>
    <cellStyle name="Notas 4 3 2 2" xfId="5109"/>
    <cellStyle name="Notas 4 3 2 2 2" xfId="11473"/>
    <cellStyle name="Notas 4 3 2 2 2 2" xfId="26581"/>
    <cellStyle name="Notas 4 3 2 2 3" xfId="7274"/>
    <cellStyle name="Notas 4 3 2 2 3 2" xfId="22382"/>
    <cellStyle name="Notas 4 3 2 2 4" xfId="20217"/>
    <cellStyle name="Notas 4 3 2 3" xfId="8939"/>
    <cellStyle name="Notas 4 3 2 3 2" xfId="24047"/>
    <cellStyle name="Notas 4 3 2 4" xfId="16326"/>
    <cellStyle name="Notas 4 3 2 4 2" xfId="31434"/>
    <cellStyle name="Notas 4 3 2 5" xfId="15513"/>
    <cellStyle name="Notas 4 3 2 5 2" xfId="30621"/>
    <cellStyle name="Notas 4 3 2 6" xfId="17637"/>
    <cellStyle name="Notas 4 3 3" xfId="2688"/>
    <cellStyle name="Notas 4 3 3 2" xfId="5325"/>
    <cellStyle name="Notas 4 3 3 2 2" xfId="15255"/>
    <cellStyle name="Notas 4 3 3 2 2 2" xfId="30363"/>
    <cellStyle name="Notas 4 3 3 2 3" xfId="20433"/>
    <cellStyle name="Notas 4 3 3 3" xfId="7844"/>
    <cellStyle name="Notas 4 3 3 3 2" xfId="22952"/>
    <cellStyle name="Notas 4 3 3 4" xfId="17796"/>
    <cellStyle name="Notas 4 3 4" xfId="2991"/>
    <cellStyle name="Notas 4 3 4 2" xfId="5628"/>
    <cellStyle name="Notas 4 3 4 2 2" xfId="11939"/>
    <cellStyle name="Notas 4 3 4 2 2 2" xfId="27047"/>
    <cellStyle name="Notas 4 3 4 2 3" xfId="7196"/>
    <cellStyle name="Notas 4 3 4 2 3 2" xfId="22304"/>
    <cellStyle name="Notas 4 3 4 2 4" xfId="20736"/>
    <cellStyle name="Notas 4 3 4 3" xfId="9373"/>
    <cellStyle name="Notas 4 3 4 3 2" xfId="24481"/>
    <cellStyle name="Notas 4 3 4 4" xfId="14285"/>
    <cellStyle name="Notas 4 3 4 4 2" xfId="29393"/>
    <cellStyle name="Notas 4 3 4 5" xfId="18099"/>
    <cellStyle name="Notas 4 3 5" xfId="3317"/>
    <cellStyle name="Notas 4 3 5 2" xfId="5954"/>
    <cellStyle name="Notas 4 3 5 2 2" xfId="12265"/>
    <cellStyle name="Notas 4 3 5 2 2 2" xfId="27373"/>
    <cellStyle name="Notas 4 3 5 2 3" xfId="14558"/>
    <cellStyle name="Notas 4 3 5 2 3 2" xfId="29666"/>
    <cellStyle name="Notas 4 3 5 2 4" xfId="21062"/>
    <cellStyle name="Notas 4 3 5 3" xfId="9699"/>
    <cellStyle name="Notas 4 3 5 3 2" xfId="24807"/>
    <cellStyle name="Notas 4 3 5 4" xfId="14807"/>
    <cellStyle name="Notas 4 3 5 4 2" xfId="29915"/>
    <cellStyle name="Notas 4 3 5 5" xfId="18425"/>
    <cellStyle name="Notas 4 3 6" xfId="3623"/>
    <cellStyle name="Notas 4 3 6 2" xfId="6260"/>
    <cellStyle name="Notas 4 3 6 2 2" xfId="12571"/>
    <cellStyle name="Notas 4 3 6 2 2 2" xfId="27679"/>
    <cellStyle name="Notas 4 3 6 2 3" xfId="7217"/>
    <cellStyle name="Notas 4 3 6 2 3 2" xfId="22325"/>
    <cellStyle name="Notas 4 3 6 2 4" xfId="21368"/>
    <cellStyle name="Notas 4 3 6 3" xfId="10005"/>
    <cellStyle name="Notas 4 3 6 3 2" xfId="25113"/>
    <cellStyle name="Notas 4 3 6 4" xfId="13757"/>
    <cellStyle name="Notas 4 3 6 4 2" xfId="28865"/>
    <cellStyle name="Notas 4 3 6 5" xfId="18731"/>
    <cellStyle name="Notas 4 3 7" xfId="3984"/>
    <cellStyle name="Notas 4 3 7 2" xfId="6621"/>
    <cellStyle name="Notas 4 3 7 2 2" xfId="12932"/>
    <cellStyle name="Notas 4 3 7 2 2 2" xfId="28040"/>
    <cellStyle name="Notas 4 3 7 2 3" xfId="16622"/>
    <cellStyle name="Notas 4 3 7 2 3 2" xfId="31730"/>
    <cellStyle name="Notas 4 3 7 2 4" xfId="21729"/>
    <cellStyle name="Notas 4 3 7 3" xfId="10366"/>
    <cellStyle name="Notas 4 3 7 3 2" xfId="25474"/>
    <cellStyle name="Notas 4 3 7 4" xfId="15228"/>
    <cellStyle name="Notas 4 3 7 4 2" xfId="30336"/>
    <cellStyle name="Notas 4 3 7 5" xfId="19092"/>
    <cellStyle name="Notas 4 3 8" xfId="4307"/>
    <cellStyle name="Notas 4 3 8 2" xfId="6944"/>
    <cellStyle name="Notas 4 3 8 2 2" xfId="13255"/>
    <cellStyle name="Notas 4 3 8 2 2 2" xfId="28363"/>
    <cellStyle name="Notas 4 3 8 2 3" xfId="16919"/>
    <cellStyle name="Notas 4 3 8 2 3 2" xfId="32027"/>
    <cellStyle name="Notas 4 3 8 2 4" xfId="22052"/>
    <cellStyle name="Notas 4 3 8 3" xfId="10689"/>
    <cellStyle name="Notas 4 3 8 3 2" xfId="25797"/>
    <cellStyle name="Notas 4 3 8 4" xfId="7883"/>
    <cellStyle name="Notas 4 3 8 4 2" xfId="22991"/>
    <cellStyle name="Notas 4 3 8 5" xfId="19415"/>
    <cellStyle name="Notas 4 3 9" xfId="4549"/>
    <cellStyle name="Notas 4 3 9 2" xfId="10931"/>
    <cellStyle name="Notas 4 3 9 2 2" xfId="26039"/>
    <cellStyle name="Notas 4 3 9 3" xfId="8117"/>
    <cellStyle name="Notas 4 3 9 3 2" xfId="23225"/>
    <cellStyle name="Notas 4 3 9 4" xfId="19657"/>
    <cellStyle name="Notas 4 4" xfId="2113"/>
    <cellStyle name="Notas 4 4 10" xfId="8611"/>
    <cellStyle name="Notas 4 4 10 2" xfId="23719"/>
    <cellStyle name="Notas 4 4 11" xfId="9235"/>
    <cellStyle name="Notas 4 4 11 2" xfId="24343"/>
    <cellStyle name="Notas 4 4 12" xfId="7643"/>
    <cellStyle name="Notas 4 4 12 2" xfId="22751"/>
    <cellStyle name="Notas 4 4 13" xfId="17338"/>
    <cellStyle name="Notas 4 4 2" xfId="2603"/>
    <cellStyle name="Notas 4 4 2 2" xfId="5240"/>
    <cellStyle name="Notas 4 4 2 2 2" xfId="11604"/>
    <cellStyle name="Notas 4 4 2 2 2 2" xfId="26712"/>
    <cellStyle name="Notas 4 4 2 2 3" xfId="8228"/>
    <cellStyle name="Notas 4 4 2 2 3 2" xfId="23336"/>
    <cellStyle name="Notas 4 4 2 2 4" xfId="20348"/>
    <cellStyle name="Notas 4 4 2 3" xfId="9070"/>
    <cellStyle name="Notas 4 4 2 3 2" xfId="24178"/>
    <cellStyle name="Notas 4 4 2 4" xfId="9222"/>
    <cellStyle name="Notas 4 4 2 4 2" xfId="24330"/>
    <cellStyle name="Notas 4 4 2 5" xfId="14889"/>
    <cellStyle name="Notas 4 4 2 5 2" xfId="29997"/>
    <cellStyle name="Notas 4 4 2 6" xfId="17711"/>
    <cellStyle name="Notas 4 4 3" xfId="2868"/>
    <cellStyle name="Notas 4 4 3 2" xfId="5505"/>
    <cellStyle name="Notas 4 4 3 2 2" xfId="14487"/>
    <cellStyle name="Notas 4 4 3 2 2 2" xfId="29595"/>
    <cellStyle name="Notas 4 4 3 2 3" xfId="20613"/>
    <cellStyle name="Notas 4 4 3 3" xfId="16553"/>
    <cellStyle name="Notas 4 4 3 3 2" xfId="31661"/>
    <cellStyle name="Notas 4 4 3 4" xfId="17976"/>
    <cellStyle name="Notas 4 4 4" xfId="3171"/>
    <cellStyle name="Notas 4 4 4 2" xfId="5808"/>
    <cellStyle name="Notas 4 4 4 2 2" xfId="12119"/>
    <cellStyle name="Notas 4 4 4 2 2 2" xfId="27227"/>
    <cellStyle name="Notas 4 4 4 2 3" xfId="7283"/>
    <cellStyle name="Notas 4 4 4 2 3 2" xfId="22391"/>
    <cellStyle name="Notas 4 4 4 2 4" xfId="20916"/>
    <cellStyle name="Notas 4 4 4 3" xfId="9553"/>
    <cellStyle name="Notas 4 4 4 3 2" xfId="24661"/>
    <cellStyle name="Notas 4 4 4 4" xfId="15881"/>
    <cellStyle name="Notas 4 4 4 4 2" xfId="30989"/>
    <cellStyle name="Notas 4 4 4 5" xfId="18279"/>
    <cellStyle name="Notas 4 4 5" xfId="3497"/>
    <cellStyle name="Notas 4 4 5 2" xfId="6134"/>
    <cellStyle name="Notas 4 4 5 2 2" xfId="12445"/>
    <cellStyle name="Notas 4 4 5 2 2 2" xfId="27553"/>
    <cellStyle name="Notas 4 4 5 2 3" xfId="8040"/>
    <cellStyle name="Notas 4 4 5 2 3 2" xfId="23148"/>
    <cellStyle name="Notas 4 4 5 2 4" xfId="21242"/>
    <cellStyle name="Notas 4 4 5 3" xfId="9879"/>
    <cellStyle name="Notas 4 4 5 3 2" xfId="24987"/>
    <cellStyle name="Notas 4 4 5 4" xfId="16337"/>
    <cellStyle name="Notas 4 4 5 4 2" xfId="31445"/>
    <cellStyle name="Notas 4 4 5 5" xfId="18605"/>
    <cellStyle name="Notas 4 4 6" xfId="3803"/>
    <cellStyle name="Notas 4 4 6 2" xfId="6440"/>
    <cellStyle name="Notas 4 4 6 2 2" xfId="12751"/>
    <cellStyle name="Notas 4 4 6 2 2 2" xfId="27859"/>
    <cellStyle name="Notas 4 4 6 2 3" xfId="14198"/>
    <cellStyle name="Notas 4 4 6 2 3 2" xfId="29306"/>
    <cellStyle name="Notas 4 4 6 2 4" xfId="21548"/>
    <cellStyle name="Notas 4 4 6 3" xfId="10185"/>
    <cellStyle name="Notas 4 4 6 3 2" xfId="25293"/>
    <cellStyle name="Notas 4 4 6 4" xfId="7999"/>
    <cellStyle name="Notas 4 4 6 4 2" xfId="23107"/>
    <cellStyle name="Notas 4 4 6 5" xfId="18911"/>
    <cellStyle name="Notas 4 4 7" xfId="4185"/>
    <cellStyle name="Notas 4 4 7 2" xfId="6822"/>
    <cellStyle name="Notas 4 4 7 2 2" xfId="13133"/>
    <cellStyle name="Notas 4 4 7 2 2 2" xfId="28241"/>
    <cellStyle name="Notas 4 4 7 2 3" xfId="16802"/>
    <cellStyle name="Notas 4 4 7 2 3 2" xfId="31910"/>
    <cellStyle name="Notas 4 4 7 2 4" xfId="21930"/>
    <cellStyle name="Notas 4 4 7 3" xfId="10567"/>
    <cellStyle name="Notas 4 4 7 3 2" xfId="25675"/>
    <cellStyle name="Notas 4 4 7 4" xfId="15471"/>
    <cellStyle name="Notas 4 4 7 4 2" xfId="30579"/>
    <cellStyle name="Notas 4 4 7 5" xfId="19293"/>
    <cellStyle name="Notas 4 4 8" xfId="4392"/>
    <cellStyle name="Notas 4 4 8 2" xfId="7029"/>
    <cellStyle name="Notas 4 4 8 2 2" xfId="13340"/>
    <cellStyle name="Notas 4 4 8 2 2 2" xfId="28448"/>
    <cellStyle name="Notas 4 4 8 2 3" xfId="17004"/>
    <cellStyle name="Notas 4 4 8 2 3 2" xfId="32112"/>
    <cellStyle name="Notas 4 4 8 2 4" xfId="22137"/>
    <cellStyle name="Notas 4 4 8 3" xfId="10774"/>
    <cellStyle name="Notas 4 4 8 3 2" xfId="25882"/>
    <cellStyle name="Notas 4 4 8 4" xfId="16401"/>
    <cellStyle name="Notas 4 4 8 4 2" xfId="31509"/>
    <cellStyle name="Notas 4 4 8 5" xfId="19500"/>
    <cellStyle name="Notas 4 4 9" xfId="4750"/>
    <cellStyle name="Notas 4 4 9 2" xfId="11132"/>
    <cellStyle name="Notas 4 4 9 2 2" xfId="26240"/>
    <cellStyle name="Notas 4 4 9 3" xfId="15824"/>
    <cellStyle name="Notas 4 4 9 3 2" xfId="30932"/>
    <cellStyle name="Notas 4 4 9 4" xfId="19858"/>
    <cellStyle name="Notas 4 5" xfId="2011"/>
    <cellStyle name="Notas 4 5 10" xfId="15110"/>
    <cellStyle name="Notas 4 5 10 2" xfId="30218"/>
    <cellStyle name="Notas 4 5 11" xfId="13668"/>
    <cellStyle name="Notas 4 5 11 2" xfId="28776"/>
    <cellStyle name="Notas 4 5 12" xfId="17236"/>
    <cellStyle name="Notas 4 5 2" xfId="2773"/>
    <cellStyle name="Notas 4 5 2 2" xfId="5410"/>
    <cellStyle name="Notas 4 5 2 2 2" xfId="15135"/>
    <cellStyle name="Notas 4 5 2 2 2 2" xfId="30243"/>
    <cellStyle name="Notas 4 5 2 2 3" xfId="20518"/>
    <cellStyle name="Notas 4 5 2 3" xfId="14081"/>
    <cellStyle name="Notas 4 5 2 3 2" xfId="29189"/>
    <cellStyle name="Notas 4 5 2 4" xfId="17881"/>
    <cellStyle name="Notas 4 5 3" xfId="3076"/>
    <cellStyle name="Notas 4 5 3 2" xfId="5713"/>
    <cellStyle name="Notas 4 5 3 2 2" xfId="12024"/>
    <cellStyle name="Notas 4 5 3 2 2 2" xfId="27132"/>
    <cellStyle name="Notas 4 5 3 2 3" xfId="7515"/>
    <cellStyle name="Notas 4 5 3 2 3 2" xfId="22623"/>
    <cellStyle name="Notas 4 5 3 2 4" xfId="20821"/>
    <cellStyle name="Notas 4 5 3 3" xfId="9458"/>
    <cellStyle name="Notas 4 5 3 3 2" xfId="24566"/>
    <cellStyle name="Notas 4 5 3 4" xfId="14197"/>
    <cellStyle name="Notas 4 5 3 4 2" xfId="29305"/>
    <cellStyle name="Notas 4 5 3 5" xfId="18184"/>
    <cellStyle name="Notas 4 5 4" xfId="3402"/>
    <cellStyle name="Notas 4 5 4 2" xfId="6039"/>
    <cellStyle name="Notas 4 5 4 2 2" xfId="12350"/>
    <cellStyle name="Notas 4 5 4 2 2 2" xfId="27458"/>
    <cellStyle name="Notas 4 5 4 2 3" xfId="16147"/>
    <cellStyle name="Notas 4 5 4 2 3 2" xfId="31255"/>
    <cellStyle name="Notas 4 5 4 2 4" xfId="21147"/>
    <cellStyle name="Notas 4 5 4 3" xfId="9784"/>
    <cellStyle name="Notas 4 5 4 3 2" xfId="24892"/>
    <cellStyle name="Notas 4 5 4 4" xfId="15082"/>
    <cellStyle name="Notas 4 5 4 4 2" xfId="30190"/>
    <cellStyle name="Notas 4 5 4 5" xfId="18510"/>
    <cellStyle name="Notas 4 5 5" xfId="3708"/>
    <cellStyle name="Notas 4 5 5 2" xfId="6345"/>
    <cellStyle name="Notas 4 5 5 2 2" xfId="12656"/>
    <cellStyle name="Notas 4 5 5 2 2 2" xfId="27764"/>
    <cellStyle name="Notas 4 5 5 2 3" xfId="14969"/>
    <cellStyle name="Notas 4 5 5 2 3 2" xfId="30077"/>
    <cellStyle name="Notas 4 5 5 2 4" xfId="21453"/>
    <cellStyle name="Notas 4 5 5 3" xfId="10090"/>
    <cellStyle name="Notas 4 5 5 3 2" xfId="25198"/>
    <cellStyle name="Notas 4 5 5 4" xfId="15367"/>
    <cellStyle name="Notas 4 5 5 4 2" xfId="30475"/>
    <cellStyle name="Notas 4 5 5 5" xfId="18816"/>
    <cellStyle name="Notas 4 5 6" xfId="4083"/>
    <cellStyle name="Notas 4 5 6 2" xfId="6720"/>
    <cellStyle name="Notas 4 5 6 2 2" xfId="13031"/>
    <cellStyle name="Notas 4 5 6 2 2 2" xfId="28139"/>
    <cellStyle name="Notas 4 5 6 2 3" xfId="16707"/>
    <cellStyle name="Notas 4 5 6 2 3 2" xfId="31815"/>
    <cellStyle name="Notas 4 5 6 2 4" xfId="21828"/>
    <cellStyle name="Notas 4 5 6 3" xfId="10465"/>
    <cellStyle name="Notas 4 5 6 3 2" xfId="25573"/>
    <cellStyle name="Notas 4 5 6 4" xfId="14012"/>
    <cellStyle name="Notas 4 5 6 4 2" xfId="29120"/>
    <cellStyle name="Notas 4 5 6 5" xfId="19191"/>
    <cellStyle name="Notas 4 5 7" xfId="4365"/>
    <cellStyle name="Notas 4 5 7 2" xfId="7002"/>
    <cellStyle name="Notas 4 5 7 2 2" xfId="13313"/>
    <cellStyle name="Notas 4 5 7 2 2 2" xfId="28421"/>
    <cellStyle name="Notas 4 5 7 2 3" xfId="16977"/>
    <cellStyle name="Notas 4 5 7 2 3 2" xfId="32085"/>
    <cellStyle name="Notas 4 5 7 2 4" xfId="22110"/>
    <cellStyle name="Notas 4 5 7 3" xfId="10747"/>
    <cellStyle name="Notas 4 5 7 3 2" xfId="25855"/>
    <cellStyle name="Notas 4 5 7 4" xfId="11672"/>
    <cellStyle name="Notas 4 5 7 4 2" xfId="26780"/>
    <cellStyle name="Notas 4 5 7 5" xfId="19473"/>
    <cellStyle name="Notas 4 5 8" xfId="4648"/>
    <cellStyle name="Notas 4 5 8 2" xfId="11030"/>
    <cellStyle name="Notas 4 5 8 2 2" xfId="26138"/>
    <cellStyle name="Notas 4 5 8 3" xfId="13931"/>
    <cellStyle name="Notas 4 5 8 3 2" xfId="29039"/>
    <cellStyle name="Notas 4 5 8 4" xfId="19756"/>
    <cellStyle name="Notas 4 5 9" xfId="8509"/>
    <cellStyle name="Notas 4 5 9 2" xfId="23617"/>
    <cellStyle name="Notas 5" xfId="1467"/>
    <cellStyle name="Notas 5 2" xfId="1922"/>
    <cellStyle name="Notas 5 2 10" xfId="7894"/>
    <cellStyle name="Notas 5 2 10 2" xfId="23002"/>
    <cellStyle name="Notas 5 2 11" xfId="14209"/>
    <cellStyle name="Notas 5 2 11 2" xfId="29317"/>
    <cellStyle name="Notas 5 2 12" xfId="17147"/>
    <cellStyle name="Notas 5 2 2" xfId="2482"/>
    <cellStyle name="Notas 5 2 2 2" xfId="5119"/>
    <cellStyle name="Notas 5 2 2 2 2" xfId="11483"/>
    <cellStyle name="Notas 5 2 2 2 2 2" xfId="26591"/>
    <cellStyle name="Notas 5 2 2 2 3" xfId="9232"/>
    <cellStyle name="Notas 5 2 2 2 3 2" xfId="24340"/>
    <cellStyle name="Notas 5 2 2 2 4" xfId="20227"/>
    <cellStyle name="Notas 5 2 2 3" xfId="8949"/>
    <cellStyle name="Notas 5 2 2 3 2" xfId="24057"/>
    <cellStyle name="Notas 5 2 3" xfId="2698"/>
    <cellStyle name="Notas 5 2 3 2" xfId="5335"/>
    <cellStyle name="Notas 5 2 3 2 2" xfId="16414"/>
    <cellStyle name="Notas 5 2 3 2 2 2" xfId="31522"/>
    <cellStyle name="Notas 5 2 3 2 3" xfId="20443"/>
    <cellStyle name="Notas 5 2 3 3" xfId="16500"/>
    <cellStyle name="Notas 5 2 3 3 2" xfId="31608"/>
    <cellStyle name="Notas 5 2 3 4" xfId="17806"/>
    <cellStyle name="Notas 5 2 4" xfId="3001"/>
    <cellStyle name="Notas 5 2 4 2" xfId="5638"/>
    <cellStyle name="Notas 5 2 4 2 2" xfId="11949"/>
    <cellStyle name="Notas 5 2 4 2 2 2" xfId="27057"/>
    <cellStyle name="Notas 5 2 4 2 3" xfId="13982"/>
    <cellStyle name="Notas 5 2 4 2 3 2" xfId="29090"/>
    <cellStyle name="Notas 5 2 4 2 4" xfId="20746"/>
    <cellStyle name="Notas 5 2 4 3" xfId="9383"/>
    <cellStyle name="Notas 5 2 4 3 2" xfId="24491"/>
    <cellStyle name="Notas 5 2 4 4" xfId="13742"/>
    <cellStyle name="Notas 5 2 4 4 2" xfId="28850"/>
    <cellStyle name="Notas 5 2 4 5" xfId="18109"/>
    <cellStyle name="Notas 5 2 5" xfId="3327"/>
    <cellStyle name="Notas 5 2 5 2" xfId="5964"/>
    <cellStyle name="Notas 5 2 5 2 2" xfId="12275"/>
    <cellStyle name="Notas 5 2 5 2 2 2" xfId="27383"/>
    <cellStyle name="Notas 5 2 5 2 3" xfId="14639"/>
    <cellStyle name="Notas 5 2 5 2 3 2" xfId="29747"/>
    <cellStyle name="Notas 5 2 5 2 4" xfId="21072"/>
    <cellStyle name="Notas 5 2 5 3" xfId="9709"/>
    <cellStyle name="Notas 5 2 5 3 2" xfId="24817"/>
    <cellStyle name="Notas 5 2 5 4" xfId="13584"/>
    <cellStyle name="Notas 5 2 5 4 2" xfId="28692"/>
    <cellStyle name="Notas 5 2 5 5" xfId="18435"/>
    <cellStyle name="Notas 5 2 6" xfId="3633"/>
    <cellStyle name="Notas 5 2 6 2" xfId="6270"/>
    <cellStyle name="Notas 5 2 6 2 2" xfId="12581"/>
    <cellStyle name="Notas 5 2 6 2 2 2" xfId="27689"/>
    <cellStyle name="Notas 5 2 6 2 3" xfId="13759"/>
    <cellStyle name="Notas 5 2 6 2 3 2" xfId="28867"/>
    <cellStyle name="Notas 5 2 6 2 4" xfId="21378"/>
    <cellStyle name="Notas 5 2 6 3" xfId="10015"/>
    <cellStyle name="Notas 5 2 6 3 2" xfId="25123"/>
    <cellStyle name="Notas 5 2 6 4" xfId="15311"/>
    <cellStyle name="Notas 5 2 6 4 2" xfId="30419"/>
    <cellStyle name="Notas 5 2 6 5" xfId="18741"/>
    <cellStyle name="Notas 5 2 7" xfId="3994"/>
    <cellStyle name="Notas 5 2 7 2" xfId="6631"/>
    <cellStyle name="Notas 5 2 7 2 2" xfId="12942"/>
    <cellStyle name="Notas 5 2 7 2 2 2" xfId="28050"/>
    <cellStyle name="Notas 5 2 7 2 3" xfId="16632"/>
    <cellStyle name="Notas 5 2 7 2 3 2" xfId="31740"/>
    <cellStyle name="Notas 5 2 7 2 4" xfId="21739"/>
    <cellStyle name="Notas 5 2 7 3" xfId="10376"/>
    <cellStyle name="Notas 5 2 7 3 2" xfId="25484"/>
    <cellStyle name="Notas 5 2 7 4" xfId="16367"/>
    <cellStyle name="Notas 5 2 7 4 2" xfId="31475"/>
    <cellStyle name="Notas 5 2 7 5" xfId="19102"/>
    <cellStyle name="Notas 5 2 8" xfId="4559"/>
    <cellStyle name="Notas 5 2 8 2" xfId="10941"/>
    <cellStyle name="Notas 5 2 8 2 2" xfId="26049"/>
    <cellStyle name="Notas 5 2 8 3" xfId="14073"/>
    <cellStyle name="Notas 5 2 8 3 2" xfId="29181"/>
    <cellStyle name="Notas 5 2 8 4" xfId="19667"/>
    <cellStyle name="Notas 5 2 9" xfId="8423"/>
    <cellStyle name="Notas 5 2 9 2" xfId="23531"/>
    <cellStyle name="Notas 5 3" xfId="1913"/>
    <cellStyle name="Notas 5 3 10" xfId="8414"/>
    <cellStyle name="Notas 5 3 10 2" xfId="23522"/>
    <cellStyle name="Notas 5 3 11" xfId="15979"/>
    <cellStyle name="Notas 5 3 11 2" xfId="31087"/>
    <cellStyle name="Notas 5 3 12" xfId="13948"/>
    <cellStyle name="Notas 5 3 12 2" xfId="29056"/>
    <cellStyle name="Notas 5 3 13" xfId="17138"/>
    <cellStyle name="Notas 5 3 2" xfId="2473"/>
    <cellStyle name="Notas 5 3 2 2" xfId="5110"/>
    <cellStyle name="Notas 5 3 2 2 2" xfId="11474"/>
    <cellStyle name="Notas 5 3 2 2 2 2" xfId="26582"/>
    <cellStyle name="Notas 5 3 2 2 3" xfId="15939"/>
    <cellStyle name="Notas 5 3 2 2 3 2" xfId="31047"/>
    <cellStyle name="Notas 5 3 2 2 4" xfId="20218"/>
    <cellStyle name="Notas 5 3 2 3" xfId="8940"/>
    <cellStyle name="Notas 5 3 2 3 2" xfId="24048"/>
    <cellStyle name="Notas 5 3 2 4" xfId="14345"/>
    <cellStyle name="Notas 5 3 2 4 2" xfId="29453"/>
    <cellStyle name="Notas 5 3 2 5" xfId="13681"/>
    <cellStyle name="Notas 5 3 2 5 2" xfId="28789"/>
    <cellStyle name="Notas 5 3 2 6" xfId="17638"/>
    <cellStyle name="Notas 5 3 3" xfId="2689"/>
    <cellStyle name="Notas 5 3 3 2" xfId="5326"/>
    <cellStyle name="Notas 5 3 3 2 2" xfId="7506"/>
    <cellStyle name="Notas 5 3 3 2 2 2" xfId="22614"/>
    <cellStyle name="Notas 5 3 3 2 3" xfId="20434"/>
    <cellStyle name="Notas 5 3 3 3" xfId="14555"/>
    <cellStyle name="Notas 5 3 3 3 2" xfId="29663"/>
    <cellStyle name="Notas 5 3 3 4" xfId="17797"/>
    <cellStyle name="Notas 5 3 4" xfId="2992"/>
    <cellStyle name="Notas 5 3 4 2" xfId="5629"/>
    <cellStyle name="Notas 5 3 4 2 2" xfId="11940"/>
    <cellStyle name="Notas 5 3 4 2 2 2" xfId="27048"/>
    <cellStyle name="Notas 5 3 4 2 3" xfId="16108"/>
    <cellStyle name="Notas 5 3 4 2 3 2" xfId="31216"/>
    <cellStyle name="Notas 5 3 4 2 4" xfId="20737"/>
    <cellStyle name="Notas 5 3 4 3" xfId="9374"/>
    <cellStyle name="Notas 5 3 4 3 2" xfId="24482"/>
    <cellStyle name="Notas 5 3 4 4" xfId="14093"/>
    <cellStyle name="Notas 5 3 4 4 2" xfId="29201"/>
    <cellStyle name="Notas 5 3 4 5" xfId="18100"/>
    <cellStyle name="Notas 5 3 5" xfId="3318"/>
    <cellStyle name="Notas 5 3 5 2" xfId="5955"/>
    <cellStyle name="Notas 5 3 5 2 2" xfId="12266"/>
    <cellStyle name="Notas 5 3 5 2 2 2" xfId="27374"/>
    <cellStyle name="Notas 5 3 5 2 3" xfId="8150"/>
    <cellStyle name="Notas 5 3 5 2 3 2" xfId="23258"/>
    <cellStyle name="Notas 5 3 5 2 4" xfId="21063"/>
    <cellStyle name="Notas 5 3 5 3" xfId="9700"/>
    <cellStyle name="Notas 5 3 5 3 2" xfId="24808"/>
    <cellStyle name="Notas 5 3 5 4" xfId="7574"/>
    <cellStyle name="Notas 5 3 5 4 2" xfId="22682"/>
    <cellStyle name="Notas 5 3 5 5" xfId="18426"/>
    <cellStyle name="Notas 5 3 6" xfId="3624"/>
    <cellStyle name="Notas 5 3 6 2" xfId="6261"/>
    <cellStyle name="Notas 5 3 6 2 2" xfId="12572"/>
    <cellStyle name="Notas 5 3 6 2 2 2" xfId="27680"/>
    <cellStyle name="Notas 5 3 6 2 3" xfId="16279"/>
    <cellStyle name="Notas 5 3 6 2 3 2" xfId="31387"/>
    <cellStyle name="Notas 5 3 6 2 4" xfId="21369"/>
    <cellStyle name="Notas 5 3 6 3" xfId="10006"/>
    <cellStyle name="Notas 5 3 6 3 2" xfId="25114"/>
    <cellStyle name="Notas 5 3 6 4" xfId="15896"/>
    <cellStyle name="Notas 5 3 6 4 2" xfId="31004"/>
    <cellStyle name="Notas 5 3 6 5" xfId="18732"/>
    <cellStyle name="Notas 5 3 7" xfId="3985"/>
    <cellStyle name="Notas 5 3 7 2" xfId="6622"/>
    <cellStyle name="Notas 5 3 7 2 2" xfId="12933"/>
    <cellStyle name="Notas 5 3 7 2 2 2" xfId="28041"/>
    <cellStyle name="Notas 5 3 7 2 3" xfId="16623"/>
    <cellStyle name="Notas 5 3 7 2 3 2" xfId="31731"/>
    <cellStyle name="Notas 5 3 7 2 4" xfId="21730"/>
    <cellStyle name="Notas 5 3 7 3" xfId="10367"/>
    <cellStyle name="Notas 5 3 7 3 2" xfId="25475"/>
    <cellStyle name="Notas 5 3 7 4" xfId="14074"/>
    <cellStyle name="Notas 5 3 7 4 2" xfId="29182"/>
    <cellStyle name="Notas 5 3 7 5" xfId="19093"/>
    <cellStyle name="Notas 5 3 8" xfId="4308"/>
    <cellStyle name="Notas 5 3 8 2" xfId="6945"/>
    <cellStyle name="Notas 5 3 8 2 2" xfId="13256"/>
    <cellStyle name="Notas 5 3 8 2 2 2" xfId="28364"/>
    <cellStyle name="Notas 5 3 8 2 3" xfId="16920"/>
    <cellStyle name="Notas 5 3 8 2 3 2" xfId="32028"/>
    <cellStyle name="Notas 5 3 8 2 4" xfId="22053"/>
    <cellStyle name="Notas 5 3 8 3" xfId="10690"/>
    <cellStyle name="Notas 5 3 8 3 2" xfId="25798"/>
    <cellStyle name="Notas 5 3 8 4" xfId="16275"/>
    <cellStyle name="Notas 5 3 8 4 2" xfId="31383"/>
    <cellStyle name="Notas 5 3 8 5" xfId="19416"/>
    <cellStyle name="Notas 5 3 9" xfId="4550"/>
    <cellStyle name="Notas 5 3 9 2" xfId="10932"/>
    <cellStyle name="Notas 5 3 9 2 2" xfId="26040"/>
    <cellStyle name="Notas 5 3 9 3" xfId="13922"/>
    <cellStyle name="Notas 5 3 9 3 2" xfId="29030"/>
    <cellStyle name="Notas 5 3 9 4" xfId="19658"/>
    <cellStyle name="Notas 5 4" xfId="2114"/>
    <cellStyle name="Notas 5 4 10" xfId="8612"/>
    <cellStyle name="Notas 5 4 10 2" xfId="23720"/>
    <cellStyle name="Notas 5 4 11" xfId="11780"/>
    <cellStyle name="Notas 5 4 11 2" xfId="26888"/>
    <cellStyle name="Notas 5 4 12" xfId="13938"/>
    <cellStyle name="Notas 5 4 12 2" xfId="29046"/>
    <cellStyle name="Notas 5 4 13" xfId="17339"/>
    <cellStyle name="Notas 5 4 2" xfId="2604"/>
    <cellStyle name="Notas 5 4 2 2" xfId="5241"/>
    <cellStyle name="Notas 5 4 2 2 2" xfId="11605"/>
    <cellStyle name="Notas 5 4 2 2 2 2" xfId="26713"/>
    <cellStyle name="Notas 5 4 2 2 3" xfId="14248"/>
    <cellStyle name="Notas 5 4 2 2 3 2" xfId="29356"/>
    <cellStyle name="Notas 5 4 2 2 4" xfId="20349"/>
    <cellStyle name="Notas 5 4 2 3" xfId="9071"/>
    <cellStyle name="Notas 5 4 2 3 2" xfId="24179"/>
    <cellStyle name="Notas 5 4 2 4" xfId="8095"/>
    <cellStyle name="Notas 5 4 2 4 2" xfId="23203"/>
    <cellStyle name="Notas 5 4 2 5" xfId="14137"/>
    <cellStyle name="Notas 5 4 2 5 2" xfId="29245"/>
    <cellStyle name="Notas 5 4 2 6" xfId="17712"/>
    <cellStyle name="Notas 5 4 3" xfId="2869"/>
    <cellStyle name="Notas 5 4 3 2" xfId="5506"/>
    <cellStyle name="Notas 5 4 3 2 2" xfId="7043"/>
    <cellStyle name="Notas 5 4 3 2 2 2" xfId="22151"/>
    <cellStyle name="Notas 5 4 3 2 3" xfId="20614"/>
    <cellStyle name="Notas 5 4 3 3" xfId="7191"/>
    <cellStyle name="Notas 5 4 3 3 2" xfId="22299"/>
    <cellStyle name="Notas 5 4 3 4" xfId="17977"/>
    <cellStyle name="Notas 5 4 4" xfId="3172"/>
    <cellStyle name="Notas 5 4 4 2" xfId="5809"/>
    <cellStyle name="Notas 5 4 4 2 2" xfId="12120"/>
    <cellStyle name="Notas 5 4 4 2 2 2" xfId="27228"/>
    <cellStyle name="Notas 5 4 4 2 3" xfId="15624"/>
    <cellStyle name="Notas 5 4 4 2 3 2" xfId="30732"/>
    <cellStyle name="Notas 5 4 4 2 4" xfId="20917"/>
    <cellStyle name="Notas 5 4 4 3" xfId="9554"/>
    <cellStyle name="Notas 5 4 4 3 2" xfId="24662"/>
    <cellStyle name="Notas 5 4 4 4" xfId="16133"/>
    <cellStyle name="Notas 5 4 4 4 2" xfId="31241"/>
    <cellStyle name="Notas 5 4 4 5" xfId="18280"/>
    <cellStyle name="Notas 5 4 5" xfId="3498"/>
    <cellStyle name="Notas 5 4 5 2" xfId="6135"/>
    <cellStyle name="Notas 5 4 5 2 2" xfId="12446"/>
    <cellStyle name="Notas 5 4 5 2 2 2" xfId="27554"/>
    <cellStyle name="Notas 5 4 5 2 3" xfId="16522"/>
    <cellStyle name="Notas 5 4 5 2 3 2" xfId="31630"/>
    <cellStyle name="Notas 5 4 5 2 4" xfId="21243"/>
    <cellStyle name="Notas 5 4 5 3" xfId="9880"/>
    <cellStyle name="Notas 5 4 5 3 2" xfId="24988"/>
    <cellStyle name="Notas 5 4 5 4" xfId="15912"/>
    <cellStyle name="Notas 5 4 5 4 2" xfId="31020"/>
    <cellStyle name="Notas 5 4 5 5" xfId="18606"/>
    <cellStyle name="Notas 5 4 6" xfId="3804"/>
    <cellStyle name="Notas 5 4 6 2" xfId="6441"/>
    <cellStyle name="Notas 5 4 6 2 2" xfId="12752"/>
    <cellStyle name="Notas 5 4 6 2 2 2" xfId="27860"/>
    <cellStyle name="Notas 5 4 6 2 3" xfId="8198"/>
    <cellStyle name="Notas 5 4 6 2 3 2" xfId="23306"/>
    <cellStyle name="Notas 5 4 6 2 4" xfId="21549"/>
    <cellStyle name="Notas 5 4 6 3" xfId="10186"/>
    <cellStyle name="Notas 5 4 6 3 2" xfId="25294"/>
    <cellStyle name="Notas 5 4 6 4" xfId="14352"/>
    <cellStyle name="Notas 5 4 6 4 2" xfId="29460"/>
    <cellStyle name="Notas 5 4 6 5" xfId="18912"/>
    <cellStyle name="Notas 5 4 7" xfId="4186"/>
    <cellStyle name="Notas 5 4 7 2" xfId="6823"/>
    <cellStyle name="Notas 5 4 7 2 2" xfId="13134"/>
    <cellStyle name="Notas 5 4 7 2 2 2" xfId="28242"/>
    <cellStyle name="Notas 5 4 7 2 3" xfId="16803"/>
    <cellStyle name="Notas 5 4 7 2 3 2" xfId="31911"/>
    <cellStyle name="Notas 5 4 7 2 4" xfId="21931"/>
    <cellStyle name="Notas 5 4 7 3" xfId="10568"/>
    <cellStyle name="Notas 5 4 7 3 2" xfId="25676"/>
    <cellStyle name="Notas 5 4 7 4" xfId="8019"/>
    <cellStyle name="Notas 5 4 7 4 2" xfId="23127"/>
    <cellStyle name="Notas 5 4 7 5" xfId="19294"/>
    <cellStyle name="Notas 5 4 8" xfId="4393"/>
    <cellStyle name="Notas 5 4 8 2" xfId="7030"/>
    <cellStyle name="Notas 5 4 8 2 2" xfId="13341"/>
    <cellStyle name="Notas 5 4 8 2 2 2" xfId="28449"/>
    <cellStyle name="Notas 5 4 8 2 3" xfId="17005"/>
    <cellStyle name="Notas 5 4 8 2 3 2" xfId="32113"/>
    <cellStyle name="Notas 5 4 8 2 4" xfId="22138"/>
    <cellStyle name="Notas 5 4 8 3" xfId="10775"/>
    <cellStyle name="Notas 5 4 8 3 2" xfId="25883"/>
    <cellStyle name="Notas 5 4 8 4" xfId="7314"/>
    <cellStyle name="Notas 5 4 8 4 2" xfId="22422"/>
    <cellStyle name="Notas 5 4 8 5" xfId="19501"/>
    <cellStyle name="Notas 5 4 9" xfId="4751"/>
    <cellStyle name="Notas 5 4 9 2" xfId="11133"/>
    <cellStyle name="Notas 5 4 9 2 2" xfId="26241"/>
    <cellStyle name="Notas 5 4 9 3" xfId="7567"/>
    <cellStyle name="Notas 5 4 9 3 2" xfId="22675"/>
    <cellStyle name="Notas 5 4 9 4" xfId="19859"/>
    <cellStyle name="Notas 5 5" xfId="2010"/>
    <cellStyle name="Notas 5 5 10" xfId="9249"/>
    <cellStyle name="Notas 5 5 10 2" xfId="24357"/>
    <cellStyle name="Notas 5 5 11" xfId="7338"/>
    <cellStyle name="Notas 5 5 11 2" xfId="22446"/>
    <cellStyle name="Notas 5 5 12" xfId="17235"/>
    <cellStyle name="Notas 5 5 2" xfId="2772"/>
    <cellStyle name="Notas 5 5 2 2" xfId="5409"/>
    <cellStyle name="Notas 5 5 2 2 2" xfId="14318"/>
    <cellStyle name="Notas 5 5 2 2 2 2" xfId="29426"/>
    <cellStyle name="Notas 5 5 2 2 3" xfId="20517"/>
    <cellStyle name="Notas 5 5 2 3" xfId="16481"/>
    <cellStyle name="Notas 5 5 2 3 2" xfId="31589"/>
    <cellStyle name="Notas 5 5 2 4" xfId="17880"/>
    <cellStyle name="Notas 5 5 3" xfId="3075"/>
    <cellStyle name="Notas 5 5 3 2" xfId="5712"/>
    <cellStyle name="Notas 5 5 3 2 2" xfId="12023"/>
    <cellStyle name="Notas 5 5 3 2 2 2" xfId="27131"/>
    <cellStyle name="Notas 5 5 3 2 3" xfId="13698"/>
    <cellStyle name="Notas 5 5 3 2 3 2" xfId="28806"/>
    <cellStyle name="Notas 5 5 3 2 4" xfId="20820"/>
    <cellStyle name="Notas 5 5 3 3" xfId="9457"/>
    <cellStyle name="Notas 5 5 3 3 2" xfId="24565"/>
    <cellStyle name="Notas 5 5 3 4" xfId="13958"/>
    <cellStyle name="Notas 5 5 3 4 2" xfId="29066"/>
    <cellStyle name="Notas 5 5 3 5" xfId="18183"/>
    <cellStyle name="Notas 5 5 4" xfId="3401"/>
    <cellStyle name="Notas 5 5 4 2" xfId="6038"/>
    <cellStyle name="Notas 5 5 4 2 2" xfId="12349"/>
    <cellStyle name="Notas 5 5 4 2 2 2" xfId="27457"/>
    <cellStyle name="Notas 5 5 4 2 3" xfId="15966"/>
    <cellStyle name="Notas 5 5 4 2 3 2" xfId="31074"/>
    <cellStyle name="Notas 5 5 4 2 4" xfId="21146"/>
    <cellStyle name="Notas 5 5 4 3" xfId="9783"/>
    <cellStyle name="Notas 5 5 4 3 2" xfId="24891"/>
    <cellStyle name="Notas 5 5 4 4" xfId="13365"/>
    <cellStyle name="Notas 5 5 4 4 2" xfId="28473"/>
    <cellStyle name="Notas 5 5 4 5" xfId="18509"/>
    <cellStyle name="Notas 5 5 5" xfId="3707"/>
    <cellStyle name="Notas 5 5 5 2" xfId="6344"/>
    <cellStyle name="Notas 5 5 5 2 2" xfId="12655"/>
    <cellStyle name="Notas 5 5 5 2 2 2" xfId="27763"/>
    <cellStyle name="Notas 5 5 5 2 3" xfId="13375"/>
    <cellStyle name="Notas 5 5 5 2 3 2" xfId="28483"/>
    <cellStyle name="Notas 5 5 5 2 4" xfId="21452"/>
    <cellStyle name="Notas 5 5 5 3" xfId="10089"/>
    <cellStyle name="Notas 5 5 5 3 2" xfId="25197"/>
    <cellStyle name="Notas 5 5 5 4" xfId="11677"/>
    <cellStyle name="Notas 5 5 5 4 2" xfId="26785"/>
    <cellStyle name="Notas 5 5 5 5" xfId="18815"/>
    <cellStyle name="Notas 5 5 6" xfId="4082"/>
    <cellStyle name="Notas 5 5 6 2" xfId="6719"/>
    <cellStyle name="Notas 5 5 6 2 2" xfId="13030"/>
    <cellStyle name="Notas 5 5 6 2 2 2" xfId="28138"/>
    <cellStyle name="Notas 5 5 6 2 3" xfId="16706"/>
    <cellStyle name="Notas 5 5 6 2 3 2" xfId="31814"/>
    <cellStyle name="Notas 5 5 6 2 4" xfId="21827"/>
    <cellStyle name="Notas 5 5 6 3" xfId="10464"/>
    <cellStyle name="Notas 5 5 6 3 2" xfId="25572"/>
    <cellStyle name="Notas 5 5 6 4" xfId="14375"/>
    <cellStyle name="Notas 5 5 6 4 2" xfId="29483"/>
    <cellStyle name="Notas 5 5 6 5" xfId="19190"/>
    <cellStyle name="Notas 5 5 7" xfId="4364"/>
    <cellStyle name="Notas 5 5 7 2" xfId="7001"/>
    <cellStyle name="Notas 5 5 7 2 2" xfId="13312"/>
    <cellStyle name="Notas 5 5 7 2 2 2" xfId="28420"/>
    <cellStyle name="Notas 5 5 7 2 3" xfId="16976"/>
    <cellStyle name="Notas 5 5 7 2 3 2" xfId="32084"/>
    <cellStyle name="Notas 5 5 7 2 4" xfId="22109"/>
    <cellStyle name="Notas 5 5 7 3" xfId="10746"/>
    <cellStyle name="Notas 5 5 7 3 2" xfId="25854"/>
    <cellStyle name="Notas 5 5 7 4" xfId="8717"/>
    <cellStyle name="Notas 5 5 7 4 2" xfId="23825"/>
    <cellStyle name="Notas 5 5 7 5" xfId="19472"/>
    <cellStyle name="Notas 5 5 8" xfId="4647"/>
    <cellStyle name="Notas 5 5 8 2" xfId="11029"/>
    <cellStyle name="Notas 5 5 8 2 2" xfId="26137"/>
    <cellStyle name="Notas 5 5 8 3" xfId="7819"/>
    <cellStyle name="Notas 5 5 8 3 2" xfId="22927"/>
    <cellStyle name="Notas 5 5 8 4" xfId="19755"/>
    <cellStyle name="Notas 5 5 9" xfId="8508"/>
    <cellStyle name="Notas 5 5 9 2" xfId="23616"/>
    <cellStyle name="Notas 6" xfId="1468"/>
    <cellStyle name="Notas 6 2" xfId="1923"/>
    <cellStyle name="Notas 6 2 10" xfId="14480"/>
    <cellStyle name="Notas 6 2 10 2" xfId="29588"/>
    <cellStyle name="Notas 6 2 11" xfId="16152"/>
    <cellStyle name="Notas 6 2 11 2" xfId="31260"/>
    <cellStyle name="Notas 6 2 12" xfId="17148"/>
    <cellStyle name="Notas 6 2 2" xfId="2483"/>
    <cellStyle name="Notas 6 2 2 2" xfId="5120"/>
    <cellStyle name="Notas 6 2 2 2 2" xfId="11484"/>
    <cellStyle name="Notas 6 2 2 2 2 2" xfId="26592"/>
    <cellStyle name="Notas 6 2 2 2 3" xfId="8099"/>
    <cellStyle name="Notas 6 2 2 2 3 2" xfId="23207"/>
    <cellStyle name="Notas 6 2 2 2 4" xfId="20228"/>
    <cellStyle name="Notas 6 2 2 3" xfId="8950"/>
    <cellStyle name="Notas 6 2 2 3 2" xfId="24058"/>
    <cellStyle name="Notas 6 2 3" xfId="2699"/>
    <cellStyle name="Notas 6 2 3 2" xfId="5336"/>
    <cellStyle name="Notas 6 2 3 2 2" xfId="14164"/>
    <cellStyle name="Notas 6 2 3 2 2 2" xfId="29272"/>
    <cellStyle name="Notas 6 2 3 2 3" xfId="20444"/>
    <cellStyle name="Notas 6 2 3 3" xfId="7677"/>
    <cellStyle name="Notas 6 2 3 3 2" xfId="22785"/>
    <cellStyle name="Notas 6 2 3 4" xfId="17807"/>
    <cellStyle name="Notas 6 2 4" xfId="3002"/>
    <cellStyle name="Notas 6 2 4 2" xfId="5639"/>
    <cellStyle name="Notas 6 2 4 2 2" xfId="11950"/>
    <cellStyle name="Notas 6 2 4 2 2 2" xfId="27058"/>
    <cellStyle name="Notas 6 2 4 2 3" xfId="7851"/>
    <cellStyle name="Notas 6 2 4 2 3 2" xfId="22959"/>
    <cellStyle name="Notas 6 2 4 2 4" xfId="20747"/>
    <cellStyle name="Notas 6 2 4 3" xfId="9384"/>
    <cellStyle name="Notas 6 2 4 3 2" xfId="24492"/>
    <cellStyle name="Notas 6 2 4 4" xfId="7289"/>
    <cellStyle name="Notas 6 2 4 4 2" xfId="22397"/>
    <cellStyle name="Notas 6 2 4 5" xfId="18110"/>
    <cellStyle name="Notas 6 2 5" xfId="3328"/>
    <cellStyle name="Notas 6 2 5 2" xfId="5965"/>
    <cellStyle name="Notas 6 2 5 2 2" xfId="12276"/>
    <cellStyle name="Notas 6 2 5 2 2 2" xfId="27384"/>
    <cellStyle name="Notas 6 2 5 2 3" xfId="14975"/>
    <cellStyle name="Notas 6 2 5 2 3 2" xfId="30083"/>
    <cellStyle name="Notas 6 2 5 2 4" xfId="21073"/>
    <cellStyle name="Notas 6 2 5 3" xfId="9710"/>
    <cellStyle name="Notas 6 2 5 3 2" xfId="24818"/>
    <cellStyle name="Notas 6 2 5 4" xfId="14704"/>
    <cellStyle name="Notas 6 2 5 4 2" xfId="29812"/>
    <cellStyle name="Notas 6 2 5 5" xfId="18436"/>
    <cellStyle name="Notas 6 2 6" xfId="3634"/>
    <cellStyle name="Notas 6 2 6 2" xfId="6271"/>
    <cellStyle name="Notas 6 2 6 2 2" xfId="12582"/>
    <cellStyle name="Notas 6 2 6 2 2 2" xfId="27690"/>
    <cellStyle name="Notas 6 2 6 2 3" xfId="15067"/>
    <cellStyle name="Notas 6 2 6 2 3 2" xfId="30175"/>
    <cellStyle name="Notas 6 2 6 2 4" xfId="21379"/>
    <cellStyle name="Notas 6 2 6 3" xfId="10016"/>
    <cellStyle name="Notas 6 2 6 3 2" xfId="25124"/>
    <cellStyle name="Notas 6 2 6 4" xfId="14086"/>
    <cellStyle name="Notas 6 2 6 4 2" xfId="29194"/>
    <cellStyle name="Notas 6 2 6 5" xfId="18742"/>
    <cellStyle name="Notas 6 2 7" xfId="3995"/>
    <cellStyle name="Notas 6 2 7 2" xfId="6632"/>
    <cellStyle name="Notas 6 2 7 2 2" xfId="12943"/>
    <cellStyle name="Notas 6 2 7 2 2 2" xfId="28051"/>
    <cellStyle name="Notas 6 2 7 2 3" xfId="16633"/>
    <cellStyle name="Notas 6 2 7 2 3 2" xfId="31741"/>
    <cellStyle name="Notas 6 2 7 2 4" xfId="21740"/>
    <cellStyle name="Notas 6 2 7 3" xfId="10377"/>
    <cellStyle name="Notas 6 2 7 3 2" xfId="25485"/>
    <cellStyle name="Notas 6 2 7 4" xfId="16533"/>
    <cellStyle name="Notas 6 2 7 4 2" xfId="31641"/>
    <cellStyle name="Notas 6 2 7 5" xfId="19103"/>
    <cellStyle name="Notas 6 2 8" xfId="4560"/>
    <cellStyle name="Notas 6 2 8 2" xfId="10942"/>
    <cellStyle name="Notas 6 2 8 2 2" xfId="26050"/>
    <cellStyle name="Notas 6 2 8 3" xfId="15000"/>
    <cellStyle name="Notas 6 2 8 3 2" xfId="30108"/>
    <cellStyle name="Notas 6 2 8 4" xfId="19668"/>
    <cellStyle name="Notas 6 2 9" xfId="8424"/>
    <cellStyle name="Notas 6 2 9 2" xfId="23532"/>
    <cellStyle name="Notas 6 3" xfId="1917"/>
    <cellStyle name="Notas 6 3 10" xfId="8418"/>
    <cellStyle name="Notas 6 3 10 2" xfId="23526"/>
    <cellStyle name="Notas 6 3 11" xfId="8217"/>
    <cellStyle name="Notas 6 3 11 2" xfId="23325"/>
    <cellStyle name="Notas 6 3 12" xfId="16196"/>
    <cellStyle name="Notas 6 3 12 2" xfId="31304"/>
    <cellStyle name="Notas 6 3 13" xfId="17142"/>
    <cellStyle name="Notas 6 3 2" xfId="2477"/>
    <cellStyle name="Notas 6 3 2 2" xfId="5114"/>
    <cellStyle name="Notas 6 3 2 2 2" xfId="11478"/>
    <cellStyle name="Notas 6 3 2 2 2 2" xfId="26586"/>
    <cellStyle name="Notas 6 3 2 2 3" xfId="15647"/>
    <cellStyle name="Notas 6 3 2 2 3 2" xfId="30755"/>
    <cellStyle name="Notas 6 3 2 2 4" xfId="20222"/>
    <cellStyle name="Notas 6 3 2 3" xfId="8944"/>
    <cellStyle name="Notas 6 3 2 3 2" xfId="24052"/>
    <cellStyle name="Notas 6 3 2 4" xfId="15404"/>
    <cellStyle name="Notas 6 3 2 4 2" xfId="30512"/>
    <cellStyle name="Notas 6 3 2 5" xfId="15105"/>
    <cellStyle name="Notas 6 3 2 5 2" xfId="30213"/>
    <cellStyle name="Notas 6 3 2 6" xfId="17639"/>
    <cellStyle name="Notas 6 3 3" xfId="2693"/>
    <cellStyle name="Notas 6 3 3 2" xfId="5330"/>
    <cellStyle name="Notas 6 3 3 2 2" xfId="7827"/>
    <cellStyle name="Notas 6 3 3 2 2 2" xfId="22935"/>
    <cellStyle name="Notas 6 3 3 2 3" xfId="20438"/>
    <cellStyle name="Notas 6 3 3 3" xfId="14001"/>
    <cellStyle name="Notas 6 3 3 3 2" xfId="29109"/>
    <cellStyle name="Notas 6 3 3 4" xfId="17801"/>
    <cellStyle name="Notas 6 3 4" xfId="2996"/>
    <cellStyle name="Notas 6 3 4 2" xfId="5633"/>
    <cellStyle name="Notas 6 3 4 2 2" xfId="11944"/>
    <cellStyle name="Notas 6 3 4 2 2 2" xfId="27052"/>
    <cellStyle name="Notas 6 3 4 2 3" xfId="7208"/>
    <cellStyle name="Notas 6 3 4 2 3 2" xfId="22316"/>
    <cellStyle name="Notas 6 3 4 2 4" xfId="20741"/>
    <cellStyle name="Notas 6 3 4 3" xfId="9378"/>
    <cellStyle name="Notas 6 3 4 3 2" xfId="24486"/>
    <cellStyle name="Notas 6 3 4 4" xfId="14094"/>
    <cellStyle name="Notas 6 3 4 4 2" xfId="29202"/>
    <cellStyle name="Notas 6 3 4 5" xfId="18104"/>
    <cellStyle name="Notas 6 3 5" xfId="3322"/>
    <cellStyle name="Notas 6 3 5 2" xfId="5959"/>
    <cellStyle name="Notas 6 3 5 2 2" xfId="12270"/>
    <cellStyle name="Notas 6 3 5 2 2 2" xfId="27378"/>
    <cellStyle name="Notas 6 3 5 2 3" xfId="15512"/>
    <cellStyle name="Notas 6 3 5 2 3 2" xfId="30620"/>
    <cellStyle name="Notas 6 3 5 2 4" xfId="21067"/>
    <cellStyle name="Notas 6 3 5 3" xfId="9704"/>
    <cellStyle name="Notas 6 3 5 3 2" xfId="24812"/>
    <cellStyle name="Notas 6 3 5 4" xfId="16261"/>
    <cellStyle name="Notas 6 3 5 4 2" xfId="31369"/>
    <cellStyle name="Notas 6 3 5 5" xfId="18430"/>
    <cellStyle name="Notas 6 3 6" xfId="3628"/>
    <cellStyle name="Notas 6 3 6 2" xfId="6265"/>
    <cellStyle name="Notas 6 3 6 2 2" xfId="12576"/>
    <cellStyle name="Notas 6 3 6 2 2 2" xfId="27684"/>
    <cellStyle name="Notas 6 3 6 2 3" xfId="14900"/>
    <cellStyle name="Notas 6 3 6 2 3 2" xfId="30008"/>
    <cellStyle name="Notas 6 3 6 2 4" xfId="21373"/>
    <cellStyle name="Notas 6 3 6 3" xfId="10010"/>
    <cellStyle name="Notas 6 3 6 3 2" xfId="25118"/>
    <cellStyle name="Notas 6 3 6 4" xfId="7068"/>
    <cellStyle name="Notas 6 3 6 4 2" xfId="22176"/>
    <cellStyle name="Notas 6 3 6 5" xfId="18736"/>
    <cellStyle name="Notas 6 3 7" xfId="3989"/>
    <cellStyle name="Notas 6 3 7 2" xfId="6626"/>
    <cellStyle name="Notas 6 3 7 2 2" xfId="12937"/>
    <cellStyle name="Notas 6 3 7 2 2 2" xfId="28045"/>
    <cellStyle name="Notas 6 3 7 2 3" xfId="16627"/>
    <cellStyle name="Notas 6 3 7 2 3 2" xfId="31735"/>
    <cellStyle name="Notas 6 3 7 2 4" xfId="21734"/>
    <cellStyle name="Notas 6 3 7 3" xfId="10371"/>
    <cellStyle name="Notas 6 3 7 3 2" xfId="25479"/>
    <cellStyle name="Notas 6 3 7 4" xfId="13447"/>
    <cellStyle name="Notas 6 3 7 4 2" xfId="28555"/>
    <cellStyle name="Notas 6 3 7 5" xfId="19097"/>
    <cellStyle name="Notas 6 3 8" xfId="4309"/>
    <cellStyle name="Notas 6 3 8 2" xfId="6946"/>
    <cellStyle name="Notas 6 3 8 2 2" xfId="13257"/>
    <cellStyle name="Notas 6 3 8 2 2 2" xfId="28365"/>
    <cellStyle name="Notas 6 3 8 2 3" xfId="16921"/>
    <cellStyle name="Notas 6 3 8 2 3 2" xfId="32029"/>
    <cellStyle name="Notas 6 3 8 2 4" xfId="22054"/>
    <cellStyle name="Notas 6 3 8 3" xfId="10691"/>
    <cellStyle name="Notas 6 3 8 3 2" xfId="25799"/>
    <cellStyle name="Notas 6 3 8 4" xfId="7147"/>
    <cellStyle name="Notas 6 3 8 4 2" xfId="22255"/>
    <cellStyle name="Notas 6 3 8 5" xfId="19417"/>
    <cellStyle name="Notas 6 3 9" xfId="4554"/>
    <cellStyle name="Notas 6 3 9 2" xfId="10936"/>
    <cellStyle name="Notas 6 3 9 2 2" xfId="26044"/>
    <cellStyle name="Notas 6 3 9 3" xfId="13779"/>
    <cellStyle name="Notas 6 3 9 3 2" xfId="28887"/>
    <cellStyle name="Notas 6 3 9 4" xfId="19662"/>
    <cellStyle name="Notas 6 4" xfId="2115"/>
    <cellStyle name="Notas 6 4 10" xfId="8613"/>
    <cellStyle name="Notas 6 4 10 2" xfId="23721"/>
    <cellStyle name="Notas 6 4 11" xfId="7898"/>
    <cellStyle name="Notas 6 4 11 2" xfId="23006"/>
    <cellStyle name="Notas 6 4 12" xfId="14583"/>
    <cellStyle name="Notas 6 4 12 2" xfId="29691"/>
    <cellStyle name="Notas 6 4 13" xfId="17340"/>
    <cellStyle name="Notas 6 4 2" xfId="2605"/>
    <cellStyle name="Notas 6 4 2 2" xfId="5242"/>
    <cellStyle name="Notas 6 4 2 2 2" xfId="11606"/>
    <cellStyle name="Notas 6 4 2 2 2 2" xfId="26714"/>
    <cellStyle name="Notas 6 4 2 2 3" xfId="15785"/>
    <cellStyle name="Notas 6 4 2 2 3 2" xfId="30893"/>
    <cellStyle name="Notas 6 4 2 2 4" xfId="20350"/>
    <cellStyle name="Notas 6 4 2 3" xfId="9072"/>
    <cellStyle name="Notas 6 4 2 3 2" xfId="24180"/>
    <cellStyle name="Notas 6 4 2 4" xfId="15044"/>
    <cellStyle name="Notas 6 4 2 4 2" xfId="30152"/>
    <cellStyle name="Notas 6 4 2 5" xfId="16403"/>
    <cellStyle name="Notas 6 4 2 5 2" xfId="31511"/>
    <cellStyle name="Notas 6 4 2 6" xfId="17713"/>
    <cellStyle name="Notas 6 4 3" xfId="2870"/>
    <cellStyle name="Notas 6 4 3 2" xfId="5507"/>
    <cellStyle name="Notas 6 4 3 2 2" xfId="8131"/>
    <cellStyle name="Notas 6 4 3 2 2 2" xfId="23239"/>
    <cellStyle name="Notas 6 4 3 2 3" xfId="20615"/>
    <cellStyle name="Notas 6 4 3 3" xfId="15640"/>
    <cellStyle name="Notas 6 4 3 3 2" xfId="30748"/>
    <cellStyle name="Notas 6 4 3 4" xfId="17978"/>
    <cellStyle name="Notas 6 4 4" xfId="3173"/>
    <cellStyle name="Notas 6 4 4 2" xfId="5810"/>
    <cellStyle name="Notas 6 4 4 2 2" xfId="12121"/>
    <cellStyle name="Notas 6 4 4 2 2 2" xfId="27229"/>
    <cellStyle name="Notas 6 4 4 2 3" xfId="14063"/>
    <cellStyle name="Notas 6 4 4 2 3 2" xfId="29171"/>
    <cellStyle name="Notas 6 4 4 2 4" xfId="20918"/>
    <cellStyle name="Notas 6 4 4 3" xfId="9555"/>
    <cellStyle name="Notas 6 4 4 3 2" xfId="24663"/>
    <cellStyle name="Notas 6 4 4 4" xfId="15752"/>
    <cellStyle name="Notas 6 4 4 4 2" xfId="30860"/>
    <cellStyle name="Notas 6 4 4 5" xfId="18281"/>
    <cellStyle name="Notas 6 4 5" xfId="3499"/>
    <cellStyle name="Notas 6 4 5 2" xfId="6136"/>
    <cellStyle name="Notas 6 4 5 2 2" xfId="12447"/>
    <cellStyle name="Notas 6 4 5 2 2 2" xfId="27555"/>
    <cellStyle name="Notas 6 4 5 2 3" xfId="14404"/>
    <cellStyle name="Notas 6 4 5 2 3 2" xfId="29512"/>
    <cellStyle name="Notas 6 4 5 2 4" xfId="21244"/>
    <cellStyle name="Notas 6 4 5 3" xfId="9881"/>
    <cellStyle name="Notas 6 4 5 3 2" xfId="24989"/>
    <cellStyle name="Notas 6 4 5 4" xfId="9289"/>
    <cellStyle name="Notas 6 4 5 4 2" xfId="24397"/>
    <cellStyle name="Notas 6 4 5 5" xfId="18607"/>
    <cellStyle name="Notas 6 4 6" xfId="3805"/>
    <cellStyle name="Notas 6 4 6 2" xfId="6442"/>
    <cellStyle name="Notas 6 4 6 2 2" xfId="12753"/>
    <cellStyle name="Notas 6 4 6 2 2 2" xfId="27861"/>
    <cellStyle name="Notas 6 4 6 2 3" xfId="15344"/>
    <cellStyle name="Notas 6 4 6 2 3 2" xfId="30452"/>
    <cellStyle name="Notas 6 4 6 2 4" xfId="21550"/>
    <cellStyle name="Notas 6 4 6 3" xfId="10187"/>
    <cellStyle name="Notas 6 4 6 3 2" xfId="25295"/>
    <cellStyle name="Notas 6 4 6 4" xfId="16077"/>
    <cellStyle name="Notas 6 4 6 4 2" xfId="31185"/>
    <cellStyle name="Notas 6 4 6 5" xfId="18913"/>
    <cellStyle name="Notas 6 4 7" xfId="4187"/>
    <cellStyle name="Notas 6 4 7 2" xfId="6824"/>
    <cellStyle name="Notas 6 4 7 2 2" xfId="13135"/>
    <cellStyle name="Notas 6 4 7 2 2 2" xfId="28243"/>
    <cellStyle name="Notas 6 4 7 2 3" xfId="16804"/>
    <cellStyle name="Notas 6 4 7 2 3 2" xfId="31912"/>
    <cellStyle name="Notas 6 4 7 2 4" xfId="21932"/>
    <cellStyle name="Notas 6 4 7 3" xfId="10569"/>
    <cellStyle name="Notas 6 4 7 3 2" xfId="25677"/>
    <cellStyle name="Notas 6 4 7 4" xfId="15075"/>
    <cellStyle name="Notas 6 4 7 4 2" xfId="30183"/>
    <cellStyle name="Notas 6 4 7 5" xfId="19295"/>
    <cellStyle name="Notas 6 4 8" xfId="4394"/>
    <cellStyle name="Notas 6 4 8 2" xfId="7031"/>
    <cellStyle name="Notas 6 4 8 2 2" xfId="13342"/>
    <cellStyle name="Notas 6 4 8 2 2 2" xfId="28450"/>
    <cellStyle name="Notas 6 4 8 2 3" xfId="17006"/>
    <cellStyle name="Notas 6 4 8 2 3 2" xfId="32114"/>
    <cellStyle name="Notas 6 4 8 2 4" xfId="22139"/>
    <cellStyle name="Notas 6 4 8 3" xfId="10776"/>
    <cellStyle name="Notas 6 4 8 3 2" xfId="25884"/>
    <cellStyle name="Notas 6 4 8 4" xfId="8137"/>
    <cellStyle name="Notas 6 4 8 4 2" xfId="23245"/>
    <cellStyle name="Notas 6 4 8 5" xfId="19502"/>
    <cellStyle name="Notas 6 4 9" xfId="4752"/>
    <cellStyle name="Notas 6 4 9 2" xfId="11134"/>
    <cellStyle name="Notas 6 4 9 2 2" xfId="26242"/>
    <cellStyle name="Notas 6 4 9 3" xfId="13662"/>
    <cellStyle name="Notas 6 4 9 3 2" xfId="28770"/>
    <cellStyle name="Notas 6 4 9 4" xfId="19860"/>
    <cellStyle name="Notas 6 5" xfId="2009"/>
    <cellStyle name="Notas 6 5 10" xfId="13434"/>
    <cellStyle name="Notas 6 5 10 2" xfId="28542"/>
    <cellStyle name="Notas 6 5 11" xfId="9286"/>
    <cellStyle name="Notas 6 5 11 2" xfId="24394"/>
    <cellStyle name="Notas 6 5 12" xfId="17234"/>
    <cellStyle name="Notas 6 5 2" xfId="2771"/>
    <cellStyle name="Notas 6 5 2 2" xfId="5408"/>
    <cellStyle name="Notas 6 5 2 2 2" xfId="7668"/>
    <cellStyle name="Notas 6 5 2 2 2 2" xfId="22776"/>
    <cellStyle name="Notas 6 5 2 2 3" xfId="20516"/>
    <cellStyle name="Notas 6 5 2 3" xfId="15742"/>
    <cellStyle name="Notas 6 5 2 3 2" xfId="30850"/>
    <cellStyle name="Notas 6 5 2 4" xfId="17879"/>
    <cellStyle name="Notas 6 5 3" xfId="3074"/>
    <cellStyle name="Notas 6 5 3 2" xfId="5711"/>
    <cellStyle name="Notas 6 5 3 2 2" xfId="12022"/>
    <cellStyle name="Notas 6 5 3 2 2 2" xfId="27130"/>
    <cellStyle name="Notas 6 5 3 2 3" xfId="8124"/>
    <cellStyle name="Notas 6 5 3 2 3 2" xfId="23232"/>
    <cellStyle name="Notas 6 5 3 2 4" xfId="20819"/>
    <cellStyle name="Notas 6 5 3 3" xfId="9456"/>
    <cellStyle name="Notas 6 5 3 3 2" xfId="24564"/>
    <cellStyle name="Notas 6 5 3 4" xfId="13399"/>
    <cellStyle name="Notas 6 5 3 4 2" xfId="28507"/>
    <cellStyle name="Notas 6 5 3 5" xfId="18182"/>
    <cellStyle name="Notas 6 5 4" xfId="3400"/>
    <cellStyle name="Notas 6 5 4 2" xfId="6037"/>
    <cellStyle name="Notas 6 5 4 2 2" xfId="12348"/>
    <cellStyle name="Notas 6 5 4 2 2 2" xfId="27456"/>
    <cellStyle name="Notas 6 5 4 2 3" xfId="13501"/>
    <cellStyle name="Notas 6 5 4 2 3 2" xfId="28609"/>
    <cellStyle name="Notas 6 5 4 2 4" xfId="21145"/>
    <cellStyle name="Notas 6 5 4 3" xfId="9782"/>
    <cellStyle name="Notas 6 5 4 3 2" xfId="24890"/>
    <cellStyle name="Notas 6 5 4 4" xfId="13781"/>
    <cellStyle name="Notas 6 5 4 4 2" xfId="28889"/>
    <cellStyle name="Notas 6 5 4 5" xfId="18508"/>
    <cellStyle name="Notas 6 5 5" xfId="3706"/>
    <cellStyle name="Notas 6 5 5 2" xfId="6343"/>
    <cellStyle name="Notas 6 5 5 2 2" xfId="12654"/>
    <cellStyle name="Notas 6 5 5 2 2 2" xfId="27762"/>
    <cellStyle name="Notas 6 5 5 2 3" xfId="15762"/>
    <cellStyle name="Notas 6 5 5 2 3 2" xfId="30870"/>
    <cellStyle name="Notas 6 5 5 2 4" xfId="21451"/>
    <cellStyle name="Notas 6 5 5 3" xfId="10088"/>
    <cellStyle name="Notas 6 5 5 3 2" xfId="25196"/>
    <cellStyle name="Notas 6 5 5 4" xfId="13897"/>
    <cellStyle name="Notas 6 5 5 4 2" xfId="29005"/>
    <cellStyle name="Notas 6 5 5 5" xfId="18814"/>
    <cellStyle name="Notas 6 5 6" xfId="4081"/>
    <cellStyle name="Notas 6 5 6 2" xfId="6718"/>
    <cellStyle name="Notas 6 5 6 2 2" xfId="13029"/>
    <cellStyle name="Notas 6 5 6 2 2 2" xfId="28137"/>
    <cellStyle name="Notas 6 5 6 2 3" xfId="16705"/>
    <cellStyle name="Notas 6 5 6 2 3 2" xfId="31813"/>
    <cellStyle name="Notas 6 5 6 2 4" xfId="21826"/>
    <cellStyle name="Notas 6 5 6 3" xfId="10463"/>
    <cellStyle name="Notas 6 5 6 3 2" xfId="25571"/>
    <cellStyle name="Notas 6 5 6 4" xfId="15330"/>
    <cellStyle name="Notas 6 5 6 4 2" xfId="30438"/>
    <cellStyle name="Notas 6 5 6 5" xfId="19189"/>
    <cellStyle name="Notas 6 5 7" xfId="4363"/>
    <cellStyle name="Notas 6 5 7 2" xfId="7000"/>
    <cellStyle name="Notas 6 5 7 2 2" xfId="13311"/>
    <cellStyle name="Notas 6 5 7 2 2 2" xfId="28419"/>
    <cellStyle name="Notas 6 5 7 2 3" xfId="16975"/>
    <cellStyle name="Notas 6 5 7 2 3 2" xfId="32083"/>
    <cellStyle name="Notas 6 5 7 2 4" xfId="22108"/>
    <cellStyle name="Notas 6 5 7 3" xfId="10745"/>
    <cellStyle name="Notas 6 5 7 3 2" xfId="25853"/>
    <cellStyle name="Notas 6 5 7 4" xfId="8100"/>
    <cellStyle name="Notas 6 5 7 4 2" xfId="23208"/>
    <cellStyle name="Notas 6 5 7 5" xfId="19471"/>
    <cellStyle name="Notas 6 5 8" xfId="4646"/>
    <cellStyle name="Notas 6 5 8 2" xfId="11028"/>
    <cellStyle name="Notas 6 5 8 2 2" xfId="26136"/>
    <cellStyle name="Notas 6 5 8 3" xfId="15611"/>
    <cellStyle name="Notas 6 5 8 3 2" xfId="30719"/>
    <cellStyle name="Notas 6 5 8 4" xfId="19754"/>
    <cellStyle name="Notas 6 5 9" xfId="8507"/>
    <cellStyle name="Notas 6 5 9 2" xfId="23615"/>
    <cellStyle name="Notas 7" xfId="1469"/>
    <cellStyle name="Notas 7 2" xfId="1924"/>
    <cellStyle name="Notas 7 2 10" xfId="15298"/>
    <cellStyle name="Notas 7 2 10 2" xfId="30406"/>
    <cellStyle name="Notas 7 2 11" xfId="13433"/>
    <cellStyle name="Notas 7 2 11 2" xfId="28541"/>
    <cellStyle name="Notas 7 2 12" xfId="17149"/>
    <cellStyle name="Notas 7 2 2" xfId="2484"/>
    <cellStyle name="Notas 7 2 2 2" xfId="5121"/>
    <cellStyle name="Notas 7 2 2 2 2" xfId="11485"/>
    <cellStyle name="Notas 7 2 2 2 2 2" xfId="26593"/>
    <cellStyle name="Notas 7 2 2 2 3" xfId="7313"/>
    <cellStyle name="Notas 7 2 2 2 3 2" xfId="22421"/>
    <cellStyle name="Notas 7 2 2 2 4" xfId="20229"/>
    <cellStyle name="Notas 7 2 2 3" xfId="8951"/>
    <cellStyle name="Notas 7 2 2 3 2" xfId="24059"/>
    <cellStyle name="Notas 7 2 3" xfId="2700"/>
    <cellStyle name="Notas 7 2 3 2" xfId="5337"/>
    <cellStyle name="Notas 7 2 3 2 2" xfId="14224"/>
    <cellStyle name="Notas 7 2 3 2 2 2" xfId="29332"/>
    <cellStyle name="Notas 7 2 3 2 3" xfId="20445"/>
    <cellStyle name="Notas 7 2 3 3" xfId="15686"/>
    <cellStyle name="Notas 7 2 3 3 2" xfId="30794"/>
    <cellStyle name="Notas 7 2 3 4" xfId="17808"/>
    <cellStyle name="Notas 7 2 4" xfId="3003"/>
    <cellStyle name="Notas 7 2 4 2" xfId="5640"/>
    <cellStyle name="Notas 7 2 4 2 2" xfId="11951"/>
    <cellStyle name="Notas 7 2 4 2 2 2" xfId="27059"/>
    <cellStyle name="Notas 7 2 4 2 3" xfId="8731"/>
    <cellStyle name="Notas 7 2 4 2 3 2" xfId="23839"/>
    <cellStyle name="Notas 7 2 4 2 4" xfId="20748"/>
    <cellStyle name="Notas 7 2 4 3" xfId="9385"/>
    <cellStyle name="Notas 7 2 4 3 2" xfId="24493"/>
    <cellStyle name="Notas 7 2 4 4" xfId="16562"/>
    <cellStyle name="Notas 7 2 4 4 2" xfId="31670"/>
    <cellStyle name="Notas 7 2 4 5" xfId="18111"/>
    <cellStyle name="Notas 7 2 5" xfId="3329"/>
    <cellStyle name="Notas 7 2 5 2" xfId="5966"/>
    <cellStyle name="Notas 7 2 5 2 2" xfId="12277"/>
    <cellStyle name="Notas 7 2 5 2 2 2" xfId="27385"/>
    <cellStyle name="Notas 7 2 5 2 3" xfId="15294"/>
    <cellStyle name="Notas 7 2 5 2 3 2" xfId="30402"/>
    <cellStyle name="Notas 7 2 5 2 4" xfId="21074"/>
    <cellStyle name="Notas 7 2 5 3" xfId="9711"/>
    <cellStyle name="Notas 7 2 5 3 2" xfId="24819"/>
    <cellStyle name="Notas 7 2 5 4" xfId="7409"/>
    <cellStyle name="Notas 7 2 5 4 2" xfId="22517"/>
    <cellStyle name="Notas 7 2 5 5" xfId="18437"/>
    <cellStyle name="Notas 7 2 6" xfId="3635"/>
    <cellStyle name="Notas 7 2 6 2" xfId="6272"/>
    <cellStyle name="Notas 7 2 6 2 2" xfId="12583"/>
    <cellStyle name="Notas 7 2 6 2 2 2" xfId="27691"/>
    <cellStyle name="Notas 7 2 6 2 3" xfId="7481"/>
    <cellStyle name="Notas 7 2 6 2 3 2" xfId="22589"/>
    <cellStyle name="Notas 7 2 6 2 4" xfId="21380"/>
    <cellStyle name="Notas 7 2 6 3" xfId="10017"/>
    <cellStyle name="Notas 7 2 6 3 2" xfId="25125"/>
    <cellStyle name="Notas 7 2 6 4" xfId="14632"/>
    <cellStyle name="Notas 7 2 6 4 2" xfId="29740"/>
    <cellStyle name="Notas 7 2 6 5" xfId="18743"/>
    <cellStyle name="Notas 7 2 7" xfId="3996"/>
    <cellStyle name="Notas 7 2 7 2" xfId="6633"/>
    <cellStyle name="Notas 7 2 7 2 2" xfId="12944"/>
    <cellStyle name="Notas 7 2 7 2 2 2" xfId="28052"/>
    <cellStyle name="Notas 7 2 7 2 3" xfId="16634"/>
    <cellStyle name="Notas 7 2 7 2 3 2" xfId="31742"/>
    <cellStyle name="Notas 7 2 7 2 4" xfId="21741"/>
    <cellStyle name="Notas 7 2 7 3" xfId="10378"/>
    <cellStyle name="Notas 7 2 7 3 2" xfId="25486"/>
    <cellStyle name="Notas 7 2 7 4" xfId="14069"/>
    <cellStyle name="Notas 7 2 7 4 2" xfId="29177"/>
    <cellStyle name="Notas 7 2 7 5" xfId="19104"/>
    <cellStyle name="Notas 7 2 8" xfId="4561"/>
    <cellStyle name="Notas 7 2 8 2" xfId="10943"/>
    <cellStyle name="Notas 7 2 8 2 2" xfId="26051"/>
    <cellStyle name="Notas 7 2 8 3" xfId="15907"/>
    <cellStyle name="Notas 7 2 8 3 2" xfId="31015"/>
    <cellStyle name="Notas 7 2 8 4" xfId="19669"/>
    <cellStyle name="Notas 7 2 9" xfId="8425"/>
    <cellStyle name="Notas 7 2 9 2" xfId="23533"/>
    <cellStyle name="Notas 7 3" xfId="1918"/>
    <cellStyle name="Notas 7 3 10" xfId="8419"/>
    <cellStyle name="Notas 7 3 10 2" xfId="23527"/>
    <cellStyle name="Notas 7 3 11" xfId="7323"/>
    <cellStyle name="Notas 7 3 11 2" xfId="22431"/>
    <cellStyle name="Notas 7 3 12" xfId="13495"/>
    <cellStyle name="Notas 7 3 12 2" xfId="28603"/>
    <cellStyle name="Notas 7 3 13" xfId="17143"/>
    <cellStyle name="Notas 7 3 2" xfId="2478"/>
    <cellStyle name="Notas 7 3 2 2" xfId="5115"/>
    <cellStyle name="Notas 7 3 2 2 2" xfId="11479"/>
    <cellStyle name="Notas 7 3 2 2 2 2" xfId="26587"/>
    <cellStyle name="Notas 7 3 2 2 3" xfId="7767"/>
    <cellStyle name="Notas 7 3 2 2 3 2" xfId="22875"/>
    <cellStyle name="Notas 7 3 2 2 4" xfId="20223"/>
    <cellStyle name="Notas 7 3 2 3" xfId="8945"/>
    <cellStyle name="Notas 7 3 2 3 2" xfId="24053"/>
    <cellStyle name="Notas 7 3 2 4" xfId="7382"/>
    <cellStyle name="Notas 7 3 2 4 2" xfId="22490"/>
    <cellStyle name="Notas 7 3 2 5" xfId="7960"/>
    <cellStyle name="Notas 7 3 2 5 2" xfId="23068"/>
    <cellStyle name="Notas 7 3 2 6" xfId="17640"/>
    <cellStyle name="Notas 7 3 3" xfId="2694"/>
    <cellStyle name="Notas 7 3 3 2" xfId="5331"/>
    <cellStyle name="Notas 7 3 3 2 2" xfId="7919"/>
    <cellStyle name="Notas 7 3 3 2 2 2" xfId="23027"/>
    <cellStyle name="Notas 7 3 3 2 3" xfId="20439"/>
    <cellStyle name="Notas 7 3 3 3" xfId="15439"/>
    <cellStyle name="Notas 7 3 3 3 2" xfId="30547"/>
    <cellStyle name="Notas 7 3 3 4" xfId="17802"/>
    <cellStyle name="Notas 7 3 4" xfId="2997"/>
    <cellStyle name="Notas 7 3 4 2" xfId="5634"/>
    <cellStyle name="Notas 7 3 4 2 2" xfId="11945"/>
    <cellStyle name="Notas 7 3 4 2 2 2" xfId="27053"/>
    <cellStyle name="Notas 7 3 4 2 3" xfId="7661"/>
    <cellStyle name="Notas 7 3 4 2 3 2" xfId="22769"/>
    <cellStyle name="Notas 7 3 4 2 4" xfId="20742"/>
    <cellStyle name="Notas 7 3 4 3" xfId="9379"/>
    <cellStyle name="Notas 7 3 4 3 2" xfId="24487"/>
    <cellStyle name="Notas 7 3 4 4" xfId="8048"/>
    <cellStyle name="Notas 7 3 4 4 2" xfId="23156"/>
    <cellStyle name="Notas 7 3 4 5" xfId="18105"/>
    <cellStyle name="Notas 7 3 5" xfId="3323"/>
    <cellStyle name="Notas 7 3 5 2" xfId="5960"/>
    <cellStyle name="Notas 7 3 5 2 2" xfId="12271"/>
    <cellStyle name="Notas 7 3 5 2 2 2" xfId="27379"/>
    <cellStyle name="Notas 7 3 5 2 3" xfId="14176"/>
    <cellStyle name="Notas 7 3 5 2 3 2" xfId="29284"/>
    <cellStyle name="Notas 7 3 5 2 4" xfId="21068"/>
    <cellStyle name="Notas 7 3 5 3" xfId="9705"/>
    <cellStyle name="Notas 7 3 5 3 2" xfId="24813"/>
    <cellStyle name="Notas 7 3 5 4" xfId="13750"/>
    <cellStyle name="Notas 7 3 5 4 2" xfId="28858"/>
    <cellStyle name="Notas 7 3 5 5" xfId="18431"/>
    <cellStyle name="Notas 7 3 6" xfId="3629"/>
    <cellStyle name="Notas 7 3 6 2" xfId="6266"/>
    <cellStyle name="Notas 7 3 6 2 2" xfId="12577"/>
    <cellStyle name="Notas 7 3 6 2 2 2" xfId="27685"/>
    <cellStyle name="Notas 7 3 6 2 3" xfId="7734"/>
    <cellStyle name="Notas 7 3 6 2 3 2" xfId="22842"/>
    <cellStyle name="Notas 7 3 6 2 4" xfId="21374"/>
    <cellStyle name="Notas 7 3 6 3" xfId="10011"/>
    <cellStyle name="Notas 7 3 6 3 2" xfId="25119"/>
    <cellStyle name="Notas 7 3 6 4" xfId="14530"/>
    <cellStyle name="Notas 7 3 6 4 2" xfId="29638"/>
    <cellStyle name="Notas 7 3 6 5" xfId="18737"/>
    <cellStyle name="Notas 7 3 7" xfId="3990"/>
    <cellStyle name="Notas 7 3 7 2" xfId="6627"/>
    <cellStyle name="Notas 7 3 7 2 2" xfId="12938"/>
    <cellStyle name="Notas 7 3 7 2 2 2" xfId="28046"/>
    <cellStyle name="Notas 7 3 7 2 3" xfId="16628"/>
    <cellStyle name="Notas 7 3 7 2 3 2" xfId="31736"/>
    <cellStyle name="Notas 7 3 7 2 4" xfId="21735"/>
    <cellStyle name="Notas 7 3 7 3" xfId="10372"/>
    <cellStyle name="Notas 7 3 7 3 2" xfId="25480"/>
    <cellStyle name="Notas 7 3 7 4" xfId="7970"/>
    <cellStyle name="Notas 7 3 7 4 2" xfId="23078"/>
    <cellStyle name="Notas 7 3 7 5" xfId="19098"/>
    <cellStyle name="Notas 7 3 8" xfId="4310"/>
    <cellStyle name="Notas 7 3 8 2" xfId="6947"/>
    <cellStyle name="Notas 7 3 8 2 2" xfId="13258"/>
    <cellStyle name="Notas 7 3 8 2 2 2" xfId="28366"/>
    <cellStyle name="Notas 7 3 8 2 3" xfId="16922"/>
    <cellStyle name="Notas 7 3 8 2 3 2" xfId="32030"/>
    <cellStyle name="Notas 7 3 8 2 4" xfId="22055"/>
    <cellStyle name="Notas 7 3 8 3" xfId="10692"/>
    <cellStyle name="Notas 7 3 8 3 2" xfId="25800"/>
    <cellStyle name="Notas 7 3 8 4" xfId="13887"/>
    <cellStyle name="Notas 7 3 8 4 2" xfId="28995"/>
    <cellStyle name="Notas 7 3 8 5" xfId="19418"/>
    <cellStyle name="Notas 7 3 9" xfId="4555"/>
    <cellStyle name="Notas 7 3 9 2" xfId="10937"/>
    <cellStyle name="Notas 7 3 9 2 2" xfId="26045"/>
    <cellStyle name="Notas 7 3 9 3" xfId="16316"/>
    <cellStyle name="Notas 7 3 9 3 2" xfId="31424"/>
    <cellStyle name="Notas 7 3 9 4" xfId="19663"/>
    <cellStyle name="Notas 7 4" xfId="2116"/>
    <cellStyle name="Notas 7 4 10" xfId="8614"/>
    <cellStyle name="Notas 7 4 10 2" xfId="23722"/>
    <cellStyle name="Notas 7 4 11" xfId="14733"/>
    <cellStyle name="Notas 7 4 11 2" xfId="29841"/>
    <cellStyle name="Notas 7 4 12" xfId="7640"/>
    <cellStyle name="Notas 7 4 12 2" xfId="22748"/>
    <cellStyle name="Notas 7 4 13" xfId="17341"/>
    <cellStyle name="Notas 7 4 2" xfId="2606"/>
    <cellStyle name="Notas 7 4 2 2" xfId="5243"/>
    <cellStyle name="Notas 7 4 2 2 2" xfId="11607"/>
    <cellStyle name="Notas 7 4 2 2 2 2" xfId="26715"/>
    <cellStyle name="Notas 7 4 2 2 3" xfId="14061"/>
    <cellStyle name="Notas 7 4 2 2 3 2" xfId="29169"/>
    <cellStyle name="Notas 7 4 2 2 4" xfId="20351"/>
    <cellStyle name="Notas 7 4 2 3" xfId="9073"/>
    <cellStyle name="Notas 7 4 2 3 2" xfId="24181"/>
    <cellStyle name="Notas 7 4 2 4" xfId="7988"/>
    <cellStyle name="Notas 7 4 2 4 2" xfId="23096"/>
    <cellStyle name="Notas 7 4 2 5" xfId="13727"/>
    <cellStyle name="Notas 7 4 2 5 2" xfId="28835"/>
    <cellStyle name="Notas 7 4 2 6" xfId="17714"/>
    <cellStyle name="Notas 7 4 3" xfId="2871"/>
    <cellStyle name="Notas 7 4 3 2" xfId="5508"/>
    <cellStyle name="Notas 7 4 3 2 2" xfId="14308"/>
    <cellStyle name="Notas 7 4 3 2 2 2" xfId="29416"/>
    <cellStyle name="Notas 7 4 3 2 3" xfId="20616"/>
    <cellStyle name="Notas 7 4 3 3" xfId="8245"/>
    <cellStyle name="Notas 7 4 3 3 2" xfId="23353"/>
    <cellStyle name="Notas 7 4 3 4" xfId="17979"/>
    <cellStyle name="Notas 7 4 4" xfId="3174"/>
    <cellStyle name="Notas 7 4 4 2" xfId="5811"/>
    <cellStyle name="Notas 7 4 4 2 2" xfId="12122"/>
    <cellStyle name="Notas 7 4 4 2 2 2" xfId="27230"/>
    <cellStyle name="Notas 7 4 4 2 3" xfId="13918"/>
    <cellStyle name="Notas 7 4 4 2 3 2" xfId="29026"/>
    <cellStyle name="Notas 7 4 4 2 4" xfId="20919"/>
    <cellStyle name="Notas 7 4 4 3" xfId="9556"/>
    <cellStyle name="Notas 7 4 4 3 2" xfId="24664"/>
    <cellStyle name="Notas 7 4 4 4" xfId="14857"/>
    <cellStyle name="Notas 7 4 4 4 2" xfId="29965"/>
    <cellStyle name="Notas 7 4 4 5" xfId="18282"/>
    <cellStyle name="Notas 7 4 5" xfId="3500"/>
    <cellStyle name="Notas 7 4 5 2" xfId="6137"/>
    <cellStyle name="Notas 7 4 5 2 2" xfId="12448"/>
    <cellStyle name="Notas 7 4 5 2 2 2" xfId="27556"/>
    <cellStyle name="Notas 7 4 5 2 3" xfId="16182"/>
    <cellStyle name="Notas 7 4 5 2 3 2" xfId="31290"/>
    <cellStyle name="Notas 7 4 5 2 4" xfId="21245"/>
    <cellStyle name="Notas 7 4 5 3" xfId="9882"/>
    <cellStyle name="Notas 7 4 5 3 2" xfId="24990"/>
    <cellStyle name="Notas 7 4 5 4" xfId="14313"/>
    <cellStyle name="Notas 7 4 5 4 2" xfId="29421"/>
    <cellStyle name="Notas 7 4 5 5" xfId="18608"/>
    <cellStyle name="Notas 7 4 6" xfId="3806"/>
    <cellStyle name="Notas 7 4 6 2" xfId="6443"/>
    <cellStyle name="Notas 7 4 6 2 2" xfId="12754"/>
    <cellStyle name="Notas 7 4 6 2 2 2" xfId="27862"/>
    <cellStyle name="Notas 7 4 6 2 3" xfId="16210"/>
    <cellStyle name="Notas 7 4 6 2 3 2" xfId="31318"/>
    <cellStyle name="Notas 7 4 6 2 4" xfId="21551"/>
    <cellStyle name="Notas 7 4 6 3" xfId="10188"/>
    <cellStyle name="Notas 7 4 6 3 2" xfId="25296"/>
    <cellStyle name="Notas 7 4 6 4" xfId="16517"/>
    <cellStyle name="Notas 7 4 6 4 2" xfId="31625"/>
    <cellStyle name="Notas 7 4 6 5" xfId="18914"/>
    <cellStyle name="Notas 7 4 7" xfId="4188"/>
    <cellStyle name="Notas 7 4 7 2" xfId="6825"/>
    <cellStyle name="Notas 7 4 7 2 2" xfId="13136"/>
    <cellStyle name="Notas 7 4 7 2 2 2" xfId="28244"/>
    <cellStyle name="Notas 7 4 7 2 3" xfId="16805"/>
    <cellStyle name="Notas 7 4 7 2 3 2" xfId="31913"/>
    <cellStyle name="Notas 7 4 7 2 4" xfId="21933"/>
    <cellStyle name="Notas 7 4 7 3" xfId="10570"/>
    <cellStyle name="Notas 7 4 7 3 2" xfId="25678"/>
    <cellStyle name="Notas 7 4 7 4" xfId="7142"/>
    <cellStyle name="Notas 7 4 7 4 2" xfId="22250"/>
    <cellStyle name="Notas 7 4 7 5" xfId="19296"/>
    <cellStyle name="Notas 7 4 8" xfId="4395"/>
    <cellStyle name="Notas 7 4 8 2" xfId="7032"/>
    <cellStyle name="Notas 7 4 8 2 2" xfId="13343"/>
    <cellStyle name="Notas 7 4 8 2 2 2" xfId="28451"/>
    <cellStyle name="Notas 7 4 8 2 3" xfId="17007"/>
    <cellStyle name="Notas 7 4 8 2 3 2" xfId="32115"/>
    <cellStyle name="Notas 7 4 8 2 4" xfId="22140"/>
    <cellStyle name="Notas 7 4 8 3" xfId="10777"/>
    <cellStyle name="Notas 7 4 8 3 2" xfId="25885"/>
    <cellStyle name="Notas 7 4 8 4" xfId="14128"/>
    <cellStyle name="Notas 7 4 8 4 2" xfId="29236"/>
    <cellStyle name="Notas 7 4 8 5" xfId="19503"/>
    <cellStyle name="Notas 7 4 9" xfId="4753"/>
    <cellStyle name="Notas 7 4 9 2" xfId="11135"/>
    <cellStyle name="Notas 7 4 9 2 2" xfId="26243"/>
    <cellStyle name="Notas 7 4 9 3" xfId="8208"/>
    <cellStyle name="Notas 7 4 9 3 2" xfId="23316"/>
    <cellStyle name="Notas 7 4 9 4" xfId="19861"/>
    <cellStyle name="Notas 7 5" xfId="2008"/>
    <cellStyle name="Notas 7 5 10" xfId="8220"/>
    <cellStyle name="Notas 7 5 10 2" xfId="23328"/>
    <cellStyle name="Notas 7 5 11" xfId="15012"/>
    <cellStyle name="Notas 7 5 11 2" xfId="30120"/>
    <cellStyle name="Notas 7 5 12" xfId="17233"/>
    <cellStyle name="Notas 7 5 2" xfId="2770"/>
    <cellStyle name="Notas 7 5 2 2" xfId="5407"/>
    <cellStyle name="Notas 7 5 2 2 2" xfId="7671"/>
    <cellStyle name="Notas 7 5 2 2 2 2" xfId="22779"/>
    <cellStyle name="Notas 7 5 2 2 3" xfId="20515"/>
    <cellStyle name="Notas 7 5 2 3" xfId="16377"/>
    <cellStyle name="Notas 7 5 2 3 2" xfId="31485"/>
    <cellStyle name="Notas 7 5 2 4" xfId="17878"/>
    <cellStyle name="Notas 7 5 3" xfId="3073"/>
    <cellStyle name="Notas 7 5 3 2" xfId="5710"/>
    <cellStyle name="Notas 7 5 3 2 2" xfId="12021"/>
    <cellStyle name="Notas 7 5 3 2 2 2" xfId="27129"/>
    <cellStyle name="Notas 7 5 3 2 3" xfId="13795"/>
    <cellStyle name="Notas 7 5 3 2 3 2" xfId="28903"/>
    <cellStyle name="Notas 7 5 3 2 4" xfId="20818"/>
    <cellStyle name="Notas 7 5 3 3" xfId="9455"/>
    <cellStyle name="Notas 7 5 3 3 2" xfId="24563"/>
    <cellStyle name="Notas 7 5 3 4" xfId="7654"/>
    <cellStyle name="Notas 7 5 3 4 2" xfId="22762"/>
    <cellStyle name="Notas 7 5 3 5" xfId="18181"/>
    <cellStyle name="Notas 7 5 4" xfId="3399"/>
    <cellStyle name="Notas 7 5 4 2" xfId="6036"/>
    <cellStyle name="Notas 7 5 4 2 2" xfId="12347"/>
    <cellStyle name="Notas 7 5 4 2 2 2" xfId="27455"/>
    <cellStyle name="Notas 7 5 4 2 3" xfId="7485"/>
    <cellStyle name="Notas 7 5 4 2 3 2" xfId="22593"/>
    <cellStyle name="Notas 7 5 4 2 4" xfId="21144"/>
    <cellStyle name="Notas 7 5 4 3" xfId="9781"/>
    <cellStyle name="Notas 7 5 4 3 2" xfId="24889"/>
    <cellStyle name="Notas 7 5 4 4" xfId="13767"/>
    <cellStyle name="Notas 7 5 4 4 2" xfId="28875"/>
    <cellStyle name="Notas 7 5 4 5" xfId="18507"/>
    <cellStyle name="Notas 7 5 5" xfId="3705"/>
    <cellStyle name="Notas 7 5 5 2" xfId="6342"/>
    <cellStyle name="Notas 7 5 5 2 2" xfId="12653"/>
    <cellStyle name="Notas 7 5 5 2 2 2" xfId="27761"/>
    <cellStyle name="Notas 7 5 5 2 3" xfId="7876"/>
    <cellStyle name="Notas 7 5 5 2 3 2" xfId="22984"/>
    <cellStyle name="Notas 7 5 5 2 4" xfId="21450"/>
    <cellStyle name="Notas 7 5 5 3" xfId="10087"/>
    <cellStyle name="Notas 7 5 5 3 2" xfId="25195"/>
    <cellStyle name="Notas 7 5 5 4" xfId="7542"/>
    <cellStyle name="Notas 7 5 5 4 2" xfId="22650"/>
    <cellStyle name="Notas 7 5 5 5" xfId="18813"/>
    <cellStyle name="Notas 7 5 6" xfId="4080"/>
    <cellStyle name="Notas 7 5 6 2" xfId="6717"/>
    <cellStyle name="Notas 7 5 6 2 2" xfId="13028"/>
    <cellStyle name="Notas 7 5 6 2 2 2" xfId="28136"/>
    <cellStyle name="Notas 7 5 6 2 3" xfId="16704"/>
    <cellStyle name="Notas 7 5 6 2 3 2" xfId="31812"/>
    <cellStyle name="Notas 7 5 6 2 4" xfId="21825"/>
    <cellStyle name="Notas 7 5 6 3" xfId="10462"/>
    <cellStyle name="Notas 7 5 6 3 2" xfId="25570"/>
    <cellStyle name="Notas 7 5 6 4" xfId="11805"/>
    <cellStyle name="Notas 7 5 6 4 2" xfId="26913"/>
    <cellStyle name="Notas 7 5 6 5" xfId="19188"/>
    <cellStyle name="Notas 7 5 7" xfId="4362"/>
    <cellStyle name="Notas 7 5 7 2" xfId="6999"/>
    <cellStyle name="Notas 7 5 7 2 2" xfId="13310"/>
    <cellStyle name="Notas 7 5 7 2 2 2" xfId="28418"/>
    <cellStyle name="Notas 7 5 7 2 3" xfId="16974"/>
    <cellStyle name="Notas 7 5 7 2 3 2" xfId="32082"/>
    <cellStyle name="Notas 7 5 7 2 4" xfId="22107"/>
    <cellStyle name="Notas 7 5 7 3" xfId="10744"/>
    <cellStyle name="Notas 7 5 7 3 2" xfId="25852"/>
    <cellStyle name="Notas 7 5 7 4" xfId="14131"/>
    <cellStyle name="Notas 7 5 7 4 2" xfId="29239"/>
    <cellStyle name="Notas 7 5 7 5" xfId="19470"/>
    <cellStyle name="Notas 7 5 8" xfId="4645"/>
    <cellStyle name="Notas 7 5 8 2" xfId="11027"/>
    <cellStyle name="Notas 7 5 8 2 2" xfId="26135"/>
    <cellStyle name="Notas 7 5 8 3" xfId="15705"/>
    <cellStyle name="Notas 7 5 8 3 2" xfId="30813"/>
    <cellStyle name="Notas 7 5 8 4" xfId="19753"/>
    <cellStyle name="Notas 7 5 9" xfId="8506"/>
    <cellStyle name="Notas 7 5 9 2" xfId="23614"/>
    <cellStyle name="Notas 8" xfId="1470"/>
    <cellStyle name="Notas 8 2" xfId="1925"/>
    <cellStyle name="Notas 8 2 10" xfId="15875"/>
    <cellStyle name="Notas 8 2 10 2" xfId="30983"/>
    <cellStyle name="Notas 8 2 11" xfId="14010"/>
    <cellStyle name="Notas 8 2 11 2" xfId="29118"/>
    <cellStyle name="Notas 8 2 12" xfId="17150"/>
    <cellStyle name="Notas 8 2 2" xfId="2485"/>
    <cellStyle name="Notas 8 2 2 2" xfId="5122"/>
    <cellStyle name="Notas 8 2 2 2 2" xfId="11486"/>
    <cellStyle name="Notas 8 2 2 2 2 2" xfId="26594"/>
    <cellStyle name="Notas 8 2 2 2 3" xfId="7806"/>
    <cellStyle name="Notas 8 2 2 2 3 2" xfId="22914"/>
    <cellStyle name="Notas 8 2 2 2 4" xfId="20230"/>
    <cellStyle name="Notas 8 2 2 3" xfId="8952"/>
    <cellStyle name="Notas 8 2 2 3 2" xfId="24060"/>
    <cellStyle name="Notas 8 2 3" xfId="2701"/>
    <cellStyle name="Notas 8 2 3 2" xfId="5338"/>
    <cellStyle name="Notas 8 2 3 2 2" xfId="14172"/>
    <cellStyle name="Notas 8 2 3 2 2 2" xfId="29280"/>
    <cellStyle name="Notas 8 2 3 2 3" xfId="20446"/>
    <cellStyle name="Notas 8 2 3 3" xfId="16490"/>
    <cellStyle name="Notas 8 2 3 3 2" xfId="31598"/>
    <cellStyle name="Notas 8 2 3 4" xfId="17809"/>
    <cellStyle name="Notas 8 2 4" xfId="3004"/>
    <cellStyle name="Notas 8 2 4 2" xfId="5641"/>
    <cellStyle name="Notas 8 2 4 2 2" xfId="11952"/>
    <cellStyle name="Notas 8 2 4 2 2 2" xfId="27060"/>
    <cellStyle name="Notas 8 2 4 2 3" xfId="14040"/>
    <cellStyle name="Notas 8 2 4 2 3 2" xfId="29148"/>
    <cellStyle name="Notas 8 2 4 2 4" xfId="20749"/>
    <cellStyle name="Notas 8 2 4 3" xfId="9386"/>
    <cellStyle name="Notas 8 2 4 3 2" xfId="24494"/>
    <cellStyle name="Notas 8 2 4 4" xfId="13560"/>
    <cellStyle name="Notas 8 2 4 4 2" xfId="28668"/>
    <cellStyle name="Notas 8 2 4 5" xfId="18112"/>
    <cellStyle name="Notas 8 2 5" xfId="3330"/>
    <cellStyle name="Notas 8 2 5 2" xfId="5967"/>
    <cellStyle name="Notas 8 2 5 2 2" xfId="12278"/>
    <cellStyle name="Notas 8 2 5 2 2 2" xfId="27386"/>
    <cellStyle name="Notas 8 2 5 2 3" xfId="14594"/>
    <cellStyle name="Notas 8 2 5 2 3 2" xfId="29702"/>
    <cellStyle name="Notas 8 2 5 2 4" xfId="21075"/>
    <cellStyle name="Notas 8 2 5 3" xfId="9712"/>
    <cellStyle name="Notas 8 2 5 3 2" xfId="24820"/>
    <cellStyle name="Notas 8 2 5 4" xfId="16285"/>
    <cellStyle name="Notas 8 2 5 4 2" xfId="31393"/>
    <cellStyle name="Notas 8 2 5 5" xfId="18438"/>
    <cellStyle name="Notas 8 2 6" xfId="3636"/>
    <cellStyle name="Notas 8 2 6 2" xfId="6273"/>
    <cellStyle name="Notas 8 2 6 2 2" xfId="12584"/>
    <cellStyle name="Notas 8 2 6 2 2 2" xfId="27692"/>
    <cellStyle name="Notas 8 2 6 2 3" xfId="15817"/>
    <cellStyle name="Notas 8 2 6 2 3 2" xfId="30925"/>
    <cellStyle name="Notas 8 2 6 2 4" xfId="21381"/>
    <cellStyle name="Notas 8 2 6 3" xfId="10018"/>
    <cellStyle name="Notas 8 2 6 3 2" xfId="25126"/>
    <cellStyle name="Notas 8 2 6 4" xfId="7209"/>
    <cellStyle name="Notas 8 2 6 4 2" xfId="22317"/>
    <cellStyle name="Notas 8 2 6 5" xfId="18744"/>
    <cellStyle name="Notas 8 2 7" xfId="3997"/>
    <cellStyle name="Notas 8 2 7 2" xfId="6634"/>
    <cellStyle name="Notas 8 2 7 2 2" xfId="12945"/>
    <cellStyle name="Notas 8 2 7 2 2 2" xfId="28053"/>
    <cellStyle name="Notas 8 2 7 2 3" xfId="16635"/>
    <cellStyle name="Notas 8 2 7 2 3 2" xfId="31743"/>
    <cellStyle name="Notas 8 2 7 2 4" xfId="21742"/>
    <cellStyle name="Notas 8 2 7 3" xfId="10379"/>
    <cellStyle name="Notas 8 2 7 3 2" xfId="25487"/>
    <cellStyle name="Notas 8 2 7 4" xfId="13798"/>
    <cellStyle name="Notas 8 2 7 4 2" xfId="28906"/>
    <cellStyle name="Notas 8 2 7 5" xfId="19105"/>
    <cellStyle name="Notas 8 2 8" xfId="4562"/>
    <cellStyle name="Notas 8 2 8 2" xfId="10944"/>
    <cellStyle name="Notas 8 2 8 2 2" xfId="26052"/>
    <cellStyle name="Notas 8 2 8 3" xfId="16086"/>
    <cellStyle name="Notas 8 2 8 3 2" xfId="31194"/>
    <cellStyle name="Notas 8 2 8 4" xfId="19670"/>
    <cellStyle name="Notas 8 2 9" xfId="8426"/>
    <cellStyle name="Notas 8 2 9 2" xfId="23534"/>
    <cellStyle name="Notas 8 3" xfId="1919"/>
    <cellStyle name="Notas 8 3 10" xfId="8420"/>
    <cellStyle name="Notas 8 3 10 2" xfId="23528"/>
    <cellStyle name="Notas 8 3 11" xfId="7865"/>
    <cellStyle name="Notas 8 3 11 2" xfId="22973"/>
    <cellStyle name="Notas 8 3 12" xfId="15338"/>
    <cellStyle name="Notas 8 3 12 2" xfId="30446"/>
    <cellStyle name="Notas 8 3 13" xfId="17144"/>
    <cellStyle name="Notas 8 3 2" xfId="2479"/>
    <cellStyle name="Notas 8 3 2 2" xfId="5116"/>
    <cellStyle name="Notas 8 3 2 2 2" xfId="11480"/>
    <cellStyle name="Notas 8 3 2 2 2 2" xfId="26588"/>
    <cellStyle name="Notas 8 3 2 2 3" xfId="7930"/>
    <cellStyle name="Notas 8 3 2 2 3 2" xfId="23038"/>
    <cellStyle name="Notas 8 3 2 2 4" xfId="20224"/>
    <cellStyle name="Notas 8 3 2 3" xfId="8946"/>
    <cellStyle name="Notas 8 3 2 3 2" xfId="24054"/>
    <cellStyle name="Notas 8 3 2 4" xfId="9183"/>
    <cellStyle name="Notas 8 3 2 4 2" xfId="24291"/>
    <cellStyle name="Notas 8 3 2 5" xfId="15369"/>
    <cellStyle name="Notas 8 3 2 5 2" xfId="30477"/>
    <cellStyle name="Notas 8 3 2 6" xfId="17641"/>
    <cellStyle name="Notas 8 3 3" xfId="2695"/>
    <cellStyle name="Notas 8 3 3 2" xfId="5332"/>
    <cellStyle name="Notas 8 3 3 2 2" xfId="14218"/>
    <cellStyle name="Notas 8 3 3 2 2 2" xfId="29326"/>
    <cellStyle name="Notas 8 3 3 2 3" xfId="20440"/>
    <cellStyle name="Notas 8 3 3 3" xfId="7171"/>
    <cellStyle name="Notas 8 3 3 3 2" xfId="22279"/>
    <cellStyle name="Notas 8 3 3 4" xfId="17803"/>
    <cellStyle name="Notas 8 3 4" xfId="2998"/>
    <cellStyle name="Notas 8 3 4 2" xfId="5635"/>
    <cellStyle name="Notas 8 3 4 2 2" xfId="11946"/>
    <cellStyle name="Notas 8 3 4 2 2 2" xfId="27054"/>
    <cellStyle name="Notas 8 3 4 2 3" xfId="15335"/>
    <cellStyle name="Notas 8 3 4 2 3 2" xfId="30443"/>
    <cellStyle name="Notas 8 3 4 2 4" xfId="20743"/>
    <cellStyle name="Notas 8 3 4 3" xfId="9380"/>
    <cellStyle name="Notas 8 3 4 3 2" xfId="24488"/>
    <cellStyle name="Notas 8 3 4 4" xfId="14286"/>
    <cellStyle name="Notas 8 3 4 4 2" xfId="29394"/>
    <cellStyle name="Notas 8 3 4 5" xfId="18106"/>
    <cellStyle name="Notas 8 3 5" xfId="3324"/>
    <cellStyle name="Notas 8 3 5 2" xfId="5961"/>
    <cellStyle name="Notas 8 3 5 2 2" xfId="12272"/>
    <cellStyle name="Notas 8 3 5 2 2 2" xfId="27380"/>
    <cellStyle name="Notas 8 3 5 2 3" xfId="8003"/>
    <cellStyle name="Notas 8 3 5 2 3 2" xfId="23111"/>
    <cellStyle name="Notas 8 3 5 2 4" xfId="21069"/>
    <cellStyle name="Notas 8 3 5 3" xfId="9706"/>
    <cellStyle name="Notas 8 3 5 3 2" xfId="24814"/>
    <cellStyle name="Notas 8 3 5 4" xfId="7340"/>
    <cellStyle name="Notas 8 3 5 4 2" xfId="22448"/>
    <cellStyle name="Notas 8 3 5 5" xfId="18432"/>
    <cellStyle name="Notas 8 3 6" xfId="3630"/>
    <cellStyle name="Notas 8 3 6 2" xfId="6267"/>
    <cellStyle name="Notas 8 3 6 2 2" xfId="12578"/>
    <cellStyle name="Notas 8 3 6 2 2 2" xfId="27686"/>
    <cellStyle name="Notas 8 3 6 2 3" xfId="7298"/>
    <cellStyle name="Notas 8 3 6 2 3 2" xfId="22406"/>
    <cellStyle name="Notas 8 3 6 2 4" xfId="21375"/>
    <cellStyle name="Notas 8 3 6 3" xfId="10012"/>
    <cellStyle name="Notas 8 3 6 3 2" xfId="25120"/>
    <cellStyle name="Notas 8 3 6 4" xfId="15036"/>
    <cellStyle name="Notas 8 3 6 4 2" xfId="30144"/>
    <cellStyle name="Notas 8 3 6 5" xfId="18738"/>
    <cellStyle name="Notas 8 3 7" xfId="3991"/>
    <cellStyle name="Notas 8 3 7 2" xfId="6628"/>
    <cellStyle name="Notas 8 3 7 2 2" xfId="12939"/>
    <cellStyle name="Notas 8 3 7 2 2 2" xfId="28047"/>
    <cellStyle name="Notas 8 3 7 2 3" xfId="16629"/>
    <cellStyle name="Notas 8 3 7 2 3 2" xfId="31737"/>
    <cellStyle name="Notas 8 3 7 2 4" xfId="21736"/>
    <cellStyle name="Notas 8 3 7 3" xfId="10373"/>
    <cellStyle name="Notas 8 3 7 3 2" xfId="25481"/>
    <cellStyle name="Notas 8 3 7 4" xfId="15509"/>
    <cellStyle name="Notas 8 3 7 4 2" xfId="30617"/>
    <cellStyle name="Notas 8 3 7 5" xfId="19099"/>
    <cellStyle name="Notas 8 3 8" xfId="4311"/>
    <cellStyle name="Notas 8 3 8 2" xfId="6948"/>
    <cellStyle name="Notas 8 3 8 2 2" xfId="13259"/>
    <cellStyle name="Notas 8 3 8 2 2 2" xfId="28367"/>
    <cellStyle name="Notas 8 3 8 2 3" xfId="16923"/>
    <cellStyle name="Notas 8 3 8 2 3 2" xfId="32031"/>
    <cellStyle name="Notas 8 3 8 2 4" xfId="22056"/>
    <cellStyle name="Notas 8 3 8 3" xfId="10693"/>
    <cellStyle name="Notas 8 3 8 3 2" xfId="25801"/>
    <cellStyle name="Notas 8 3 8 4" xfId="8259"/>
    <cellStyle name="Notas 8 3 8 4 2" xfId="23367"/>
    <cellStyle name="Notas 8 3 8 5" xfId="19419"/>
    <cellStyle name="Notas 8 3 9" xfId="4556"/>
    <cellStyle name="Notas 8 3 9 2" xfId="10938"/>
    <cellStyle name="Notas 8 3 9 2 2" xfId="26046"/>
    <cellStyle name="Notas 8 3 9 3" xfId="15324"/>
    <cellStyle name="Notas 8 3 9 3 2" xfId="30432"/>
    <cellStyle name="Notas 8 3 9 4" xfId="19664"/>
    <cellStyle name="Notas 8 4" xfId="2117"/>
    <cellStyle name="Notas 8 4 10" xfId="8615"/>
    <cellStyle name="Notas 8 4 10 2" xfId="23723"/>
    <cellStyle name="Notas 8 4 11" xfId="16120"/>
    <cellStyle name="Notas 8 4 11 2" xfId="31228"/>
    <cellStyle name="Notas 8 4 12" xfId="7793"/>
    <cellStyle name="Notas 8 4 12 2" xfId="22901"/>
    <cellStyle name="Notas 8 4 13" xfId="17342"/>
    <cellStyle name="Notas 8 4 2" xfId="2607"/>
    <cellStyle name="Notas 8 4 2 2" xfId="5244"/>
    <cellStyle name="Notas 8 4 2 2 2" xfId="11608"/>
    <cellStyle name="Notas 8 4 2 2 2 2" xfId="26716"/>
    <cellStyle name="Notas 8 4 2 2 3" xfId="15562"/>
    <cellStyle name="Notas 8 4 2 2 3 2" xfId="30670"/>
    <cellStyle name="Notas 8 4 2 2 4" xfId="20352"/>
    <cellStyle name="Notas 8 4 2 3" xfId="9074"/>
    <cellStyle name="Notas 8 4 2 3 2" xfId="24182"/>
    <cellStyle name="Notas 8 4 2 4" xfId="7620"/>
    <cellStyle name="Notas 8 4 2 4 2" xfId="22728"/>
    <cellStyle name="Notas 8 4 2 5" xfId="13563"/>
    <cellStyle name="Notas 8 4 2 5 2" xfId="28671"/>
    <cellStyle name="Notas 8 4 2 6" xfId="17715"/>
    <cellStyle name="Notas 8 4 3" xfId="2872"/>
    <cellStyle name="Notas 8 4 3 2" xfId="5509"/>
    <cellStyle name="Notas 8 4 3 2 2" xfId="15833"/>
    <cellStyle name="Notas 8 4 3 2 2 2" xfId="30941"/>
    <cellStyle name="Notas 8 4 3 2 3" xfId="20617"/>
    <cellStyle name="Notas 8 4 3 3" xfId="13629"/>
    <cellStyle name="Notas 8 4 3 3 2" xfId="28737"/>
    <cellStyle name="Notas 8 4 3 4" xfId="17980"/>
    <cellStyle name="Notas 8 4 4" xfId="3175"/>
    <cellStyle name="Notas 8 4 4 2" xfId="5812"/>
    <cellStyle name="Notas 8 4 4 2 2" xfId="12123"/>
    <cellStyle name="Notas 8 4 4 2 2 2" xfId="27231"/>
    <cellStyle name="Notas 8 4 4 2 3" xfId="14377"/>
    <cellStyle name="Notas 8 4 4 2 3 2" xfId="29485"/>
    <cellStyle name="Notas 8 4 4 2 4" xfId="20920"/>
    <cellStyle name="Notas 8 4 4 3" xfId="9557"/>
    <cellStyle name="Notas 8 4 4 3 2" xfId="24665"/>
    <cellStyle name="Notas 8 4 4 4" xfId="7810"/>
    <cellStyle name="Notas 8 4 4 4 2" xfId="22918"/>
    <cellStyle name="Notas 8 4 4 5" xfId="18283"/>
    <cellStyle name="Notas 8 4 5" xfId="3501"/>
    <cellStyle name="Notas 8 4 5 2" xfId="6138"/>
    <cellStyle name="Notas 8 4 5 2 2" xfId="12449"/>
    <cellStyle name="Notas 8 4 5 2 2 2" xfId="27557"/>
    <cellStyle name="Notas 8 4 5 2 3" xfId="7647"/>
    <cellStyle name="Notas 8 4 5 2 3 2" xfId="22755"/>
    <cellStyle name="Notas 8 4 5 2 4" xfId="21246"/>
    <cellStyle name="Notas 8 4 5 3" xfId="9883"/>
    <cellStyle name="Notas 8 4 5 3 2" xfId="24991"/>
    <cellStyle name="Notas 8 4 5 4" xfId="15594"/>
    <cellStyle name="Notas 8 4 5 4 2" xfId="30702"/>
    <cellStyle name="Notas 8 4 5 5" xfId="18609"/>
    <cellStyle name="Notas 8 4 6" xfId="3807"/>
    <cellStyle name="Notas 8 4 6 2" xfId="6444"/>
    <cellStyle name="Notas 8 4 6 2 2" xfId="12755"/>
    <cellStyle name="Notas 8 4 6 2 2 2" xfId="27863"/>
    <cellStyle name="Notas 8 4 6 2 3" xfId="13628"/>
    <cellStyle name="Notas 8 4 6 2 3 2" xfId="28736"/>
    <cellStyle name="Notas 8 4 6 2 4" xfId="21552"/>
    <cellStyle name="Notas 8 4 6 3" xfId="10189"/>
    <cellStyle name="Notas 8 4 6 3 2" xfId="25297"/>
    <cellStyle name="Notas 8 4 6 4" xfId="7745"/>
    <cellStyle name="Notas 8 4 6 4 2" xfId="22853"/>
    <cellStyle name="Notas 8 4 6 5" xfId="18915"/>
    <cellStyle name="Notas 8 4 7" xfId="4189"/>
    <cellStyle name="Notas 8 4 7 2" xfId="6826"/>
    <cellStyle name="Notas 8 4 7 2 2" xfId="13137"/>
    <cellStyle name="Notas 8 4 7 2 2 2" xfId="28245"/>
    <cellStyle name="Notas 8 4 7 2 3" xfId="16806"/>
    <cellStyle name="Notas 8 4 7 2 3 2" xfId="31914"/>
    <cellStyle name="Notas 8 4 7 2 4" xfId="21934"/>
    <cellStyle name="Notas 8 4 7 3" xfId="10571"/>
    <cellStyle name="Notas 8 4 7 3 2" xfId="25679"/>
    <cellStyle name="Notas 8 4 7 4" xfId="14536"/>
    <cellStyle name="Notas 8 4 7 4 2" xfId="29644"/>
    <cellStyle name="Notas 8 4 7 5" xfId="19297"/>
    <cellStyle name="Notas 8 4 8" xfId="4396"/>
    <cellStyle name="Notas 8 4 8 2" xfId="7033"/>
    <cellStyle name="Notas 8 4 8 2 2" xfId="13344"/>
    <cellStyle name="Notas 8 4 8 2 2 2" xfId="28452"/>
    <cellStyle name="Notas 8 4 8 2 3" xfId="17008"/>
    <cellStyle name="Notas 8 4 8 2 3 2" xfId="32116"/>
    <cellStyle name="Notas 8 4 8 2 4" xfId="22141"/>
    <cellStyle name="Notas 8 4 8 3" xfId="10778"/>
    <cellStyle name="Notas 8 4 8 3 2" xfId="25886"/>
    <cellStyle name="Notas 8 4 8 4" xfId="7348"/>
    <cellStyle name="Notas 8 4 8 4 2" xfId="22456"/>
    <cellStyle name="Notas 8 4 8 5" xfId="19504"/>
    <cellStyle name="Notas 8 4 9" xfId="4754"/>
    <cellStyle name="Notas 8 4 9 2" xfId="11136"/>
    <cellStyle name="Notas 8 4 9 2 2" xfId="26244"/>
    <cellStyle name="Notas 8 4 9 3" xfId="7361"/>
    <cellStyle name="Notas 8 4 9 3 2" xfId="22469"/>
    <cellStyle name="Notas 8 4 9 4" xfId="19862"/>
    <cellStyle name="Notas 8 5" xfId="2007"/>
    <cellStyle name="Notas 8 5 10" xfId="14534"/>
    <cellStyle name="Notas 8 5 10 2" xfId="29642"/>
    <cellStyle name="Notas 8 5 11" xfId="8187"/>
    <cellStyle name="Notas 8 5 11 2" xfId="23295"/>
    <cellStyle name="Notas 8 5 12" xfId="17232"/>
    <cellStyle name="Notas 8 5 2" xfId="2769"/>
    <cellStyle name="Notas 8 5 2 2" xfId="5406"/>
    <cellStyle name="Notas 8 5 2 2 2" xfId="14084"/>
    <cellStyle name="Notas 8 5 2 2 2 2" xfId="29192"/>
    <cellStyle name="Notas 8 5 2 2 3" xfId="20514"/>
    <cellStyle name="Notas 8 5 2 3" xfId="15175"/>
    <cellStyle name="Notas 8 5 2 3 2" xfId="30283"/>
    <cellStyle name="Notas 8 5 2 4" xfId="17877"/>
    <cellStyle name="Notas 8 5 3" xfId="3072"/>
    <cellStyle name="Notas 8 5 3 2" xfId="5709"/>
    <cellStyle name="Notas 8 5 3 2 2" xfId="12020"/>
    <cellStyle name="Notas 8 5 3 2 2 2" xfId="27128"/>
    <cellStyle name="Notas 8 5 3 2 3" xfId="7252"/>
    <cellStyle name="Notas 8 5 3 2 3 2" xfId="22360"/>
    <cellStyle name="Notas 8 5 3 2 4" xfId="20817"/>
    <cellStyle name="Notas 8 5 3 3" xfId="9454"/>
    <cellStyle name="Notas 8 5 3 3 2" xfId="24562"/>
    <cellStyle name="Notas 8 5 3 4" xfId="7272"/>
    <cellStyle name="Notas 8 5 3 4 2" xfId="22380"/>
    <cellStyle name="Notas 8 5 3 5" xfId="18180"/>
    <cellStyle name="Notas 8 5 4" xfId="3398"/>
    <cellStyle name="Notas 8 5 4 2" xfId="6035"/>
    <cellStyle name="Notas 8 5 4 2 2" xfId="12346"/>
    <cellStyle name="Notas 8 5 4 2 2 2" xfId="27454"/>
    <cellStyle name="Notas 8 5 4 2 3" xfId="15296"/>
    <cellStyle name="Notas 8 5 4 2 3 2" xfId="30404"/>
    <cellStyle name="Notas 8 5 4 2 4" xfId="21143"/>
    <cellStyle name="Notas 8 5 4 3" xfId="9780"/>
    <cellStyle name="Notas 8 5 4 3 2" xfId="24888"/>
    <cellStyle name="Notas 8 5 4 4" xfId="13945"/>
    <cellStyle name="Notas 8 5 4 4 2" xfId="29053"/>
    <cellStyle name="Notas 8 5 4 5" xfId="18506"/>
    <cellStyle name="Notas 8 5 5" xfId="3704"/>
    <cellStyle name="Notas 8 5 5 2" xfId="6341"/>
    <cellStyle name="Notas 8 5 5 2 2" xfId="12652"/>
    <cellStyle name="Notas 8 5 5 2 2 2" xfId="27760"/>
    <cellStyle name="Notas 8 5 5 2 3" xfId="7167"/>
    <cellStyle name="Notas 8 5 5 2 3 2" xfId="22275"/>
    <cellStyle name="Notas 8 5 5 2 4" xfId="21449"/>
    <cellStyle name="Notas 8 5 5 3" xfId="10086"/>
    <cellStyle name="Notas 8 5 5 3 2" xfId="25194"/>
    <cellStyle name="Notas 8 5 5 4" xfId="7146"/>
    <cellStyle name="Notas 8 5 5 4 2" xfId="22254"/>
    <cellStyle name="Notas 8 5 5 5" xfId="18812"/>
    <cellStyle name="Notas 8 5 6" xfId="4079"/>
    <cellStyle name="Notas 8 5 6 2" xfId="6716"/>
    <cellStyle name="Notas 8 5 6 2 2" xfId="13027"/>
    <cellStyle name="Notas 8 5 6 2 2 2" xfId="28135"/>
    <cellStyle name="Notas 8 5 6 2 3" xfId="16703"/>
    <cellStyle name="Notas 8 5 6 2 3 2" xfId="31811"/>
    <cellStyle name="Notas 8 5 6 2 4" xfId="21824"/>
    <cellStyle name="Notas 8 5 6 3" xfId="10461"/>
    <cellStyle name="Notas 8 5 6 3 2" xfId="25569"/>
    <cellStyle name="Notas 8 5 6 4" xfId="15738"/>
    <cellStyle name="Notas 8 5 6 4 2" xfId="30846"/>
    <cellStyle name="Notas 8 5 6 5" xfId="19187"/>
    <cellStyle name="Notas 8 5 7" xfId="4361"/>
    <cellStyle name="Notas 8 5 7 2" xfId="6998"/>
    <cellStyle name="Notas 8 5 7 2 2" xfId="13309"/>
    <cellStyle name="Notas 8 5 7 2 2 2" xfId="28417"/>
    <cellStyle name="Notas 8 5 7 2 3" xfId="16973"/>
    <cellStyle name="Notas 8 5 7 2 3 2" xfId="32081"/>
    <cellStyle name="Notas 8 5 7 2 4" xfId="22106"/>
    <cellStyle name="Notas 8 5 7 3" xfId="10743"/>
    <cellStyle name="Notas 8 5 7 3 2" xfId="25851"/>
    <cellStyle name="Notas 8 5 7 4" xfId="15759"/>
    <cellStyle name="Notas 8 5 7 4 2" xfId="30867"/>
    <cellStyle name="Notas 8 5 7 5" xfId="19469"/>
    <cellStyle name="Notas 8 5 8" xfId="4644"/>
    <cellStyle name="Notas 8 5 8 2" xfId="11026"/>
    <cellStyle name="Notas 8 5 8 2 2" xfId="26134"/>
    <cellStyle name="Notas 8 5 8 3" xfId="16540"/>
    <cellStyle name="Notas 8 5 8 3 2" xfId="31648"/>
    <cellStyle name="Notas 8 5 8 4" xfId="19752"/>
    <cellStyle name="Notas 8 5 9" xfId="8505"/>
    <cellStyle name="Notas 8 5 9 2" xfId="23613"/>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23" xfId="1926"/>
    <cellStyle name="Notas 9 23 10" xfId="14348"/>
    <cellStyle name="Notas 9 23 10 2" xfId="29456"/>
    <cellStyle name="Notas 9 23 11" xfId="15305"/>
    <cellStyle name="Notas 9 23 11 2" xfId="30413"/>
    <cellStyle name="Notas 9 23 12" xfId="17151"/>
    <cellStyle name="Notas 9 23 2" xfId="2486"/>
    <cellStyle name="Notas 9 23 2 2" xfId="5123"/>
    <cellStyle name="Notas 9 23 2 2 2" xfId="11487"/>
    <cellStyle name="Notas 9 23 2 2 2 2" xfId="26595"/>
    <cellStyle name="Notas 9 23 2 2 3" xfId="7558"/>
    <cellStyle name="Notas 9 23 2 2 3 2" xfId="22666"/>
    <cellStyle name="Notas 9 23 2 2 4" xfId="20231"/>
    <cellStyle name="Notas 9 23 2 3" xfId="8953"/>
    <cellStyle name="Notas 9 23 2 3 2" xfId="24061"/>
    <cellStyle name="Notas 9 23 3" xfId="2702"/>
    <cellStyle name="Notas 9 23 3 2" xfId="5339"/>
    <cellStyle name="Notas 9 23 3 2 2" xfId="15219"/>
    <cellStyle name="Notas 9 23 3 2 2 2" xfId="30327"/>
    <cellStyle name="Notas 9 23 3 2 3" xfId="20447"/>
    <cellStyle name="Notas 9 23 3 3" xfId="8076"/>
    <cellStyle name="Notas 9 23 3 3 2" xfId="23184"/>
    <cellStyle name="Notas 9 23 3 4" xfId="17810"/>
    <cellStyle name="Notas 9 23 4" xfId="3005"/>
    <cellStyle name="Notas 9 23 4 2" xfId="5642"/>
    <cellStyle name="Notas 9 23 4 2 2" xfId="11953"/>
    <cellStyle name="Notas 9 23 4 2 2 2" xfId="27061"/>
    <cellStyle name="Notas 9 23 4 2 3" xfId="15233"/>
    <cellStyle name="Notas 9 23 4 2 3 2" xfId="30341"/>
    <cellStyle name="Notas 9 23 4 2 4" xfId="20750"/>
    <cellStyle name="Notas 9 23 4 3" xfId="9387"/>
    <cellStyle name="Notas 9 23 4 3 2" xfId="24495"/>
    <cellStyle name="Notas 9 23 4 4" xfId="14572"/>
    <cellStyle name="Notas 9 23 4 4 2" xfId="29680"/>
    <cellStyle name="Notas 9 23 4 5" xfId="18113"/>
    <cellStyle name="Notas 9 23 5" xfId="3331"/>
    <cellStyle name="Notas 9 23 5 2" xfId="5968"/>
    <cellStyle name="Notas 9 23 5 2 2" xfId="12279"/>
    <cellStyle name="Notas 9 23 5 2 2 2" xfId="27387"/>
    <cellStyle name="Notas 9 23 5 2 3" xfId="8134"/>
    <cellStyle name="Notas 9 23 5 2 3 2" xfId="23242"/>
    <cellStyle name="Notas 9 23 5 2 4" xfId="21076"/>
    <cellStyle name="Notas 9 23 5 3" xfId="9713"/>
    <cellStyle name="Notas 9 23 5 3 2" xfId="24821"/>
    <cellStyle name="Notas 9 23 5 4" xfId="16243"/>
    <cellStyle name="Notas 9 23 5 4 2" xfId="31351"/>
    <cellStyle name="Notas 9 23 5 5" xfId="18439"/>
    <cellStyle name="Notas 9 23 6" xfId="3637"/>
    <cellStyle name="Notas 9 23 6 2" xfId="6274"/>
    <cellStyle name="Notas 9 23 6 2 2" xfId="12585"/>
    <cellStyle name="Notas 9 23 6 2 2 2" xfId="27693"/>
    <cellStyle name="Notas 9 23 6 2 3" xfId="16435"/>
    <cellStyle name="Notas 9 23 6 2 3 2" xfId="31543"/>
    <cellStyle name="Notas 9 23 6 2 4" xfId="21382"/>
    <cellStyle name="Notas 9 23 6 3" xfId="10019"/>
    <cellStyle name="Notas 9 23 6 3 2" xfId="25127"/>
    <cellStyle name="Notas 9 23 6 4" xfId="16310"/>
    <cellStyle name="Notas 9 23 6 4 2" xfId="31418"/>
    <cellStyle name="Notas 9 23 6 5" xfId="18745"/>
    <cellStyle name="Notas 9 23 7" xfId="3998"/>
    <cellStyle name="Notas 9 23 7 2" xfId="6635"/>
    <cellStyle name="Notas 9 23 7 2 2" xfId="12946"/>
    <cellStyle name="Notas 9 23 7 2 2 2" xfId="28054"/>
    <cellStyle name="Notas 9 23 7 2 3" xfId="16636"/>
    <cellStyle name="Notas 9 23 7 2 3 2" xfId="31744"/>
    <cellStyle name="Notas 9 23 7 2 4" xfId="21743"/>
    <cellStyle name="Notas 9 23 7 3" xfId="10380"/>
    <cellStyle name="Notas 9 23 7 3 2" xfId="25488"/>
    <cellStyle name="Notas 9 23 7 4" xfId="7257"/>
    <cellStyle name="Notas 9 23 7 4 2" xfId="22365"/>
    <cellStyle name="Notas 9 23 7 5" xfId="19106"/>
    <cellStyle name="Notas 9 23 8" xfId="4563"/>
    <cellStyle name="Notas 9 23 8 2" xfId="10945"/>
    <cellStyle name="Notas 9 23 8 2 2" xfId="26053"/>
    <cellStyle name="Notas 9 23 8 3" xfId="16266"/>
    <cellStyle name="Notas 9 23 8 3 2" xfId="31374"/>
    <cellStyle name="Notas 9 23 8 4" xfId="19671"/>
    <cellStyle name="Notas 9 23 9" xfId="8427"/>
    <cellStyle name="Notas 9 23 9 2" xfId="23535"/>
    <cellStyle name="Notas 9 24" xfId="1927"/>
    <cellStyle name="Notas 9 24 10" xfId="8428"/>
    <cellStyle name="Notas 9 24 10 2" xfId="23536"/>
    <cellStyle name="Notas 9 24 11" xfId="14641"/>
    <cellStyle name="Notas 9 24 11 2" xfId="29749"/>
    <cellStyle name="Notas 9 24 12" xfId="16471"/>
    <cellStyle name="Notas 9 24 12 2" xfId="31579"/>
    <cellStyle name="Notas 9 24 13" xfId="17152"/>
    <cellStyle name="Notas 9 24 2" xfId="2487"/>
    <cellStyle name="Notas 9 24 2 2" xfId="5124"/>
    <cellStyle name="Notas 9 24 2 2 2" xfId="11488"/>
    <cellStyle name="Notas 9 24 2 2 2 2" xfId="26596"/>
    <cellStyle name="Notas 9 24 2 2 3" xfId="7150"/>
    <cellStyle name="Notas 9 24 2 2 3 2" xfId="22258"/>
    <cellStyle name="Notas 9 24 2 2 4" xfId="20232"/>
    <cellStyle name="Notas 9 24 2 3" xfId="8954"/>
    <cellStyle name="Notas 9 24 2 3 2" xfId="24062"/>
    <cellStyle name="Notas 9 24 2 4" xfId="15949"/>
    <cellStyle name="Notas 9 24 2 4 2" xfId="31057"/>
    <cellStyle name="Notas 9 24 2 5" xfId="15416"/>
    <cellStyle name="Notas 9 24 2 5 2" xfId="30524"/>
    <cellStyle name="Notas 9 24 2 6" xfId="17642"/>
    <cellStyle name="Notas 9 24 3" xfId="2703"/>
    <cellStyle name="Notas 9 24 3 2" xfId="5340"/>
    <cellStyle name="Notas 9 24 3 2 2" xfId="7126"/>
    <cellStyle name="Notas 9 24 3 2 2 2" xfId="22234"/>
    <cellStyle name="Notas 9 24 3 2 3" xfId="20448"/>
    <cellStyle name="Notas 9 24 3 3" xfId="14191"/>
    <cellStyle name="Notas 9 24 3 3 2" xfId="29299"/>
    <cellStyle name="Notas 9 24 3 4" xfId="17811"/>
    <cellStyle name="Notas 9 24 4" xfId="3006"/>
    <cellStyle name="Notas 9 24 4 2" xfId="5643"/>
    <cellStyle name="Notas 9 24 4 2 2" xfId="11954"/>
    <cellStyle name="Notas 9 24 4 2 2 2" xfId="27062"/>
    <cellStyle name="Notas 9 24 4 2 3" xfId="7639"/>
    <cellStyle name="Notas 9 24 4 2 3 2" xfId="22747"/>
    <cellStyle name="Notas 9 24 4 2 4" xfId="20751"/>
    <cellStyle name="Notas 9 24 4 3" xfId="9388"/>
    <cellStyle name="Notas 9 24 4 3 2" xfId="24496"/>
    <cellStyle name="Notas 9 24 4 4" xfId="14207"/>
    <cellStyle name="Notas 9 24 4 4 2" xfId="29315"/>
    <cellStyle name="Notas 9 24 4 5" xfId="18114"/>
    <cellStyle name="Notas 9 24 5" xfId="3332"/>
    <cellStyle name="Notas 9 24 5 2" xfId="5969"/>
    <cellStyle name="Notas 9 24 5 2 2" xfId="12280"/>
    <cellStyle name="Notas 9 24 5 2 2 2" xfId="27388"/>
    <cellStyle name="Notas 9 24 5 2 3" xfId="15797"/>
    <cellStyle name="Notas 9 24 5 2 3 2" xfId="30905"/>
    <cellStyle name="Notas 9 24 5 2 4" xfId="21077"/>
    <cellStyle name="Notas 9 24 5 3" xfId="9714"/>
    <cellStyle name="Notas 9 24 5 3 2" xfId="24822"/>
    <cellStyle name="Notas 9 24 5 4" xfId="7543"/>
    <cellStyle name="Notas 9 24 5 4 2" xfId="22651"/>
    <cellStyle name="Notas 9 24 5 5" xfId="18440"/>
    <cellStyle name="Notas 9 24 6" xfId="3638"/>
    <cellStyle name="Notas 9 24 6 2" xfId="6275"/>
    <cellStyle name="Notas 9 24 6 2 2" xfId="12586"/>
    <cellStyle name="Notas 9 24 6 2 2 2" xfId="27694"/>
    <cellStyle name="Notas 9 24 6 2 3" xfId="7148"/>
    <cellStyle name="Notas 9 24 6 2 3 2" xfId="22256"/>
    <cellStyle name="Notas 9 24 6 2 4" xfId="21383"/>
    <cellStyle name="Notas 9 24 6 3" xfId="10020"/>
    <cellStyle name="Notas 9 24 6 3 2" xfId="25128"/>
    <cellStyle name="Notas 9 24 6 4" xfId="13452"/>
    <cellStyle name="Notas 9 24 6 4 2" xfId="28560"/>
    <cellStyle name="Notas 9 24 6 5" xfId="18746"/>
    <cellStyle name="Notas 9 24 7" xfId="3999"/>
    <cellStyle name="Notas 9 24 7 2" xfId="6636"/>
    <cellStyle name="Notas 9 24 7 2 2" xfId="12947"/>
    <cellStyle name="Notas 9 24 7 2 2 2" xfId="28055"/>
    <cellStyle name="Notas 9 24 7 2 3" xfId="16637"/>
    <cellStyle name="Notas 9 24 7 2 3 2" xfId="31745"/>
    <cellStyle name="Notas 9 24 7 2 4" xfId="21744"/>
    <cellStyle name="Notas 9 24 7 3" xfId="10381"/>
    <cellStyle name="Notas 9 24 7 3 2" xfId="25489"/>
    <cellStyle name="Notas 9 24 7 4" xfId="15334"/>
    <cellStyle name="Notas 9 24 7 4 2" xfId="30442"/>
    <cellStyle name="Notas 9 24 7 5" xfId="19107"/>
    <cellStyle name="Notas 9 24 8" xfId="4312"/>
    <cellStyle name="Notas 9 24 8 2" xfId="6949"/>
    <cellStyle name="Notas 9 24 8 2 2" xfId="13260"/>
    <cellStyle name="Notas 9 24 8 2 2 2" xfId="28368"/>
    <cellStyle name="Notas 9 24 8 2 3" xfId="16924"/>
    <cellStyle name="Notas 9 24 8 2 3 2" xfId="32032"/>
    <cellStyle name="Notas 9 24 8 2 4" xfId="22057"/>
    <cellStyle name="Notas 9 24 8 3" xfId="10694"/>
    <cellStyle name="Notas 9 24 8 3 2" xfId="25802"/>
    <cellStyle name="Notas 9 24 8 4" xfId="15747"/>
    <cellStyle name="Notas 9 24 8 4 2" xfId="30855"/>
    <cellStyle name="Notas 9 24 8 5" xfId="19420"/>
    <cellStyle name="Notas 9 24 9" xfId="4564"/>
    <cellStyle name="Notas 9 24 9 2" xfId="10946"/>
    <cellStyle name="Notas 9 24 9 2 2" xfId="26054"/>
    <cellStyle name="Notas 9 24 9 3" xfId="14378"/>
    <cellStyle name="Notas 9 24 9 3 2" xfId="29486"/>
    <cellStyle name="Notas 9 24 9 4" xfId="19672"/>
    <cellStyle name="Notas 9 25" xfId="2118"/>
    <cellStyle name="Notas 9 25 10" xfId="8616"/>
    <cellStyle name="Notas 9 25 10 2" xfId="23724"/>
    <cellStyle name="Notas 9 25 11" xfId="15645"/>
    <cellStyle name="Notas 9 25 11 2" xfId="30753"/>
    <cellStyle name="Notas 9 25 12" xfId="14893"/>
    <cellStyle name="Notas 9 25 12 2" xfId="30001"/>
    <cellStyle name="Notas 9 25 13" xfId="17343"/>
    <cellStyle name="Notas 9 25 2" xfId="2608"/>
    <cellStyle name="Notas 9 25 2 2" xfId="5245"/>
    <cellStyle name="Notas 9 25 2 2 2" xfId="11609"/>
    <cellStyle name="Notas 9 25 2 2 2 2" xfId="26717"/>
    <cellStyle name="Notas 9 25 2 2 3" xfId="15773"/>
    <cellStyle name="Notas 9 25 2 2 3 2" xfId="30881"/>
    <cellStyle name="Notas 9 25 2 2 4" xfId="20353"/>
    <cellStyle name="Notas 9 25 2 3" xfId="9075"/>
    <cellStyle name="Notas 9 25 2 3 2" xfId="24183"/>
    <cellStyle name="Notas 9 25 2 4" xfId="14108"/>
    <cellStyle name="Notas 9 25 2 4 2" xfId="29216"/>
    <cellStyle name="Notas 9 25 2 5" xfId="7577"/>
    <cellStyle name="Notas 9 25 2 5 2" xfId="22685"/>
    <cellStyle name="Notas 9 25 2 6" xfId="17716"/>
    <cellStyle name="Notas 9 25 3" xfId="2873"/>
    <cellStyle name="Notas 9 25 3 2" xfId="5510"/>
    <cellStyle name="Notas 9 25 3 2 2" xfId="16392"/>
    <cellStyle name="Notas 9 25 3 2 2 2" xfId="31500"/>
    <cellStyle name="Notas 9 25 3 2 3" xfId="20618"/>
    <cellStyle name="Notas 9 25 3 3" xfId="7623"/>
    <cellStyle name="Notas 9 25 3 3 2" xfId="22731"/>
    <cellStyle name="Notas 9 25 3 4" xfId="17981"/>
    <cellStyle name="Notas 9 25 4" xfId="3176"/>
    <cellStyle name="Notas 9 25 4 2" xfId="5813"/>
    <cellStyle name="Notas 9 25 4 2 2" xfId="12124"/>
    <cellStyle name="Notas 9 25 4 2 2 2" xfId="27232"/>
    <cellStyle name="Notas 9 25 4 2 3" xfId="14993"/>
    <cellStyle name="Notas 9 25 4 2 3 2" xfId="30101"/>
    <cellStyle name="Notas 9 25 4 2 4" xfId="20921"/>
    <cellStyle name="Notas 9 25 4 3" xfId="9558"/>
    <cellStyle name="Notas 9 25 4 3 2" xfId="24666"/>
    <cellStyle name="Notas 9 25 4 4" xfId="15820"/>
    <cellStyle name="Notas 9 25 4 4 2" xfId="30928"/>
    <cellStyle name="Notas 9 25 4 5" xfId="18284"/>
    <cellStyle name="Notas 9 25 5" xfId="3502"/>
    <cellStyle name="Notas 9 25 5 2" xfId="6139"/>
    <cellStyle name="Notas 9 25 5 2 2" xfId="12450"/>
    <cellStyle name="Notas 9 25 5 2 2 2" xfId="27558"/>
    <cellStyle name="Notas 9 25 5 2 3" xfId="8166"/>
    <cellStyle name="Notas 9 25 5 2 3 2" xfId="23274"/>
    <cellStyle name="Notas 9 25 5 2 4" xfId="21247"/>
    <cellStyle name="Notas 9 25 5 3" xfId="9884"/>
    <cellStyle name="Notas 9 25 5 3 2" xfId="24992"/>
    <cellStyle name="Notas 9 25 5 4" xfId="8247"/>
    <cellStyle name="Notas 9 25 5 4 2" xfId="23355"/>
    <cellStyle name="Notas 9 25 5 5" xfId="18610"/>
    <cellStyle name="Notas 9 25 6" xfId="3808"/>
    <cellStyle name="Notas 9 25 6 2" xfId="6445"/>
    <cellStyle name="Notas 9 25 6 2 2" xfId="12756"/>
    <cellStyle name="Notas 9 25 6 2 2 2" xfId="27864"/>
    <cellStyle name="Notas 9 25 6 2 3" xfId="7364"/>
    <cellStyle name="Notas 9 25 6 2 3 2" xfId="22472"/>
    <cellStyle name="Notas 9 25 6 2 4" xfId="21553"/>
    <cellStyle name="Notas 9 25 6 3" xfId="10190"/>
    <cellStyle name="Notas 9 25 6 3 2" xfId="25298"/>
    <cellStyle name="Notas 9 25 6 4" xfId="16313"/>
    <cellStyle name="Notas 9 25 6 4 2" xfId="31421"/>
    <cellStyle name="Notas 9 25 6 5" xfId="18916"/>
    <cellStyle name="Notas 9 25 7" xfId="4190"/>
    <cellStyle name="Notas 9 25 7 2" xfId="6827"/>
    <cellStyle name="Notas 9 25 7 2 2" xfId="13138"/>
    <cellStyle name="Notas 9 25 7 2 2 2" xfId="28246"/>
    <cellStyle name="Notas 9 25 7 2 3" xfId="16807"/>
    <cellStyle name="Notas 9 25 7 2 3 2" xfId="31915"/>
    <cellStyle name="Notas 9 25 7 2 4" xfId="21935"/>
    <cellStyle name="Notas 9 25 7 3" xfId="10572"/>
    <cellStyle name="Notas 9 25 7 3 2" xfId="25680"/>
    <cellStyle name="Notas 9 25 7 4" xfId="13856"/>
    <cellStyle name="Notas 9 25 7 4 2" xfId="28964"/>
    <cellStyle name="Notas 9 25 7 5" xfId="19298"/>
    <cellStyle name="Notas 9 25 8" xfId="4397"/>
    <cellStyle name="Notas 9 25 8 2" xfId="7034"/>
    <cellStyle name="Notas 9 25 8 2 2" xfId="13345"/>
    <cellStyle name="Notas 9 25 8 2 2 2" xfId="28453"/>
    <cellStyle name="Notas 9 25 8 2 3" xfId="17009"/>
    <cellStyle name="Notas 9 25 8 2 3 2" xfId="32117"/>
    <cellStyle name="Notas 9 25 8 2 4" xfId="22142"/>
    <cellStyle name="Notas 9 25 8 3" xfId="10779"/>
    <cellStyle name="Notas 9 25 8 3 2" xfId="25887"/>
    <cellStyle name="Notas 9 25 8 4" xfId="13693"/>
    <cellStyle name="Notas 9 25 8 4 2" xfId="28801"/>
    <cellStyle name="Notas 9 25 8 5" xfId="19505"/>
    <cellStyle name="Notas 9 25 9" xfId="4755"/>
    <cellStyle name="Notas 9 25 9 2" xfId="11137"/>
    <cellStyle name="Notas 9 25 9 2 2" xfId="26245"/>
    <cellStyle name="Notas 9 25 9 3" xfId="9148"/>
    <cellStyle name="Notas 9 25 9 3 2" xfId="24256"/>
    <cellStyle name="Notas 9 25 9 4" xfId="19863"/>
    <cellStyle name="Notas 9 26" xfId="2006"/>
    <cellStyle name="Notas 9 26 10" xfId="14243"/>
    <cellStyle name="Notas 9 26 10 2" xfId="29351"/>
    <cellStyle name="Notas 9 26 11" xfId="15816"/>
    <cellStyle name="Notas 9 26 11 2" xfId="30924"/>
    <cellStyle name="Notas 9 26 12" xfId="17231"/>
    <cellStyle name="Notas 9 26 2" xfId="2768"/>
    <cellStyle name="Notas 9 26 2 2" xfId="5405"/>
    <cellStyle name="Notas 9 26 2 2 2" xfId="13794"/>
    <cellStyle name="Notas 9 26 2 2 2 2" xfId="28902"/>
    <cellStyle name="Notas 9 26 2 2 3" xfId="20513"/>
    <cellStyle name="Notas 9 26 2 3" xfId="13578"/>
    <cellStyle name="Notas 9 26 2 3 2" xfId="28686"/>
    <cellStyle name="Notas 9 26 2 4" xfId="17876"/>
    <cellStyle name="Notas 9 26 3" xfId="3071"/>
    <cellStyle name="Notas 9 26 3 2" xfId="5708"/>
    <cellStyle name="Notas 9 26 3 2 2" xfId="12019"/>
    <cellStyle name="Notas 9 26 3 2 2 2" xfId="27127"/>
    <cellStyle name="Notas 9 26 3 2 3" xfId="9271"/>
    <cellStyle name="Notas 9 26 3 2 3 2" xfId="24379"/>
    <cellStyle name="Notas 9 26 3 2 4" xfId="20816"/>
    <cellStyle name="Notas 9 26 3 3" xfId="9453"/>
    <cellStyle name="Notas 9 26 3 3 2" xfId="24561"/>
    <cellStyle name="Notas 9 26 3 4" xfId="13867"/>
    <cellStyle name="Notas 9 26 3 4 2" xfId="28975"/>
    <cellStyle name="Notas 9 26 3 5" xfId="18179"/>
    <cellStyle name="Notas 9 26 4" xfId="3397"/>
    <cellStyle name="Notas 9 26 4 2" xfId="6034"/>
    <cellStyle name="Notas 9 26 4 2 2" xfId="12345"/>
    <cellStyle name="Notas 9 26 4 2 2 2" xfId="27453"/>
    <cellStyle name="Notas 9 26 4 2 3" xfId="7980"/>
    <cellStyle name="Notas 9 26 4 2 3 2" xfId="23088"/>
    <cellStyle name="Notas 9 26 4 2 4" xfId="21142"/>
    <cellStyle name="Notas 9 26 4 3" xfId="9779"/>
    <cellStyle name="Notas 9 26 4 3 2" xfId="24887"/>
    <cellStyle name="Notas 9 26 4 4" xfId="14596"/>
    <cellStyle name="Notas 9 26 4 4 2" xfId="29704"/>
    <cellStyle name="Notas 9 26 4 5" xfId="18505"/>
    <cellStyle name="Notas 9 26 5" xfId="3703"/>
    <cellStyle name="Notas 9 26 5 2" xfId="6340"/>
    <cellStyle name="Notas 9 26 5 2 2" xfId="12651"/>
    <cellStyle name="Notas 9 26 5 2 2 2" xfId="27759"/>
    <cellStyle name="Notas 9 26 5 2 3" xfId="14876"/>
    <cellStyle name="Notas 9 26 5 2 3 2" xfId="29984"/>
    <cellStyle name="Notas 9 26 5 2 4" xfId="21448"/>
    <cellStyle name="Notas 9 26 5 3" xfId="10085"/>
    <cellStyle name="Notas 9 26 5 3 2" xfId="25193"/>
    <cellStyle name="Notas 9 26 5 4" xfId="11758"/>
    <cellStyle name="Notas 9 26 5 4 2" xfId="26866"/>
    <cellStyle name="Notas 9 26 5 5" xfId="18811"/>
    <cellStyle name="Notas 9 26 6" xfId="4078"/>
    <cellStyle name="Notas 9 26 6 2" xfId="6715"/>
    <cellStyle name="Notas 9 26 6 2 2" xfId="13026"/>
    <cellStyle name="Notas 9 26 6 2 2 2" xfId="28134"/>
    <cellStyle name="Notas 9 26 6 2 3" xfId="16702"/>
    <cellStyle name="Notas 9 26 6 2 3 2" xfId="31810"/>
    <cellStyle name="Notas 9 26 6 2 4" xfId="21823"/>
    <cellStyle name="Notas 9 26 6 3" xfId="10460"/>
    <cellStyle name="Notas 9 26 6 3 2" xfId="25568"/>
    <cellStyle name="Notas 9 26 6 4" xfId="16351"/>
    <cellStyle name="Notas 9 26 6 4 2" xfId="31459"/>
    <cellStyle name="Notas 9 26 6 5" xfId="19186"/>
    <cellStyle name="Notas 9 26 7" xfId="4360"/>
    <cellStyle name="Notas 9 26 7 2" xfId="6997"/>
    <cellStyle name="Notas 9 26 7 2 2" xfId="13308"/>
    <cellStyle name="Notas 9 26 7 2 2 2" xfId="28416"/>
    <cellStyle name="Notas 9 26 7 2 3" xfId="16972"/>
    <cellStyle name="Notas 9 26 7 2 3 2" xfId="32080"/>
    <cellStyle name="Notas 9 26 7 2 4" xfId="22105"/>
    <cellStyle name="Notas 9 26 7 3" xfId="10742"/>
    <cellStyle name="Notas 9 26 7 3 2" xfId="25850"/>
    <cellStyle name="Notas 9 26 7 4" xfId="9146"/>
    <cellStyle name="Notas 9 26 7 4 2" xfId="24254"/>
    <cellStyle name="Notas 9 26 7 5" xfId="19468"/>
    <cellStyle name="Notas 9 26 8" xfId="4643"/>
    <cellStyle name="Notas 9 26 8 2" xfId="11025"/>
    <cellStyle name="Notas 9 26 8 2 2" xfId="26133"/>
    <cellStyle name="Notas 9 26 8 3" xfId="7803"/>
    <cellStyle name="Notas 9 26 8 3 2" xfId="22911"/>
    <cellStyle name="Notas 9 26 8 4" xfId="19751"/>
    <cellStyle name="Notas 9 26 9" xfId="8504"/>
    <cellStyle name="Notas 9 26 9 2" xfId="23612"/>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2 2" xfId="32122"/>
    <cellStyle name="Porcentaje 2 3" xfId="32124"/>
    <cellStyle name="Porcentaje 3" xfId="1494"/>
    <cellStyle name="Porcentaje 4" xfId="32121"/>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0 2" xfId="1928"/>
    <cellStyle name="Salida 10 2 10" xfId="8429"/>
    <cellStyle name="Salida 10 2 10 2" xfId="23537"/>
    <cellStyle name="Salida 10 2 11" xfId="15671"/>
    <cellStyle name="Salida 10 2 11 2" xfId="30779"/>
    <cellStyle name="Salida 10 2 12" xfId="7685"/>
    <cellStyle name="Salida 10 2 12 2" xfId="22793"/>
    <cellStyle name="Salida 10 2 13" xfId="17153"/>
    <cellStyle name="Salida 10 2 2" xfId="2488"/>
    <cellStyle name="Salida 10 2 2 2" xfId="5125"/>
    <cellStyle name="Salida 10 2 2 2 2" xfId="11489"/>
    <cellStyle name="Salida 10 2 2 2 2 2" xfId="26597"/>
    <cellStyle name="Salida 10 2 2 2 3" xfId="15095"/>
    <cellStyle name="Salida 10 2 2 2 3 2" xfId="30203"/>
    <cellStyle name="Salida 10 2 2 2 4" xfId="20233"/>
    <cellStyle name="Salida 10 2 2 3" xfId="8955"/>
    <cellStyle name="Salida 10 2 2 3 2" xfId="24063"/>
    <cellStyle name="Salida 10 2 3" xfId="2704"/>
    <cellStyle name="Salida 10 2 3 2" xfId="5341"/>
    <cellStyle name="Salida 10 2 3 2 2" xfId="11690"/>
    <cellStyle name="Salida 10 2 3 2 2 2" xfId="26798"/>
    <cellStyle name="Salida 10 2 3 2 3" xfId="15198"/>
    <cellStyle name="Salida 10 2 3 2 3 2" xfId="30306"/>
    <cellStyle name="Salida 10 2 3 2 4" xfId="20449"/>
    <cellStyle name="Salida 10 2 3 3" xfId="16305"/>
    <cellStyle name="Salida 10 2 3 3 2" xfId="31413"/>
    <cellStyle name="Salida 10 2 3 4" xfId="17812"/>
    <cellStyle name="Salida 10 2 4" xfId="3007"/>
    <cellStyle name="Salida 10 2 4 2" xfId="5644"/>
    <cellStyle name="Salida 10 2 4 2 2" xfId="11955"/>
    <cellStyle name="Salida 10 2 4 2 2 2" xfId="27063"/>
    <cellStyle name="Salida 10 2 4 2 3" xfId="15536"/>
    <cellStyle name="Salida 10 2 4 2 3 2" xfId="30644"/>
    <cellStyle name="Salida 10 2 4 2 4" xfId="20752"/>
    <cellStyle name="Salida 10 2 4 3" xfId="9389"/>
    <cellStyle name="Salida 10 2 4 3 2" xfId="24497"/>
    <cellStyle name="Salida 10 2 4 4" xfId="14148"/>
    <cellStyle name="Salida 10 2 4 4 2" xfId="29256"/>
    <cellStyle name="Salida 10 2 4 5" xfId="18115"/>
    <cellStyle name="Salida 10 2 5" xfId="3333"/>
    <cellStyle name="Salida 10 2 5 2" xfId="5970"/>
    <cellStyle name="Salida 10 2 5 2 2" xfId="12281"/>
    <cellStyle name="Salida 10 2 5 2 2 2" xfId="27389"/>
    <cellStyle name="Salida 10 2 5 2 3" xfId="16074"/>
    <cellStyle name="Salida 10 2 5 2 3 2" xfId="31182"/>
    <cellStyle name="Salida 10 2 5 2 4" xfId="21078"/>
    <cellStyle name="Salida 10 2 5 3" xfId="9715"/>
    <cellStyle name="Salida 10 2 5 3 2" xfId="24823"/>
    <cellStyle name="Salida 10 2 5 4" xfId="7700"/>
    <cellStyle name="Salida 10 2 5 4 2" xfId="22808"/>
    <cellStyle name="Salida 10 2 5 5" xfId="18441"/>
    <cellStyle name="Salida 10 2 6" xfId="3639"/>
    <cellStyle name="Salida 10 2 6 2" xfId="6276"/>
    <cellStyle name="Salida 10 2 6 2 2" xfId="12587"/>
    <cellStyle name="Salida 10 2 6 2 2 2" xfId="27695"/>
    <cellStyle name="Salida 10 2 6 2 3" xfId="15170"/>
    <cellStyle name="Salida 10 2 6 2 3 2" xfId="30278"/>
    <cellStyle name="Salida 10 2 6 2 4" xfId="21384"/>
    <cellStyle name="Salida 10 2 6 3" xfId="10021"/>
    <cellStyle name="Salida 10 2 6 3 2" xfId="25129"/>
    <cellStyle name="Salida 10 2 6 4" xfId="14279"/>
    <cellStyle name="Salida 10 2 6 4 2" xfId="29387"/>
    <cellStyle name="Salida 10 2 6 5" xfId="18747"/>
    <cellStyle name="Salida 10 2 7" xfId="4000"/>
    <cellStyle name="Salida 10 2 7 2" xfId="6637"/>
    <cellStyle name="Salida 10 2 7 2 2" xfId="12948"/>
    <cellStyle name="Salida 10 2 7 2 2 2" xfId="28056"/>
    <cellStyle name="Salida 10 2 7 2 3" xfId="16638"/>
    <cellStyle name="Salida 10 2 7 2 3 2" xfId="31746"/>
    <cellStyle name="Salida 10 2 7 2 4" xfId="21745"/>
    <cellStyle name="Salida 10 2 7 3" xfId="10382"/>
    <cellStyle name="Salida 10 2 7 3 2" xfId="25490"/>
    <cellStyle name="Salida 10 2 7 4" xfId="14106"/>
    <cellStyle name="Salida 10 2 7 4 2" xfId="29214"/>
    <cellStyle name="Salida 10 2 7 5" xfId="19108"/>
    <cellStyle name="Salida 10 2 8" xfId="4313"/>
    <cellStyle name="Salida 10 2 8 2" xfId="6950"/>
    <cellStyle name="Salida 10 2 8 2 2" xfId="13261"/>
    <cellStyle name="Salida 10 2 8 2 2 2" xfId="28369"/>
    <cellStyle name="Salida 10 2 8 2 3" xfId="16925"/>
    <cellStyle name="Salida 10 2 8 2 3 2" xfId="32033"/>
    <cellStyle name="Salida 10 2 8 2 4" xfId="22058"/>
    <cellStyle name="Salida 10 2 8 3" xfId="10695"/>
    <cellStyle name="Salida 10 2 8 3 2" xfId="25803"/>
    <cellStyle name="Salida 10 2 8 4" xfId="14440"/>
    <cellStyle name="Salida 10 2 8 4 2" xfId="29548"/>
    <cellStyle name="Salida 10 2 8 5" xfId="19421"/>
    <cellStyle name="Salida 10 2 9" xfId="4565"/>
    <cellStyle name="Salida 10 2 9 2" xfId="10947"/>
    <cellStyle name="Salida 10 2 9 2 2" xfId="26055"/>
    <cellStyle name="Salida 10 2 9 3" xfId="16469"/>
    <cellStyle name="Salida 10 2 9 3 2" xfId="31577"/>
    <cellStyle name="Salida 10 2 9 4" xfId="19673"/>
    <cellStyle name="Salida 10 3" xfId="1805"/>
    <cellStyle name="Salida 10 3 10" xfId="8306"/>
    <cellStyle name="Salida 10 3 10 2" xfId="23414"/>
    <cellStyle name="Salida 10 3 11" xfId="14623"/>
    <cellStyle name="Salida 10 3 11 2" xfId="29731"/>
    <cellStyle name="Salida 10 3 12" xfId="15744"/>
    <cellStyle name="Salida 10 3 12 2" xfId="30852"/>
    <cellStyle name="Salida 10 3 13" xfId="17030"/>
    <cellStyle name="Salida 10 3 2" xfId="2365"/>
    <cellStyle name="Salida 10 3 2 2" xfId="5002"/>
    <cellStyle name="Salida 10 3 2 2 2" xfId="11366"/>
    <cellStyle name="Salida 10 3 2 2 2 2" xfId="26474"/>
    <cellStyle name="Salida 10 3 2 2 3" xfId="8151"/>
    <cellStyle name="Salida 10 3 2 2 3 2" xfId="23259"/>
    <cellStyle name="Salida 10 3 2 2 4" xfId="20110"/>
    <cellStyle name="Salida 10 3 2 3" xfId="8832"/>
    <cellStyle name="Salida 10 3 2 3 2" xfId="23940"/>
    <cellStyle name="Salida 10 3 3" xfId="2254"/>
    <cellStyle name="Salida 10 3 3 2" xfId="4891"/>
    <cellStyle name="Salida 10 3 3 2 2" xfId="11255"/>
    <cellStyle name="Salida 10 3 3 2 2 2" xfId="26363"/>
    <cellStyle name="Salida 10 3 3 2 3" xfId="7490"/>
    <cellStyle name="Salida 10 3 3 2 3 2" xfId="22598"/>
    <cellStyle name="Salida 10 3 3 2 4" xfId="19999"/>
    <cellStyle name="Salida 10 3 3 3" xfId="13439"/>
    <cellStyle name="Salida 10 3 3 3 2" xfId="28547"/>
    <cellStyle name="Salida 10 3 3 4" xfId="17479"/>
    <cellStyle name="Salida 10 3 4" xfId="2644"/>
    <cellStyle name="Salida 10 3 4 2" xfId="5281"/>
    <cellStyle name="Salida 10 3 4 2 2" xfId="11645"/>
    <cellStyle name="Salida 10 3 4 2 2 2" xfId="26753"/>
    <cellStyle name="Salida 10 3 4 2 3" xfId="15491"/>
    <cellStyle name="Salida 10 3 4 2 3 2" xfId="30599"/>
    <cellStyle name="Salida 10 3 4 2 4" xfId="20389"/>
    <cellStyle name="Salida 10 3 4 3" xfId="9111"/>
    <cellStyle name="Salida 10 3 4 3 2" xfId="24219"/>
    <cellStyle name="Salida 10 3 4 4" xfId="16296"/>
    <cellStyle name="Salida 10 3 4 4 2" xfId="31404"/>
    <cellStyle name="Salida 10 3 4 5" xfId="17752"/>
    <cellStyle name="Salida 10 3 5" xfId="3226"/>
    <cellStyle name="Salida 10 3 5 2" xfId="5863"/>
    <cellStyle name="Salida 10 3 5 2 2" xfId="12174"/>
    <cellStyle name="Salida 10 3 5 2 2 2" xfId="27282"/>
    <cellStyle name="Salida 10 3 5 2 3" xfId="7770"/>
    <cellStyle name="Salida 10 3 5 2 3 2" xfId="22878"/>
    <cellStyle name="Salida 10 3 5 2 4" xfId="20971"/>
    <cellStyle name="Salida 10 3 5 3" xfId="9608"/>
    <cellStyle name="Salida 10 3 5 3 2" xfId="24716"/>
    <cellStyle name="Salida 10 3 5 4" xfId="15214"/>
    <cellStyle name="Salida 10 3 5 4 2" xfId="30322"/>
    <cellStyle name="Salida 10 3 5 5" xfId="18334"/>
    <cellStyle name="Salida 10 3 6" xfId="2308"/>
    <cellStyle name="Salida 10 3 6 2" xfId="4945"/>
    <cellStyle name="Salida 10 3 6 2 2" xfId="11309"/>
    <cellStyle name="Salida 10 3 6 2 2 2" xfId="26417"/>
    <cellStyle name="Salida 10 3 6 2 3" xfId="15140"/>
    <cellStyle name="Salida 10 3 6 2 3 2" xfId="30248"/>
    <cellStyle name="Salida 10 3 6 2 4" xfId="20053"/>
    <cellStyle name="Salida 10 3 6 3" xfId="8775"/>
    <cellStyle name="Salida 10 3 6 3 2" xfId="23883"/>
    <cellStyle name="Salida 10 3 6 4" xfId="9280"/>
    <cellStyle name="Salida 10 3 6 4 2" xfId="24388"/>
    <cellStyle name="Salida 10 3 6 5" xfId="17533"/>
    <cellStyle name="Salida 10 3 7" xfId="3877"/>
    <cellStyle name="Salida 10 3 7 2" xfId="6514"/>
    <cellStyle name="Salida 10 3 7 2 2" xfId="12825"/>
    <cellStyle name="Salida 10 3 7 2 2 2" xfId="27933"/>
    <cellStyle name="Salida 10 3 7 2 3" xfId="15244"/>
    <cellStyle name="Salida 10 3 7 2 3 2" xfId="30352"/>
    <cellStyle name="Salida 10 3 7 2 4" xfId="21622"/>
    <cellStyle name="Salida 10 3 7 3" xfId="10259"/>
    <cellStyle name="Salida 10 3 7 3 2" xfId="25367"/>
    <cellStyle name="Salida 10 3 7 4" xfId="8045"/>
    <cellStyle name="Salida 10 3 7 4 2" xfId="23153"/>
    <cellStyle name="Salida 10 3 7 5" xfId="18985"/>
    <cellStyle name="Salida 10 3 8" xfId="4259"/>
    <cellStyle name="Salida 10 3 8 2" xfId="6896"/>
    <cellStyle name="Salida 10 3 8 2 2" xfId="13207"/>
    <cellStyle name="Salida 10 3 8 2 2 2" xfId="28315"/>
    <cellStyle name="Salida 10 3 8 2 3" xfId="16871"/>
    <cellStyle name="Salida 10 3 8 2 3 2" xfId="31979"/>
    <cellStyle name="Salida 10 3 8 2 4" xfId="22004"/>
    <cellStyle name="Salida 10 3 8 3" xfId="10641"/>
    <cellStyle name="Salida 10 3 8 3 2" xfId="25749"/>
    <cellStyle name="Salida 10 3 8 4" xfId="14230"/>
    <cellStyle name="Salida 10 3 8 4 2" xfId="29338"/>
    <cellStyle name="Salida 10 3 8 5" xfId="19367"/>
    <cellStyle name="Salida 10 3 9" xfId="4442"/>
    <cellStyle name="Salida 10 3 9 2" xfId="10824"/>
    <cellStyle name="Salida 10 3 9 2 2" xfId="25932"/>
    <cellStyle name="Salida 10 3 9 3" xfId="14831"/>
    <cellStyle name="Salida 10 3 9 3 2" xfId="29939"/>
    <cellStyle name="Salida 10 3 9 4" xfId="19550"/>
    <cellStyle name="Salida 10 4" xfId="2119"/>
    <cellStyle name="Salida 10 4 10" xfId="13603"/>
    <cellStyle name="Salida 10 4 10 2" xfId="28711"/>
    <cellStyle name="Salida 10 4 11" xfId="8030"/>
    <cellStyle name="Salida 10 4 11 2" xfId="23138"/>
    <cellStyle name="Salida 10 4 12" xfId="17344"/>
    <cellStyle name="Salida 10 4 2" xfId="2609"/>
    <cellStyle name="Salida 10 4 2 2" xfId="5246"/>
    <cellStyle name="Salida 10 4 2 2 2" xfId="11610"/>
    <cellStyle name="Salida 10 4 2 2 2 2" xfId="26718"/>
    <cellStyle name="Salida 10 4 2 2 3" xfId="14602"/>
    <cellStyle name="Salida 10 4 2 2 3 2" xfId="29710"/>
    <cellStyle name="Salida 10 4 2 2 4" xfId="20354"/>
    <cellStyle name="Salida 10 4 2 3" xfId="9076"/>
    <cellStyle name="Salida 10 4 2 3 2" xfId="24184"/>
    <cellStyle name="Salida 10 4 2 4" xfId="15975"/>
    <cellStyle name="Salida 10 4 2 4 2" xfId="31083"/>
    <cellStyle name="Salida 10 4 2 5" xfId="13972"/>
    <cellStyle name="Salida 10 4 2 5 2" xfId="29080"/>
    <cellStyle name="Salida 10 4 2 6" xfId="17717"/>
    <cellStyle name="Salida 10 4 3" xfId="2874"/>
    <cellStyle name="Salida 10 4 3 2" xfId="5511"/>
    <cellStyle name="Salida 10 4 3 2 2" xfId="11822"/>
    <cellStyle name="Salida 10 4 3 2 2 2" xfId="26930"/>
    <cellStyle name="Salida 10 4 3 2 3" xfId="7937"/>
    <cellStyle name="Salida 10 4 3 2 3 2" xfId="23045"/>
    <cellStyle name="Salida 10 4 3 2 4" xfId="20619"/>
    <cellStyle name="Salida 10 4 3 3" xfId="7223"/>
    <cellStyle name="Salida 10 4 3 3 2" xfId="22331"/>
    <cellStyle name="Salida 10 4 3 4" xfId="17982"/>
    <cellStyle name="Salida 10 4 4" xfId="3177"/>
    <cellStyle name="Salida 10 4 4 2" xfId="5814"/>
    <cellStyle name="Salida 10 4 4 2 2" xfId="12125"/>
    <cellStyle name="Salida 10 4 4 2 2 2" xfId="27233"/>
    <cellStyle name="Salida 10 4 4 2 3" xfId="16107"/>
    <cellStyle name="Salida 10 4 4 2 3 2" xfId="31215"/>
    <cellStyle name="Salida 10 4 4 2 4" xfId="20922"/>
    <cellStyle name="Salida 10 4 4 3" xfId="9559"/>
    <cellStyle name="Salida 10 4 4 3 2" xfId="24667"/>
    <cellStyle name="Salida 10 4 4 4" xfId="16486"/>
    <cellStyle name="Salida 10 4 4 4 2" xfId="31594"/>
    <cellStyle name="Salida 10 4 4 5" xfId="18285"/>
    <cellStyle name="Salida 10 4 5" xfId="3503"/>
    <cellStyle name="Salida 10 4 5 2" xfId="6140"/>
    <cellStyle name="Salida 10 4 5 2 2" xfId="12451"/>
    <cellStyle name="Salida 10 4 5 2 2 2" xfId="27559"/>
    <cellStyle name="Salida 10 4 5 2 3" xfId="14316"/>
    <cellStyle name="Salida 10 4 5 2 3 2" xfId="29424"/>
    <cellStyle name="Salida 10 4 5 2 4" xfId="21248"/>
    <cellStyle name="Salida 10 4 5 3" xfId="9885"/>
    <cellStyle name="Salida 10 4 5 3 2" xfId="24993"/>
    <cellStyle name="Salida 10 4 5 4" xfId="14974"/>
    <cellStyle name="Salida 10 4 5 4 2" xfId="30082"/>
    <cellStyle name="Salida 10 4 5 5" xfId="18611"/>
    <cellStyle name="Salida 10 4 6" xfId="3809"/>
    <cellStyle name="Salida 10 4 6 2" xfId="6446"/>
    <cellStyle name="Salida 10 4 6 2 2" xfId="12757"/>
    <cellStyle name="Salida 10 4 6 2 2 2" xfId="27865"/>
    <cellStyle name="Salida 10 4 6 2 3" xfId="15616"/>
    <cellStyle name="Salida 10 4 6 2 3 2" xfId="30724"/>
    <cellStyle name="Salida 10 4 6 2 4" xfId="21554"/>
    <cellStyle name="Salida 10 4 6 3" xfId="10191"/>
    <cellStyle name="Salida 10 4 6 3 2" xfId="25299"/>
    <cellStyle name="Salida 10 4 6 4" xfId="15343"/>
    <cellStyle name="Salida 10 4 6 4 2" xfId="30451"/>
    <cellStyle name="Salida 10 4 6 5" xfId="18917"/>
    <cellStyle name="Salida 10 4 7" xfId="4191"/>
    <cellStyle name="Salida 10 4 7 2" xfId="6828"/>
    <cellStyle name="Salida 10 4 7 2 2" xfId="13139"/>
    <cellStyle name="Salida 10 4 7 2 2 2" xfId="28247"/>
    <cellStyle name="Salida 10 4 7 2 3" xfId="16808"/>
    <cellStyle name="Salida 10 4 7 2 3 2" xfId="31916"/>
    <cellStyle name="Salida 10 4 7 2 4" xfId="21936"/>
    <cellStyle name="Salida 10 4 7 3" xfId="10573"/>
    <cellStyle name="Salida 10 4 7 3 2" xfId="25681"/>
    <cellStyle name="Salida 10 4 7 4" xfId="14840"/>
    <cellStyle name="Salida 10 4 7 4 2" xfId="29948"/>
    <cellStyle name="Salida 10 4 7 5" xfId="19299"/>
    <cellStyle name="Salida 10 4 8" xfId="4756"/>
    <cellStyle name="Salida 10 4 8 2" xfId="11138"/>
    <cellStyle name="Salida 10 4 8 2 2" xfId="26246"/>
    <cellStyle name="Salida 10 4 8 3" xfId="15032"/>
    <cellStyle name="Salida 10 4 8 3 2" xfId="30140"/>
    <cellStyle name="Salida 10 4 8 4" xfId="19864"/>
    <cellStyle name="Salida 10 4 9" xfId="8617"/>
    <cellStyle name="Salida 10 4 9 2" xfId="23725"/>
    <cellStyle name="Salida 10 5" xfId="2005"/>
    <cellStyle name="Salida 10 5 10" xfId="14162"/>
    <cellStyle name="Salida 10 5 10 2" xfId="29270"/>
    <cellStyle name="Salida 10 5 11" xfId="17230"/>
    <cellStyle name="Salida 10 5 2" xfId="2767"/>
    <cellStyle name="Salida 10 5 2 2" xfId="5404"/>
    <cellStyle name="Salida 10 5 2 2 2" xfId="11753"/>
    <cellStyle name="Salida 10 5 2 2 2 2" xfId="26861"/>
    <cellStyle name="Salida 10 5 2 2 3" xfId="13704"/>
    <cellStyle name="Salida 10 5 2 2 3 2" xfId="28812"/>
    <cellStyle name="Salida 10 5 2 2 4" xfId="20512"/>
    <cellStyle name="Salida 10 5 2 3" xfId="15853"/>
    <cellStyle name="Salida 10 5 2 3 2" xfId="30961"/>
    <cellStyle name="Salida 10 5 2 4" xfId="17875"/>
    <cellStyle name="Salida 10 5 3" xfId="3070"/>
    <cellStyle name="Salida 10 5 3 2" xfId="5707"/>
    <cellStyle name="Salida 10 5 3 2 2" xfId="12018"/>
    <cellStyle name="Salida 10 5 3 2 2 2" xfId="27126"/>
    <cellStyle name="Salida 10 5 3 2 3" xfId="7333"/>
    <cellStyle name="Salida 10 5 3 2 3 2" xfId="22441"/>
    <cellStyle name="Salida 10 5 3 2 4" xfId="20815"/>
    <cellStyle name="Salida 10 5 3 3" xfId="9452"/>
    <cellStyle name="Salida 10 5 3 3 2" xfId="24560"/>
    <cellStyle name="Salida 10 5 3 4" xfId="7268"/>
    <cellStyle name="Salida 10 5 3 4 2" xfId="22376"/>
    <cellStyle name="Salida 10 5 3 5" xfId="18178"/>
    <cellStyle name="Salida 10 5 4" xfId="3396"/>
    <cellStyle name="Salida 10 5 4 2" xfId="6033"/>
    <cellStyle name="Salida 10 5 4 2 2" xfId="12344"/>
    <cellStyle name="Salida 10 5 4 2 2 2" xfId="27452"/>
    <cellStyle name="Salida 10 5 4 2 3" xfId="7585"/>
    <cellStyle name="Salida 10 5 4 2 3 2" xfId="22693"/>
    <cellStyle name="Salida 10 5 4 2 4" xfId="21141"/>
    <cellStyle name="Salida 10 5 4 3" xfId="9778"/>
    <cellStyle name="Salida 10 5 4 3 2" xfId="24886"/>
    <cellStyle name="Salida 10 5 4 4" xfId="15711"/>
    <cellStyle name="Salida 10 5 4 4 2" xfId="30819"/>
    <cellStyle name="Salida 10 5 4 5" xfId="18504"/>
    <cellStyle name="Salida 10 5 5" xfId="3702"/>
    <cellStyle name="Salida 10 5 5 2" xfId="6339"/>
    <cellStyle name="Salida 10 5 5 2 2" xfId="12650"/>
    <cellStyle name="Salida 10 5 5 2 2 2" xfId="27758"/>
    <cellStyle name="Salida 10 5 5 2 3" xfId="14265"/>
    <cellStyle name="Salida 10 5 5 2 3 2" xfId="29373"/>
    <cellStyle name="Salida 10 5 5 2 4" xfId="21447"/>
    <cellStyle name="Salida 10 5 5 3" xfId="10084"/>
    <cellStyle name="Salida 10 5 5 3 2" xfId="25192"/>
    <cellStyle name="Salida 10 5 5 4" xfId="13886"/>
    <cellStyle name="Salida 10 5 5 4 2" xfId="28994"/>
    <cellStyle name="Salida 10 5 5 5" xfId="18810"/>
    <cellStyle name="Salida 10 5 6" xfId="4077"/>
    <cellStyle name="Salida 10 5 6 2" xfId="6714"/>
    <cellStyle name="Salida 10 5 6 2 2" xfId="13025"/>
    <cellStyle name="Salida 10 5 6 2 2 2" xfId="28133"/>
    <cellStyle name="Salida 10 5 6 2 3" xfId="16701"/>
    <cellStyle name="Salida 10 5 6 2 3 2" xfId="31809"/>
    <cellStyle name="Salida 10 5 6 2 4" xfId="21822"/>
    <cellStyle name="Salida 10 5 6 3" xfId="10459"/>
    <cellStyle name="Salida 10 5 6 3 2" xfId="25567"/>
    <cellStyle name="Salida 10 5 6 4" xfId="16254"/>
    <cellStyle name="Salida 10 5 6 4 2" xfId="31362"/>
    <cellStyle name="Salida 10 5 6 5" xfId="19185"/>
    <cellStyle name="Salida 10 5 7" xfId="4642"/>
    <cellStyle name="Salida 10 5 7 2" xfId="11024"/>
    <cellStyle name="Salida 10 5 7 2 2" xfId="26132"/>
    <cellStyle name="Salida 10 5 7 3" xfId="14287"/>
    <cellStyle name="Salida 10 5 7 3 2" xfId="29395"/>
    <cellStyle name="Salida 10 5 7 4" xfId="19750"/>
    <cellStyle name="Salida 10 5 8" xfId="8503"/>
    <cellStyle name="Salida 10 5 8 2" xfId="23611"/>
    <cellStyle name="Salida 10 5 9" xfId="16485"/>
    <cellStyle name="Salida 10 5 9 2" xfId="31593"/>
    <cellStyle name="Salida 11" xfId="1503"/>
    <cellStyle name="Salida 11 2" xfId="1929"/>
    <cellStyle name="Salida 11 2 10" xfId="8430"/>
    <cellStyle name="Salida 11 2 10 2" xfId="23538"/>
    <cellStyle name="Salida 11 2 11" xfId="15518"/>
    <cellStyle name="Salida 11 2 11 2" xfId="30626"/>
    <cellStyle name="Salida 11 2 12" xfId="7973"/>
    <cellStyle name="Salida 11 2 12 2" xfId="23081"/>
    <cellStyle name="Salida 11 2 13" xfId="17154"/>
    <cellStyle name="Salida 11 2 2" xfId="2489"/>
    <cellStyle name="Salida 11 2 2 2" xfId="5126"/>
    <cellStyle name="Salida 11 2 2 2 2" xfId="11490"/>
    <cellStyle name="Salida 11 2 2 2 2 2" xfId="26598"/>
    <cellStyle name="Salida 11 2 2 2 3" xfId="14474"/>
    <cellStyle name="Salida 11 2 2 2 3 2" xfId="29582"/>
    <cellStyle name="Salida 11 2 2 2 4" xfId="20234"/>
    <cellStyle name="Salida 11 2 2 3" xfId="8956"/>
    <cellStyle name="Salida 11 2 2 3 2" xfId="24064"/>
    <cellStyle name="Salida 11 2 3" xfId="2705"/>
    <cellStyle name="Salida 11 2 3 2" xfId="5342"/>
    <cellStyle name="Salida 11 2 3 2 2" xfId="11691"/>
    <cellStyle name="Salida 11 2 3 2 2 2" xfId="26799"/>
    <cellStyle name="Salida 11 2 3 2 3" xfId="9270"/>
    <cellStyle name="Salida 11 2 3 2 3 2" xfId="24378"/>
    <cellStyle name="Salida 11 2 3 2 4" xfId="20450"/>
    <cellStyle name="Salida 11 2 3 3" xfId="7371"/>
    <cellStyle name="Salida 11 2 3 3 2" xfId="22479"/>
    <cellStyle name="Salida 11 2 3 4" xfId="17813"/>
    <cellStyle name="Salida 11 2 4" xfId="3008"/>
    <cellStyle name="Salida 11 2 4 2" xfId="5645"/>
    <cellStyle name="Salida 11 2 4 2 2" xfId="11956"/>
    <cellStyle name="Salida 11 2 4 2 2 2" xfId="27064"/>
    <cellStyle name="Salida 11 2 4 2 3" xfId="14065"/>
    <cellStyle name="Salida 11 2 4 2 3 2" xfId="29173"/>
    <cellStyle name="Salida 11 2 4 2 4" xfId="20753"/>
    <cellStyle name="Salida 11 2 4 3" xfId="9390"/>
    <cellStyle name="Salida 11 2 4 3 2" xfId="24498"/>
    <cellStyle name="Salida 11 2 4 4" xfId="7133"/>
    <cellStyle name="Salida 11 2 4 4 2" xfId="22241"/>
    <cellStyle name="Salida 11 2 4 5" xfId="18116"/>
    <cellStyle name="Salida 11 2 5" xfId="3334"/>
    <cellStyle name="Salida 11 2 5 2" xfId="5971"/>
    <cellStyle name="Salida 11 2 5 2 2" xfId="12282"/>
    <cellStyle name="Salida 11 2 5 2 2 2" xfId="27390"/>
    <cellStyle name="Salida 11 2 5 2 3" xfId="7878"/>
    <cellStyle name="Salida 11 2 5 2 3 2" xfId="22986"/>
    <cellStyle name="Salida 11 2 5 2 4" xfId="21079"/>
    <cellStyle name="Salida 11 2 5 3" xfId="9716"/>
    <cellStyle name="Salida 11 2 5 3 2" xfId="24824"/>
    <cellStyle name="Salida 11 2 5 4" xfId="8183"/>
    <cellStyle name="Salida 11 2 5 4 2" xfId="23291"/>
    <cellStyle name="Salida 11 2 5 5" xfId="18442"/>
    <cellStyle name="Salida 11 2 6" xfId="3640"/>
    <cellStyle name="Salida 11 2 6 2" xfId="6277"/>
    <cellStyle name="Salida 11 2 6 2 2" xfId="12588"/>
    <cellStyle name="Salida 11 2 6 2 2 2" xfId="27696"/>
    <cellStyle name="Salida 11 2 6 2 3" xfId="7041"/>
    <cellStyle name="Salida 11 2 6 2 3 2" xfId="22149"/>
    <cellStyle name="Salida 11 2 6 2 4" xfId="21385"/>
    <cellStyle name="Salida 11 2 6 3" xfId="10022"/>
    <cellStyle name="Salida 11 2 6 3 2" xfId="25130"/>
    <cellStyle name="Salida 11 2 6 4" xfId="15687"/>
    <cellStyle name="Salida 11 2 6 4 2" xfId="30795"/>
    <cellStyle name="Salida 11 2 6 5" xfId="18748"/>
    <cellStyle name="Salida 11 2 7" xfId="4001"/>
    <cellStyle name="Salida 11 2 7 2" xfId="6638"/>
    <cellStyle name="Salida 11 2 7 2 2" xfId="12949"/>
    <cellStyle name="Salida 11 2 7 2 2 2" xfId="28057"/>
    <cellStyle name="Salida 11 2 7 2 3" xfId="16639"/>
    <cellStyle name="Salida 11 2 7 2 3 2" xfId="31747"/>
    <cellStyle name="Salida 11 2 7 2 4" xfId="21746"/>
    <cellStyle name="Salida 11 2 7 3" xfId="10383"/>
    <cellStyle name="Salida 11 2 7 3 2" xfId="25491"/>
    <cellStyle name="Salida 11 2 7 4" xfId="15780"/>
    <cellStyle name="Salida 11 2 7 4 2" xfId="30888"/>
    <cellStyle name="Salida 11 2 7 5" xfId="19109"/>
    <cellStyle name="Salida 11 2 8" xfId="4314"/>
    <cellStyle name="Salida 11 2 8 2" xfId="6951"/>
    <cellStyle name="Salida 11 2 8 2 2" xfId="13262"/>
    <cellStyle name="Salida 11 2 8 2 2 2" xfId="28370"/>
    <cellStyle name="Salida 11 2 8 2 3" xfId="16926"/>
    <cellStyle name="Salida 11 2 8 2 3 2" xfId="32034"/>
    <cellStyle name="Salida 11 2 8 2 4" xfId="22059"/>
    <cellStyle name="Salida 11 2 8 3" xfId="10696"/>
    <cellStyle name="Salida 11 2 8 3 2" xfId="25804"/>
    <cellStyle name="Salida 11 2 8 4" xfId="14888"/>
    <cellStyle name="Salida 11 2 8 4 2" xfId="29996"/>
    <cellStyle name="Salida 11 2 8 5" xfId="19422"/>
    <cellStyle name="Salida 11 2 9" xfId="4566"/>
    <cellStyle name="Salida 11 2 9 2" xfId="10948"/>
    <cellStyle name="Salida 11 2 9 2 2" xfId="26056"/>
    <cellStyle name="Salida 11 2 9 3" xfId="14861"/>
    <cellStyle name="Salida 11 2 9 3 2" xfId="29969"/>
    <cellStyle name="Salida 11 2 9 4" xfId="19674"/>
    <cellStyle name="Salida 11 3" xfId="1804"/>
    <cellStyle name="Salida 11 3 10" xfId="8305"/>
    <cellStyle name="Salida 11 3 10 2" xfId="23413"/>
    <cellStyle name="Salida 11 3 11" xfId="15614"/>
    <cellStyle name="Salida 11 3 11 2" xfId="30722"/>
    <cellStyle name="Salida 11 3 12" xfId="15248"/>
    <cellStyle name="Salida 11 3 12 2" xfId="30356"/>
    <cellStyle name="Salida 11 3 13" xfId="17029"/>
    <cellStyle name="Salida 11 3 2" xfId="2364"/>
    <cellStyle name="Salida 11 3 2 2" xfId="5001"/>
    <cellStyle name="Salida 11 3 2 2 2" xfId="11365"/>
    <cellStyle name="Salida 11 3 2 2 2 2" xfId="26473"/>
    <cellStyle name="Salida 11 3 2 2 3" xfId="9178"/>
    <cellStyle name="Salida 11 3 2 2 3 2" xfId="24286"/>
    <cellStyle name="Salida 11 3 2 2 4" xfId="20109"/>
    <cellStyle name="Salida 11 3 2 3" xfId="8831"/>
    <cellStyle name="Salida 11 3 2 3 2" xfId="23939"/>
    <cellStyle name="Salida 11 3 3" xfId="2255"/>
    <cellStyle name="Salida 11 3 3 2" xfId="4892"/>
    <cellStyle name="Salida 11 3 3 2 2" xfId="11256"/>
    <cellStyle name="Salida 11 3 3 2 2 2" xfId="26364"/>
    <cellStyle name="Salida 11 3 3 2 3" xfId="8265"/>
    <cellStyle name="Salida 11 3 3 2 3 2" xfId="23373"/>
    <cellStyle name="Salida 11 3 3 2 4" xfId="20000"/>
    <cellStyle name="Salida 11 3 3 3" xfId="8258"/>
    <cellStyle name="Salida 11 3 3 3 2" xfId="23366"/>
    <cellStyle name="Salida 11 3 3 4" xfId="17480"/>
    <cellStyle name="Salida 11 3 4" xfId="2338"/>
    <cellStyle name="Salida 11 3 4 2" xfId="4975"/>
    <cellStyle name="Salida 11 3 4 2 2" xfId="11339"/>
    <cellStyle name="Salida 11 3 4 2 2 2" xfId="26447"/>
    <cellStyle name="Salida 11 3 4 2 3" xfId="14488"/>
    <cellStyle name="Salida 11 3 4 2 3 2" xfId="29596"/>
    <cellStyle name="Salida 11 3 4 2 4" xfId="20083"/>
    <cellStyle name="Salida 11 3 4 3" xfId="8805"/>
    <cellStyle name="Salida 11 3 4 3 2" xfId="23913"/>
    <cellStyle name="Salida 11 3 4 4" xfId="15575"/>
    <cellStyle name="Salida 11 3 4 4 2" xfId="30683"/>
    <cellStyle name="Salida 11 3 4 5" xfId="17563"/>
    <cellStyle name="Salida 11 3 5" xfId="3225"/>
    <cellStyle name="Salida 11 3 5 2" xfId="5862"/>
    <cellStyle name="Salida 11 3 5 2 2" xfId="12173"/>
    <cellStyle name="Salida 11 3 5 2 2 2" xfId="27281"/>
    <cellStyle name="Salida 11 3 5 2 3" xfId="15728"/>
    <cellStyle name="Salida 11 3 5 2 3 2" xfId="30836"/>
    <cellStyle name="Salida 11 3 5 2 4" xfId="20970"/>
    <cellStyle name="Salida 11 3 5 3" xfId="9607"/>
    <cellStyle name="Salida 11 3 5 3 2" xfId="24715"/>
    <cellStyle name="Salida 11 3 5 4" xfId="15253"/>
    <cellStyle name="Salida 11 3 5 4 2" xfId="30361"/>
    <cellStyle name="Salida 11 3 5 5" xfId="18333"/>
    <cellStyle name="Salida 11 3 6" xfId="2307"/>
    <cellStyle name="Salida 11 3 6 2" xfId="4944"/>
    <cellStyle name="Salida 11 3 6 2 2" xfId="11308"/>
    <cellStyle name="Salida 11 3 6 2 2 2" xfId="26416"/>
    <cellStyle name="Salida 11 3 6 2 3" xfId="16238"/>
    <cellStyle name="Salida 11 3 6 2 3 2" xfId="31346"/>
    <cellStyle name="Salida 11 3 6 2 4" xfId="20052"/>
    <cellStyle name="Salida 11 3 6 3" xfId="8774"/>
    <cellStyle name="Salida 11 3 6 3 2" xfId="23882"/>
    <cellStyle name="Salida 11 3 6 4" xfId="15455"/>
    <cellStyle name="Salida 11 3 6 4 2" xfId="30563"/>
    <cellStyle name="Salida 11 3 6 5" xfId="17532"/>
    <cellStyle name="Salida 11 3 7" xfId="3876"/>
    <cellStyle name="Salida 11 3 7 2" xfId="6513"/>
    <cellStyle name="Salida 11 3 7 2 2" xfId="12824"/>
    <cellStyle name="Salida 11 3 7 2 2 2" xfId="27932"/>
    <cellStyle name="Salida 11 3 7 2 3" xfId="7065"/>
    <cellStyle name="Salida 11 3 7 2 3 2" xfId="22173"/>
    <cellStyle name="Salida 11 3 7 2 4" xfId="21621"/>
    <cellStyle name="Salida 11 3 7 3" xfId="10258"/>
    <cellStyle name="Salida 11 3 7 3 2" xfId="25366"/>
    <cellStyle name="Salida 11 3 7 4" xfId="15010"/>
    <cellStyle name="Salida 11 3 7 4 2" xfId="30118"/>
    <cellStyle name="Salida 11 3 7 5" xfId="18984"/>
    <cellStyle name="Salida 11 3 8" xfId="4258"/>
    <cellStyle name="Salida 11 3 8 2" xfId="6895"/>
    <cellStyle name="Salida 11 3 8 2 2" xfId="13206"/>
    <cellStyle name="Salida 11 3 8 2 2 2" xfId="28314"/>
    <cellStyle name="Salida 11 3 8 2 3" xfId="16870"/>
    <cellStyle name="Salida 11 3 8 2 3 2" xfId="31978"/>
    <cellStyle name="Salida 11 3 8 2 4" xfId="22003"/>
    <cellStyle name="Salida 11 3 8 3" xfId="10640"/>
    <cellStyle name="Salida 11 3 8 3 2" xfId="25748"/>
    <cellStyle name="Salida 11 3 8 4" xfId="16374"/>
    <cellStyle name="Salida 11 3 8 4 2" xfId="31482"/>
    <cellStyle name="Salida 11 3 8 5" xfId="19366"/>
    <cellStyle name="Salida 11 3 9" xfId="4441"/>
    <cellStyle name="Salida 11 3 9 2" xfId="10823"/>
    <cellStyle name="Salida 11 3 9 2 2" xfId="25931"/>
    <cellStyle name="Salida 11 3 9 3" xfId="16371"/>
    <cellStyle name="Salida 11 3 9 3 2" xfId="31479"/>
    <cellStyle name="Salida 11 3 9 4" xfId="19549"/>
    <cellStyle name="Salida 11 4" xfId="2120"/>
    <cellStyle name="Salida 11 4 10" xfId="15413"/>
    <cellStyle name="Salida 11 4 10 2" xfId="30521"/>
    <cellStyle name="Salida 11 4 11" xfId="7049"/>
    <cellStyle name="Salida 11 4 11 2" xfId="22157"/>
    <cellStyle name="Salida 11 4 12" xfId="17345"/>
    <cellStyle name="Salida 11 4 2" xfId="2610"/>
    <cellStyle name="Salida 11 4 2 2" xfId="5247"/>
    <cellStyle name="Salida 11 4 2 2 2" xfId="11611"/>
    <cellStyle name="Salida 11 4 2 2 2 2" xfId="26719"/>
    <cellStyle name="Salida 11 4 2 2 3" xfId="13611"/>
    <cellStyle name="Salida 11 4 2 2 3 2" xfId="28719"/>
    <cellStyle name="Salida 11 4 2 2 4" xfId="20355"/>
    <cellStyle name="Salida 11 4 2 3" xfId="9077"/>
    <cellStyle name="Salida 11 4 2 3 2" xfId="24185"/>
    <cellStyle name="Salida 11 4 2 4" xfId="9261"/>
    <cellStyle name="Salida 11 4 2 4 2" xfId="24369"/>
    <cellStyle name="Salida 11 4 2 5" xfId="14715"/>
    <cellStyle name="Salida 11 4 2 5 2" xfId="29823"/>
    <cellStyle name="Salida 11 4 2 6" xfId="17718"/>
    <cellStyle name="Salida 11 4 3" xfId="2875"/>
    <cellStyle name="Salida 11 4 3 2" xfId="5512"/>
    <cellStyle name="Salida 11 4 3 2 2" xfId="11823"/>
    <cellStyle name="Salida 11 4 3 2 2 2" xfId="26931"/>
    <cellStyle name="Salida 11 4 3 2 3" xfId="15910"/>
    <cellStyle name="Salida 11 4 3 2 3 2" xfId="31018"/>
    <cellStyle name="Salida 11 4 3 2 4" xfId="20620"/>
    <cellStyle name="Salida 11 4 3 3" xfId="14296"/>
    <cellStyle name="Salida 11 4 3 3 2" xfId="29404"/>
    <cellStyle name="Salida 11 4 3 4" xfId="17983"/>
    <cellStyle name="Salida 11 4 4" xfId="3178"/>
    <cellStyle name="Salida 11 4 4 2" xfId="5815"/>
    <cellStyle name="Salida 11 4 4 2 2" xfId="12126"/>
    <cellStyle name="Salida 11 4 4 2 2 2" xfId="27234"/>
    <cellStyle name="Salida 11 4 4 2 3" xfId="9294"/>
    <cellStyle name="Salida 11 4 4 2 3 2" xfId="24402"/>
    <cellStyle name="Salida 11 4 4 2 4" xfId="20923"/>
    <cellStyle name="Salida 11 4 4 3" xfId="9560"/>
    <cellStyle name="Salida 11 4 4 3 2" xfId="24668"/>
    <cellStyle name="Salida 11 4 4 4" xfId="15394"/>
    <cellStyle name="Salida 11 4 4 4 2" xfId="30502"/>
    <cellStyle name="Salida 11 4 4 5" xfId="18286"/>
    <cellStyle name="Salida 11 4 5" xfId="3504"/>
    <cellStyle name="Salida 11 4 5 2" xfId="6141"/>
    <cellStyle name="Salida 11 4 5 2 2" xfId="12452"/>
    <cellStyle name="Salida 11 4 5 2 2 2" xfId="27560"/>
    <cellStyle name="Salida 11 4 5 2 3" xfId="13416"/>
    <cellStyle name="Salida 11 4 5 2 3 2" xfId="28524"/>
    <cellStyle name="Salida 11 4 5 2 4" xfId="21249"/>
    <cellStyle name="Salida 11 4 5 3" xfId="9886"/>
    <cellStyle name="Salida 11 4 5 3 2" xfId="24994"/>
    <cellStyle name="Salida 11 4 5 4" xfId="8123"/>
    <cellStyle name="Salida 11 4 5 4 2" xfId="23231"/>
    <cellStyle name="Salida 11 4 5 5" xfId="18612"/>
    <cellStyle name="Salida 11 4 6" xfId="3810"/>
    <cellStyle name="Salida 11 4 6 2" xfId="6447"/>
    <cellStyle name="Salida 11 4 6 2 2" xfId="12758"/>
    <cellStyle name="Salida 11 4 6 2 2 2" xfId="27866"/>
    <cellStyle name="Salida 11 4 6 2 3" xfId="16545"/>
    <cellStyle name="Salida 11 4 6 2 3 2" xfId="31653"/>
    <cellStyle name="Salida 11 4 6 2 4" xfId="21555"/>
    <cellStyle name="Salida 11 4 6 3" xfId="10192"/>
    <cellStyle name="Salida 11 4 6 3 2" xfId="25300"/>
    <cellStyle name="Salida 11 4 6 4" xfId="14843"/>
    <cellStyle name="Salida 11 4 6 4 2" xfId="29951"/>
    <cellStyle name="Salida 11 4 6 5" xfId="18918"/>
    <cellStyle name="Salida 11 4 7" xfId="4192"/>
    <cellStyle name="Salida 11 4 7 2" xfId="6829"/>
    <cellStyle name="Salida 11 4 7 2 2" xfId="13140"/>
    <cellStyle name="Salida 11 4 7 2 2 2" xfId="28248"/>
    <cellStyle name="Salida 11 4 7 2 3" xfId="16809"/>
    <cellStyle name="Salida 11 4 7 2 3 2" xfId="31917"/>
    <cellStyle name="Salida 11 4 7 2 4" xfId="21937"/>
    <cellStyle name="Salida 11 4 7 3" xfId="10574"/>
    <cellStyle name="Salida 11 4 7 3 2" xfId="25682"/>
    <cellStyle name="Salida 11 4 7 4" xfId="15313"/>
    <cellStyle name="Salida 11 4 7 4 2" xfId="30421"/>
    <cellStyle name="Salida 11 4 7 5" xfId="19300"/>
    <cellStyle name="Salida 11 4 8" xfId="4757"/>
    <cellStyle name="Salida 11 4 8 2" xfId="11139"/>
    <cellStyle name="Salida 11 4 8 2 2" xfId="26247"/>
    <cellStyle name="Salida 11 4 8 3" xfId="7779"/>
    <cellStyle name="Salida 11 4 8 3 2" xfId="22887"/>
    <cellStyle name="Salida 11 4 8 4" xfId="19865"/>
    <cellStyle name="Salida 11 4 9" xfId="8618"/>
    <cellStyle name="Salida 11 4 9 2" xfId="23726"/>
    <cellStyle name="Salida 11 5" xfId="2004"/>
    <cellStyle name="Salida 11 5 10" xfId="16017"/>
    <cellStyle name="Salida 11 5 10 2" xfId="31125"/>
    <cellStyle name="Salida 11 5 11" xfId="17229"/>
    <cellStyle name="Salida 11 5 2" xfId="2766"/>
    <cellStyle name="Salida 11 5 2 2" xfId="5403"/>
    <cellStyle name="Salida 11 5 2 2 2" xfId="11752"/>
    <cellStyle name="Salida 11 5 2 2 2 2" xfId="26860"/>
    <cellStyle name="Salida 11 5 2 2 3" xfId="14654"/>
    <cellStyle name="Salida 11 5 2 2 3 2" xfId="29762"/>
    <cellStyle name="Salida 11 5 2 2 4" xfId="20511"/>
    <cellStyle name="Salida 11 5 2 3" xfId="15714"/>
    <cellStyle name="Salida 11 5 2 3 2" xfId="30822"/>
    <cellStyle name="Salida 11 5 2 4" xfId="17874"/>
    <cellStyle name="Salida 11 5 3" xfId="3069"/>
    <cellStyle name="Salida 11 5 3 2" xfId="5706"/>
    <cellStyle name="Salida 11 5 3 2 2" xfId="12017"/>
    <cellStyle name="Salida 11 5 3 2 2 2" xfId="27125"/>
    <cellStyle name="Salida 11 5 3 2 3" xfId="15063"/>
    <cellStyle name="Salida 11 5 3 2 3 2" xfId="30171"/>
    <cellStyle name="Salida 11 5 3 2 4" xfId="20814"/>
    <cellStyle name="Salida 11 5 3 3" xfId="9451"/>
    <cellStyle name="Salida 11 5 3 3 2" xfId="24559"/>
    <cellStyle name="Salida 11 5 3 4" xfId="15034"/>
    <cellStyle name="Salida 11 5 3 4 2" xfId="30142"/>
    <cellStyle name="Salida 11 5 3 5" xfId="18177"/>
    <cellStyle name="Salida 11 5 4" xfId="3395"/>
    <cellStyle name="Salida 11 5 4 2" xfId="6032"/>
    <cellStyle name="Salida 11 5 4 2 2" xfId="12343"/>
    <cellStyle name="Salida 11 5 4 2 2 2" xfId="27451"/>
    <cellStyle name="Salida 11 5 4 2 3" xfId="7222"/>
    <cellStyle name="Salida 11 5 4 2 3 2" xfId="22330"/>
    <cellStyle name="Salida 11 5 4 2 4" xfId="21140"/>
    <cellStyle name="Salida 11 5 4 3" xfId="9777"/>
    <cellStyle name="Salida 11 5 4 3 2" xfId="24885"/>
    <cellStyle name="Salida 11 5 4 4" xfId="15359"/>
    <cellStyle name="Salida 11 5 4 4 2" xfId="30467"/>
    <cellStyle name="Salida 11 5 4 5" xfId="18503"/>
    <cellStyle name="Salida 11 5 5" xfId="3701"/>
    <cellStyle name="Salida 11 5 5 2" xfId="6338"/>
    <cellStyle name="Salida 11 5 5 2 2" xfId="12649"/>
    <cellStyle name="Salida 11 5 5 2 2 2" xfId="27757"/>
    <cellStyle name="Salida 11 5 5 2 3" xfId="7884"/>
    <cellStyle name="Salida 11 5 5 2 3 2" xfId="22992"/>
    <cellStyle name="Salida 11 5 5 2 4" xfId="21446"/>
    <cellStyle name="Salida 11 5 5 3" xfId="10083"/>
    <cellStyle name="Salida 11 5 5 3 2" xfId="25191"/>
    <cellStyle name="Salida 11 5 5 4" xfId="15053"/>
    <cellStyle name="Salida 11 5 5 4 2" xfId="30161"/>
    <cellStyle name="Salida 11 5 5 5" xfId="18809"/>
    <cellStyle name="Salida 11 5 6" xfId="4076"/>
    <cellStyle name="Salida 11 5 6 2" xfId="6713"/>
    <cellStyle name="Salida 11 5 6 2 2" xfId="13024"/>
    <cellStyle name="Salida 11 5 6 2 2 2" xfId="28132"/>
    <cellStyle name="Salida 11 5 6 2 3" xfId="16700"/>
    <cellStyle name="Salida 11 5 6 2 3 2" xfId="31808"/>
    <cellStyle name="Salida 11 5 6 2 4" xfId="21821"/>
    <cellStyle name="Salida 11 5 6 3" xfId="10458"/>
    <cellStyle name="Salida 11 5 6 3 2" xfId="25566"/>
    <cellStyle name="Salida 11 5 6 4" xfId="14028"/>
    <cellStyle name="Salida 11 5 6 4 2" xfId="29136"/>
    <cellStyle name="Salida 11 5 6 5" xfId="19184"/>
    <cellStyle name="Salida 11 5 7" xfId="4641"/>
    <cellStyle name="Salida 11 5 7 2" xfId="11023"/>
    <cellStyle name="Salida 11 5 7 2 2" xfId="26131"/>
    <cellStyle name="Salida 11 5 7 3" xfId="15565"/>
    <cellStyle name="Salida 11 5 7 3 2" xfId="30673"/>
    <cellStyle name="Salida 11 5 7 4" xfId="19749"/>
    <cellStyle name="Salida 11 5 8" xfId="8502"/>
    <cellStyle name="Salida 11 5 8 2" xfId="23610"/>
    <cellStyle name="Salida 11 5 9" xfId="15281"/>
    <cellStyle name="Salida 11 5 9 2" xfId="30389"/>
    <cellStyle name="Salida 12" xfId="1504"/>
    <cellStyle name="Salida 12 2" xfId="1930"/>
    <cellStyle name="Salida 12 2 10" xfId="8431"/>
    <cellStyle name="Salida 12 2 10 2" xfId="23539"/>
    <cellStyle name="Salida 12 2 11" xfId="15325"/>
    <cellStyle name="Salida 12 2 11 2" xfId="30433"/>
    <cellStyle name="Salida 12 2 12" xfId="7900"/>
    <cellStyle name="Salida 12 2 12 2" xfId="23008"/>
    <cellStyle name="Salida 12 2 13" xfId="17155"/>
    <cellStyle name="Salida 12 2 2" xfId="2490"/>
    <cellStyle name="Salida 12 2 2 2" xfId="5127"/>
    <cellStyle name="Salida 12 2 2 2 2" xfId="11491"/>
    <cellStyle name="Salida 12 2 2 2 2 2" xfId="26599"/>
    <cellStyle name="Salida 12 2 2 2 3" xfId="15913"/>
    <cellStyle name="Salida 12 2 2 2 3 2" xfId="31021"/>
    <cellStyle name="Salida 12 2 2 2 4" xfId="20235"/>
    <cellStyle name="Salida 12 2 2 3" xfId="8957"/>
    <cellStyle name="Salida 12 2 2 3 2" xfId="24065"/>
    <cellStyle name="Salida 12 2 3" xfId="2706"/>
    <cellStyle name="Salida 12 2 3 2" xfId="5343"/>
    <cellStyle name="Salida 12 2 3 2 2" xfId="11692"/>
    <cellStyle name="Salida 12 2 3 2 2 2" xfId="26800"/>
    <cellStyle name="Salida 12 2 3 2 3" xfId="14499"/>
    <cellStyle name="Salida 12 2 3 2 3 2" xfId="29607"/>
    <cellStyle name="Salida 12 2 3 2 4" xfId="20451"/>
    <cellStyle name="Salida 12 2 3 3" xfId="15794"/>
    <cellStyle name="Salida 12 2 3 3 2" xfId="30902"/>
    <cellStyle name="Salida 12 2 3 4" xfId="17814"/>
    <cellStyle name="Salida 12 2 4" xfId="3009"/>
    <cellStyle name="Salida 12 2 4 2" xfId="5646"/>
    <cellStyle name="Salida 12 2 4 2 2" xfId="11957"/>
    <cellStyle name="Salida 12 2 4 2 2 2" xfId="27065"/>
    <cellStyle name="Salida 12 2 4 2 3" xfId="15189"/>
    <cellStyle name="Salida 12 2 4 2 3 2" xfId="30297"/>
    <cellStyle name="Salida 12 2 4 2 4" xfId="20754"/>
    <cellStyle name="Salida 12 2 4 3" xfId="9391"/>
    <cellStyle name="Salida 12 2 4 3 2" xfId="24499"/>
    <cellStyle name="Salida 12 2 4 4" xfId="13537"/>
    <cellStyle name="Salida 12 2 4 4 2" xfId="28645"/>
    <cellStyle name="Salida 12 2 4 5" xfId="18117"/>
    <cellStyle name="Salida 12 2 5" xfId="3335"/>
    <cellStyle name="Salida 12 2 5 2" xfId="5972"/>
    <cellStyle name="Salida 12 2 5 2 2" xfId="12283"/>
    <cellStyle name="Salida 12 2 5 2 2 2" xfId="27391"/>
    <cellStyle name="Salida 12 2 5 2 3" xfId="16192"/>
    <cellStyle name="Salida 12 2 5 2 3 2" xfId="31300"/>
    <cellStyle name="Salida 12 2 5 2 4" xfId="21080"/>
    <cellStyle name="Salida 12 2 5 3" xfId="9717"/>
    <cellStyle name="Salida 12 2 5 3 2" xfId="24825"/>
    <cellStyle name="Salida 12 2 5 4" xfId="15011"/>
    <cellStyle name="Salida 12 2 5 4 2" xfId="30119"/>
    <cellStyle name="Salida 12 2 5 5" xfId="18443"/>
    <cellStyle name="Salida 12 2 6" xfId="3641"/>
    <cellStyle name="Salida 12 2 6 2" xfId="6278"/>
    <cellStyle name="Salida 12 2 6 2 2" xfId="12589"/>
    <cellStyle name="Salida 12 2 6 2 2 2" xfId="27697"/>
    <cellStyle name="Salida 12 2 6 2 3" xfId="15821"/>
    <cellStyle name="Salida 12 2 6 2 3 2" xfId="30929"/>
    <cellStyle name="Salida 12 2 6 2 4" xfId="21386"/>
    <cellStyle name="Salida 12 2 6 3" xfId="10023"/>
    <cellStyle name="Salida 12 2 6 3 2" xfId="25131"/>
    <cellStyle name="Salida 12 2 6 4" xfId="15976"/>
    <cellStyle name="Salida 12 2 6 4 2" xfId="31084"/>
    <cellStyle name="Salida 12 2 6 5" xfId="18749"/>
    <cellStyle name="Salida 12 2 7" xfId="4002"/>
    <cellStyle name="Salida 12 2 7 2" xfId="6639"/>
    <cellStyle name="Salida 12 2 7 2 2" xfId="12950"/>
    <cellStyle name="Salida 12 2 7 2 2 2" xfId="28058"/>
    <cellStyle name="Salida 12 2 7 2 3" xfId="16640"/>
    <cellStyle name="Salida 12 2 7 2 3 2" xfId="31748"/>
    <cellStyle name="Salida 12 2 7 2 4" xfId="21747"/>
    <cellStyle name="Salida 12 2 7 3" xfId="10384"/>
    <cellStyle name="Salida 12 2 7 3 2" xfId="25492"/>
    <cellStyle name="Salida 12 2 7 4" xfId="16452"/>
    <cellStyle name="Salida 12 2 7 4 2" xfId="31560"/>
    <cellStyle name="Salida 12 2 7 5" xfId="19110"/>
    <cellStyle name="Salida 12 2 8" xfId="4315"/>
    <cellStyle name="Salida 12 2 8 2" xfId="6952"/>
    <cellStyle name="Salida 12 2 8 2 2" xfId="13263"/>
    <cellStyle name="Salida 12 2 8 2 2 2" xfId="28371"/>
    <cellStyle name="Salida 12 2 8 2 3" xfId="16927"/>
    <cellStyle name="Salida 12 2 8 2 3 2" xfId="32035"/>
    <cellStyle name="Salida 12 2 8 2 4" xfId="22060"/>
    <cellStyle name="Salida 12 2 8 3" xfId="10697"/>
    <cellStyle name="Salida 12 2 8 3 2" xfId="25805"/>
    <cellStyle name="Salida 12 2 8 4" xfId="15365"/>
    <cellStyle name="Salida 12 2 8 4 2" xfId="30473"/>
    <cellStyle name="Salida 12 2 8 5" xfId="19423"/>
    <cellStyle name="Salida 12 2 9" xfId="4567"/>
    <cellStyle name="Salida 12 2 9 2" xfId="10949"/>
    <cellStyle name="Salida 12 2 9 2 2" xfId="26057"/>
    <cellStyle name="Salida 12 2 9 3" xfId="11803"/>
    <cellStyle name="Salida 12 2 9 3 2" xfId="26911"/>
    <cellStyle name="Salida 12 2 9 4" xfId="19675"/>
    <cellStyle name="Salida 12 3" xfId="1803"/>
    <cellStyle name="Salida 12 3 10" xfId="8304"/>
    <cellStyle name="Salida 12 3 10 2" xfId="23412"/>
    <cellStyle name="Salida 12 3 11" xfId="16173"/>
    <cellStyle name="Salida 12 3 11 2" xfId="31281"/>
    <cellStyle name="Salida 12 3 12" xfId="11665"/>
    <cellStyle name="Salida 12 3 12 2" xfId="26773"/>
    <cellStyle name="Salida 12 3 13" xfId="17028"/>
    <cellStyle name="Salida 12 3 2" xfId="2363"/>
    <cellStyle name="Salida 12 3 2 2" xfId="5000"/>
    <cellStyle name="Salida 12 3 2 2 2" xfId="11364"/>
    <cellStyle name="Salida 12 3 2 2 2 2" xfId="26472"/>
    <cellStyle name="Salida 12 3 2 2 3" xfId="14171"/>
    <cellStyle name="Salida 12 3 2 2 3 2" xfId="29279"/>
    <cellStyle name="Salida 12 3 2 2 4" xfId="20108"/>
    <cellStyle name="Salida 12 3 2 3" xfId="8830"/>
    <cellStyle name="Salida 12 3 2 3 2" xfId="23938"/>
    <cellStyle name="Salida 12 3 3" xfId="2256"/>
    <cellStyle name="Salida 12 3 3 2" xfId="4893"/>
    <cellStyle name="Salida 12 3 3 2 2" xfId="11257"/>
    <cellStyle name="Salida 12 3 3 2 2 2" xfId="26365"/>
    <cellStyle name="Salida 12 3 3 2 3" xfId="11228"/>
    <cellStyle name="Salida 12 3 3 2 3 2" xfId="26336"/>
    <cellStyle name="Salida 12 3 3 2 4" xfId="20001"/>
    <cellStyle name="Salida 12 3 3 3" xfId="15443"/>
    <cellStyle name="Salida 12 3 3 3 2" xfId="30551"/>
    <cellStyle name="Salida 12 3 3 4" xfId="17481"/>
    <cellStyle name="Salida 12 3 4" xfId="2643"/>
    <cellStyle name="Salida 12 3 4 2" xfId="5280"/>
    <cellStyle name="Salida 12 3 4 2 2" xfId="11644"/>
    <cellStyle name="Salida 12 3 4 2 2 2" xfId="26752"/>
    <cellStyle name="Salida 12 3 4 2 3" xfId="16413"/>
    <cellStyle name="Salida 12 3 4 2 3 2" xfId="31521"/>
    <cellStyle name="Salida 12 3 4 2 4" xfId="20388"/>
    <cellStyle name="Salida 12 3 4 3" xfId="9110"/>
    <cellStyle name="Salida 12 3 4 3 2" xfId="24218"/>
    <cellStyle name="Salida 12 3 4 4" xfId="15485"/>
    <cellStyle name="Salida 12 3 4 4 2" xfId="30593"/>
    <cellStyle name="Salida 12 3 4 5" xfId="17751"/>
    <cellStyle name="Salida 12 3 5" xfId="3224"/>
    <cellStyle name="Salida 12 3 5 2" xfId="5861"/>
    <cellStyle name="Salida 12 3 5 2 2" xfId="12172"/>
    <cellStyle name="Salida 12 3 5 2 2 2" xfId="27280"/>
    <cellStyle name="Salida 12 3 5 2 3" xfId="14357"/>
    <cellStyle name="Salida 12 3 5 2 3 2" xfId="29465"/>
    <cellStyle name="Salida 12 3 5 2 4" xfId="20969"/>
    <cellStyle name="Salida 12 3 5 3" xfId="9606"/>
    <cellStyle name="Salida 12 3 5 3 2" xfId="24714"/>
    <cellStyle name="Salida 12 3 5 4" xfId="13543"/>
    <cellStyle name="Salida 12 3 5 4 2" xfId="28651"/>
    <cellStyle name="Salida 12 3 5 5" xfId="18332"/>
    <cellStyle name="Salida 12 3 6" xfId="2306"/>
    <cellStyle name="Salida 12 3 6 2" xfId="4943"/>
    <cellStyle name="Salida 12 3 6 2 2" xfId="11307"/>
    <cellStyle name="Salida 12 3 6 2 2 2" xfId="26415"/>
    <cellStyle name="Salida 12 3 6 2 3" xfId="13425"/>
    <cellStyle name="Salida 12 3 6 2 3 2" xfId="28533"/>
    <cellStyle name="Salida 12 3 6 2 4" xfId="20051"/>
    <cellStyle name="Salida 12 3 6 3" xfId="8773"/>
    <cellStyle name="Salida 12 3 6 3 2" xfId="23881"/>
    <cellStyle name="Salida 12 3 6 4" xfId="7785"/>
    <cellStyle name="Salida 12 3 6 4 2" xfId="22893"/>
    <cellStyle name="Salida 12 3 6 5" xfId="17531"/>
    <cellStyle name="Salida 12 3 7" xfId="3875"/>
    <cellStyle name="Salida 12 3 7 2" xfId="6512"/>
    <cellStyle name="Salida 12 3 7 2 2" xfId="12823"/>
    <cellStyle name="Salida 12 3 7 2 2 2" xfId="27931"/>
    <cellStyle name="Salida 12 3 7 2 3" xfId="8118"/>
    <cellStyle name="Salida 12 3 7 2 3 2" xfId="23226"/>
    <cellStyle name="Salida 12 3 7 2 4" xfId="21620"/>
    <cellStyle name="Salida 12 3 7 3" xfId="10257"/>
    <cellStyle name="Salida 12 3 7 3 2" xfId="25365"/>
    <cellStyle name="Salida 12 3 7 4" xfId="9226"/>
    <cellStyle name="Salida 12 3 7 4 2" xfId="24334"/>
    <cellStyle name="Salida 12 3 7 5" xfId="18983"/>
    <cellStyle name="Salida 12 3 8" xfId="4257"/>
    <cellStyle name="Salida 12 3 8 2" xfId="6894"/>
    <cellStyle name="Salida 12 3 8 2 2" xfId="13205"/>
    <cellStyle name="Salida 12 3 8 2 2 2" xfId="28313"/>
    <cellStyle name="Salida 12 3 8 2 3" xfId="16869"/>
    <cellStyle name="Salida 12 3 8 2 3 2" xfId="31977"/>
    <cellStyle name="Salida 12 3 8 2 4" xfId="22002"/>
    <cellStyle name="Salida 12 3 8 3" xfId="10639"/>
    <cellStyle name="Salida 12 3 8 3 2" xfId="25747"/>
    <cellStyle name="Salida 12 3 8 4" xfId="16462"/>
    <cellStyle name="Salida 12 3 8 4 2" xfId="31570"/>
    <cellStyle name="Salida 12 3 8 5" xfId="19365"/>
    <cellStyle name="Salida 12 3 9" xfId="4440"/>
    <cellStyle name="Salida 12 3 9 2" xfId="10822"/>
    <cellStyle name="Salida 12 3 9 2 2" xfId="25930"/>
    <cellStyle name="Salida 12 3 9 3" xfId="15917"/>
    <cellStyle name="Salida 12 3 9 3 2" xfId="31025"/>
    <cellStyle name="Salida 12 3 9 4" xfId="19548"/>
    <cellStyle name="Salida 12 4" xfId="2121"/>
    <cellStyle name="Salida 12 4 10" xfId="13930"/>
    <cellStyle name="Salida 12 4 10 2" xfId="29038"/>
    <cellStyle name="Salida 12 4 11" xfId="8163"/>
    <cellStyle name="Salida 12 4 11 2" xfId="23271"/>
    <cellStyle name="Salida 12 4 12" xfId="17346"/>
    <cellStyle name="Salida 12 4 2" xfId="2611"/>
    <cellStyle name="Salida 12 4 2 2" xfId="5248"/>
    <cellStyle name="Salida 12 4 2 2 2" xfId="11612"/>
    <cellStyle name="Salida 12 4 2 2 2 2" xfId="26720"/>
    <cellStyle name="Salida 12 4 2 2 3" xfId="7583"/>
    <cellStyle name="Salida 12 4 2 2 3 2" xfId="22691"/>
    <cellStyle name="Salida 12 4 2 2 4" xfId="20356"/>
    <cellStyle name="Salida 12 4 2 3" xfId="9078"/>
    <cellStyle name="Salida 12 4 2 3 2" xfId="24186"/>
    <cellStyle name="Salida 12 4 2 4" xfId="16067"/>
    <cellStyle name="Salida 12 4 2 4 2" xfId="31175"/>
    <cellStyle name="Salida 12 4 2 5" xfId="15666"/>
    <cellStyle name="Salida 12 4 2 5 2" xfId="30774"/>
    <cellStyle name="Salida 12 4 2 6" xfId="17719"/>
    <cellStyle name="Salida 12 4 3" xfId="2876"/>
    <cellStyle name="Salida 12 4 3 2" xfId="5513"/>
    <cellStyle name="Salida 12 4 3 2 2" xfId="11824"/>
    <cellStyle name="Salida 12 4 3 2 2 2" xfId="26932"/>
    <cellStyle name="Salida 12 4 3 2 3" xfId="15143"/>
    <cellStyle name="Salida 12 4 3 2 3 2" xfId="30251"/>
    <cellStyle name="Salida 12 4 3 2 4" xfId="20621"/>
    <cellStyle name="Salida 12 4 3 3" xfId="7134"/>
    <cellStyle name="Salida 12 4 3 3 2" xfId="22242"/>
    <cellStyle name="Salida 12 4 3 4" xfId="17984"/>
    <cellStyle name="Salida 12 4 4" xfId="3179"/>
    <cellStyle name="Salida 12 4 4 2" xfId="5816"/>
    <cellStyle name="Salida 12 4 4 2 2" xfId="12127"/>
    <cellStyle name="Salida 12 4 4 2 2 2" xfId="27235"/>
    <cellStyle name="Salida 12 4 4 2 3" xfId="7464"/>
    <cellStyle name="Salida 12 4 4 2 3 2" xfId="22572"/>
    <cellStyle name="Salida 12 4 4 2 4" xfId="20924"/>
    <cellStyle name="Salida 12 4 4 3" xfId="9561"/>
    <cellStyle name="Salida 12 4 4 3 2" xfId="24669"/>
    <cellStyle name="Salida 12 4 4 4" xfId="15678"/>
    <cellStyle name="Salida 12 4 4 4 2" xfId="30786"/>
    <cellStyle name="Salida 12 4 4 5" xfId="18287"/>
    <cellStyle name="Salida 12 4 5" xfId="3505"/>
    <cellStyle name="Salida 12 4 5 2" xfId="6142"/>
    <cellStyle name="Salida 12 4 5 2 2" xfId="12453"/>
    <cellStyle name="Salida 12 4 5 2 2 2" xfId="27561"/>
    <cellStyle name="Salida 12 4 5 2 3" xfId="9262"/>
    <cellStyle name="Salida 12 4 5 2 3 2" xfId="24370"/>
    <cellStyle name="Salida 12 4 5 2 4" xfId="21250"/>
    <cellStyle name="Salida 12 4 5 3" xfId="9887"/>
    <cellStyle name="Salida 12 4 5 3 2" xfId="24995"/>
    <cellStyle name="Salida 12 4 5 4" xfId="14846"/>
    <cellStyle name="Salida 12 4 5 4 2" xfId="29954"/>
    <cellStyle name="Salida 12 4 5 5" xfId="18613"/>
    <cellStyle name="Salida 12 4 6" xfId="3811"/>
    <cellStyle name="Salida 12 4 6 2" xfId="6448"/>
    <cellStyle name="Salida 12 4 6 2 2" xfId="12759"/>
    <cellStyle name="Salida 12 4 6 2 2 2" xfId="27867"/>
    <cellStyle name="Salida 12 4 6 2 3" xfId="15326"/>
    <cellStyle name="Salida 12 4 6 2 3 2" xfId="30434"/>
    <cellStyle name="Salida 12 4 6 2 4" xfId="21556"/>
    <cellStyle name="Salida 12 4 6 3" xfId="10193"/>
    <cellStyle name="Salida 12 4 6 3 2" xfId="25301"/>
    <cellStyle name="Salida 12 4 6 4" xfId="15047"/>
    <cellStyle name="Salida 12 4 6 4 2" xfId="30155"/>
    <cellStyle name="Salida 12 4 6 5" xfId="18919"/>
    <cellStyle name="Salida 12 4 7" xfId="4193"/>
    <cellStyle name="Salida 12 4 7 2" xfId="6830"/>
    <cellStyle name="Salida 12 4 7 2 2" xfId="13141"/>
    <cellStyle name="Salida 12 4 7 2 2 2" xfId="28249"/>
    <cellStyle name="Salida 12 4 7 2 3" xfId="16810"/>
    <cellStyle name="Salida 12 4 7 2 3 2" xfId="31918"/>
    <cellStyle name="Salida 12 4 7 2 4" xfId="21938"/>
    <cellStyle name="Salida 12 4 7 3" xfId="10575"/>
    <cellStyle name="Salida 12 4 7 3 2" xfId="25683"/>
    <cellStyle name="Salida 12 4 7 4" xfId="8191"/>
    <cellStyle name="Salida 12 4 7 4 2" xfId="23299"/>
    <cellStyle name="Salida 12 4 7 5" xfId="19301"/>
    <cellStyle name="Salida 12 4 8" xfId="4758"/>
    <cellStyle name="Salida 12 4 8 2" xfId="11140"/>
    <cellStyle name="Salida 12 4 8 2 2" xfId="26248"/>
    <cellStyle name="Salida 12 4 8 3" xfId="14860"/>
    <cellStyle name="Salida 12 4 8 3 2" xfId="29968"/>
    <cellStyle name="Salida 12 4 8 4" xfId="19866"/>
    <cellStyle name="Salida 12 4 9" xfId="8619"/>
    <cellStyle name="Salida 12 4 9 2" xfId="23727"/>
    <cellStyle name="Salida 12 5" xfId="2003"/>
    <cellStyle name="Salida 12 5 10" xfId="15496"/>
    <cellStyle name="Salida 12 5 10 2" xfId="30604"/>
    <cellStyle name="Salida 12 5 11" xfId="17228"/>
    <cellStyle name="Salida 12 5 2" xfId="2765"/>
    <cellStyle name="Salida 12 5 2 2" xfId="5402"/>
    <cellStyle name="Salida 12 5 2 2 2" xfId="11751"/>
    <cellStyle name="Salida 12 5 2 2 2 2" xfId="26859"/>
    <cellStyle name="Salida 12 5 2 2 3" xfId="11664"/>
    <cellStyle name="Salida 12 5 2 2 3 2" xfId="26772"/>
    <cellStyle name="Salida 12 5 2 2 4" xfId="20510"/>
    <cellStyle name="Salida 12 5 2 3" xfId="14554"/>
    <cellStyle name="Salida 12 5 2 3 2" xfId="29662"/>
    <cellStyle name="Salida 12 5 2 4" xfId="17873"/>
    <cellStyle name="Salida 12 5 3" xfId="3068"/>
    <cellStyle name="Salida 12 5 3 2" xfId="5705"/>
    <cellStyle name="Salida 12 5 3 2 2" xfId="12016"/>
    <cellStyle name="Salida 12 5 3 2 2 2" xfId="27124"/>
    <cellStyle name="Salida 12 5 3 2 3" xfId="14997"/>
    <cellStyle name="Salida 12 5 3 2 3 2" xfId="30105"/>
    <cellStyle name="Salida 12 5 3 2 4" xfId="20813"/>
    <cellStyle name="Salida 12 5 3 3" xfId="9450"/>
    <cellStyle name="Salida 12 5 3 3 2" xfId="24558"/>
    <cellStyle name="Salida 12 5 3 4" xfId="15158"/>
    <cellStyle name="Salida 12 5 3 4 2" xfId="30266"/>
    <cellStyle name="Salida 12 5 3 5" xfId="18176"/>
    <cellStyle name="Salida 12 5 4" xfId="3394"/>
    <cellStyle name="Salida 12 5 4 2" xfId="6031"/>
    <cellStyle name="Salida 12 5 4 2 2" xfId="12342"/>
    <cellStyle name="Salida 12 5 4 2 2 2" xfId="27450"/>
    <cellStyle name="Salida 12 5 4 2 3" xfId="14644"/>
    <cellStyle name="Salida 12 5 4 2 3 2" xfId="29752"/>
    <cellStyle name="Salida 12 5 4 2 4" xfId="21139"/>
    <cellStyle name="Salida 12 5 4 3" xfId="9776"/>
    <cellStyle name="Salida 12 5 4 3 2" xfId="24884"/>
    <cellStyle name="Salida 12 5 4 4" xfId="14981"/>
    <cellStyle name="Salida 12 5 4 4 2" xfId="30089"/>
    <cellStyle name="Salida 12 5 4 5" xfId="18502"/>
    <cellStyle name="Salida 12 5 5" xfId="3700"/>
    <cellStyle name="Salida 12 5 5 2" xfId="6337"/>
    <cellStyle name="Salida 12 5 5 2 2" xfId="12648"/>
    <cellStyle name="Salida 12 5 5 2 2 2" xfId="27756"/>
    <cellStyle name="Salida 12 5 5 2 3" xfId="14447"/>
    <cellStyle name="Salida 12 5 5 2 3 2" xfId="29555"/>
    <cellStyle name="Salida 12 5 5 2 4" xfId="21445"/>
    <cellStyle name="Salida 12 5 5 3" xfId="10082"/>
    <cellStyle name="Salida 12 5 5 3 2" xfId="25190"/>
    <cellStyle name="Salida 12 5 5 4" xfId="14228"/>
    <cellStyle name="Salida 12 5 5 4 2" xfId="29336"/>
    <cellStyle name="Salida 12 5 5 5" xfId="18808"/>
    <cellStyle name="Salida 12 5 6" xfId="4075"/>
    <cellStyle name="Salida 12 5 6 2" xfId="6712"/>
    <cellStyle name="Salida 12 5 6 2 2" xfId="13023"/>
    <cellStyle name="Salida 12 5 6 2 2 2" xfId="28131"/>
    <cellStyle name="Salida 12 5 6 2 3" xfId="16699"/>
    <cellStyle name="Salida 12 5 6 2 3 2" xfId="31807"/>
    <cellStyle name="Salida 12 5 6 2 4" xfId="21820"/>
    <cellStyle name="Salida 12 5 6 3" xfId="10457"/>
    <cellStyle name="Salida 12 5 6 3 2" xfId="25565"/>
    <cellStyle name="Salida 12 5 6 4" xfId="9128"/>
    <cellStyle name="Salida 12 5 6 4 2" xfId="24236"/>
    <cellStyle name="Salida 12 5 6 5" xfId="19183"/>
    <cellStyle name="Salida 12 5 7" xfId="4640"/>
    <cellStyle name="Salida 12 5 7 2" xfId="11022"/>
    <cellStyle name="Salida 12 5 7 2 2" xfId="26130"/>
    <cellStyle name="Salida 12 5 7 3" xfId="13538"/>
    <cellStyle name="Salida 12 5 7 3 2" xfId="28646"/>
    <cellStyle name="Salida 12 5 7 4" xfId="19748"/>
    <cellStyle name="Salida 12 5 8" xfId="8501"/>
    <cellStyle name="Salida 12 5 8 2" xfId="23609"/>
    <cellStyle name="Salida 12 5 9" xfId="16003"/>
    <cellStyle name="Salida 12 5 9 2" xfId="31111"/>
    <cellStyle name="Salida 13" xfId="1505"/>
    <cellStyle name="Salida 13 2" xfId="1931"/>
    <cellStyle name="Salida 13 2 10" xfId="8432"/>
    <cellStyle name="Salida 13 2 10 2" xfId="23540"/>
    <cellStyle name="Salida 13 2 11" xfId="15460"/>
    <cellStyle name="Salida 13 2 11 2" xfId="30568"/>
    <cellStyle name="Salida 13 2 12" xfId="16179"/>
    <cellStyle name="Salida 13 2 12 2" xfId="31287"/>
    <cellStyle name="Salida 13 2 13" xfId="17156"/>
    <cellStyle name="Salida 13 2 2" xfId="2491"/>
    <cellStyle name="Salida 13 2 2 2" xfId="5128"/>
    <cellStyle name="Salida 13 2 2 2 2" xfId="11492"/>
    <cellStyle name="Salida 13 2 2 2 2 2" xfId="26600"/>
    <cellStyle name="Salida 13 2 2 2 3" xfId="16072"/>
    <cellStyle name="Salida 13 2 2 2 3 2" xfId="31180"/>
    <cellStyle name="Salida 13 2 2 2 4" xfId="20236"/>
    <cellStyle name="Salida 13 2 2 3" xfId="8958"/>
    <cellStyle name="Salida 13 2 2 3 2" xfId="24066"/>
    <cellStyle name="Salida 13 2 3" xfId="2707"/>
    <cellStyle name="Salida 13 2 3 2" xfId="5344"/>
    <cellStyle name="Salida 13 2 3 2 2" xfId="11693"/>
    <cellStyle name="Salida 13 2 3 2 2 2" xfId="26801"/>
    <cellStyle name="Salida 13 2 3 2 3" xfId="14340"/>
    <cellStyle name="Salida 13 2 3 2 3 2" xfId="29448"/>
    <cellStyle name="Salida 13 2 3 2 4" xfId="20452"/>
    <cellStyle name="Salida 13 2 3 3" xfId="7240"/>
    <cellStyle name="Salida 13 2 3 3 2" xfId="22348"/>
    <cellStyle name="Salida 13 2 3 4" xfId="17815"/>
    <cellStyle name="Salida 13 2 4" xfId="3010"/>
    <cellStyle name="Salida 13 2 4 2" xfId="5647"/>
    <cellStyle name="Salida 13 2 4 2 2" xfId="11958"/>
    <cellStyle name="Salida 13 2 4 2 2 2" xfId="27066"/>
    <cellStyle name="Salida 13 2 4 2 3" xfId="16470"/>
    <cellStyle name="Salida 13 2 4 2 3 2" xfId="31578"/>
    <cellStyle name="Salida 13 2 4 2 4" xfId="20755"/>
    <cellStyle name="Salida 13 2 4 3" xfId="9392"/>
    <cellStyle name="Salida 13 2 4 3 2" xfId="24500"/>
    <cellStyle name="Salida 13 2 4 4" xfId="9283"/>
    <cellStyle name="Salida 13 2 4 4 2" xfId="24391"/>
    <cellStyle name="Salida 13 2 4 5" xfId="18118"/>
    <cellStyle name="Salida 13 2 5" xfId="3336"/>
    <cellStyle name="Salida 13 2 5 2" xfId="5973"/>
    <cellStyle name="Salida 13 2 5 2 2" xfId="12284"/>
    <cellStyle name="Salida 13 2 5 2 2 2" xfId="27392"/>
    <cellStyle name="Salida 13 2 5 2 3" xfId="7678"/>
    <cellStyle name="Salida 13 2 5 2 3 2" xfId="22786"/>
    <cellStyle name="Salida 13 2 5 2 4" xfId="21081"/>
    <cellStyle name="Salida 13 2 5 3" xfId="9718"/>
    <cellStyle name="Salida 13 2 5 3 2" xfId="24826"/>
    <cellStyle name="Salida 13 2 5 4" xfId="15652"/>
    <cellStyle name="Salida 13 2 5 4 2" xfId="30760"/>
    <cellStyle name="Salida 13 2 5 5" xfId="18444"/>
    <cellStyle name="Salida 13 2 6" xfId="3642"/>
    <cellStyle name="Salida 13 2 6 2" xfId="6279"/>
    <cellStyle name="Salida 13 2 6 2 2" xfId="12590"/>
    <cellStyle name="Salida 13 2 6 2 2 2" xfId="27698"/>
    <cellStyle name="Salida 13 2 6 2 3" xfId="14204"/>
    <cellStyle name="Salida 13 2 6 2 3 2" xfId="29312"/>
    <cellStyle name="Salida 13 2 6 2 4" xfId="21387"/>
    <cellStyle name="Salida 13 2 6 3" xfId="10024"/>
    <cellStyle name="Salida 13 2 6 3 2" xfId="25132"/>
    <cellStyle name="Salida 13 2 6 4" xfId="14755"/>
    <cellStyle name="Salida 13 2 6 4 2" xfId="29863"/>
    <cellStyle name="Salida 13 2 6 5" xfId="18750"/>
    <cellStyle name="Salida 13 2 7" xfId="4003"/>
    <cellStyle name="Salida 13 2 7 2" xfId="6640"/>
    <cellStyle name="Salida 13 2 7 2 2" xfId="12951"/>
    <cellStyle name="Salida 13 2 7 2 2 2" xfId="28059"/>
    <cellStyle name="Salida 13 2 7 2 3" xfId="16641"/>
    <cellStyle name="Salida 13 2 7 2 3 2" xfId="31749"/>
    <cellStyle name="Salida 13 2 7 2 4" xfId="21748"/>
    <cellStyle name="Salida 13 2 7 3" xfId="10385"/>
    <cellStyle name="Salida 13 2 7 3 2" xfId="25493"/>
    <cellStyle name="Salida 13 2 7 4" xfId="7195"/>
    <cellStyle name="Salida 13 2 7 4 2" xfId="22303"/>
    <cellStyle name="Salida 13 2 7 5" xfId="19111"/>
    <cellStyle name="Salida 13 2 8" xfId="4316"/>
    <cellStyle name="Salida 13 2 8 2" xfId="6953"/>
    <cellStyle name="Salida 13 2 8 2 2" xfId="13264"/>
    <cellStyle name="Salida 13 2 8 2 2 2" xfId="28372"/>
    <cellStyle name="Salida 13 2 8 2 3" xfId="16928"/>
    <cellStyle name="Salida 13 2 8 2 3 2" xfId="32036"/>
    <cellStyle name="Salida 13 2 8 2 4" xfId="22061"/>
    <cellStyle name="Salida 13 2 8 3" xfId="10698"/>
    <cellStyle name="Salida 13 2 8 3 2" xfId="25806"/>
    <cellStyle name="Salida 13 2 8 4" xfId="7735"/>
    <cellStyle name="Salida 13 2 8 4 2" xfId="22843"/>
    <cellStyle name="Salida 13 2 8 5" xfId="19424"/>
    <cellStyle name="Salida 13 2 9" xfId="4568"/>
    <cellStyle name="Salida 13 2 9 2" xfId="10950"/>
    <cellStyle name="Salida 13 2 9 2 2" xfId="26058"/>
    <cellStyle name="Salida 13 2 9 3" xfId="9237"/>
    <cellStyle name="Salida 13 2 9 3 2" xfId="24345"/>
    <cellStyle name="Salida 13 2 9 4" xfId="19676"/>
    <cellStyle name="Salida 13 3" xfId="1802"/>
    <cellStyle name="Salida 13 3 10" xfId="8303"/>
    <cellStyle name="Salida 13 3 10 2" xfId="23411"/>
    <cellStyle name="Salida 13 3 11" xfId="16242"/>
    <cellStyle name="Salida 13 3 11 2" xfId="31350"/>
    <cellStyle name="Salida 13 3 12" xfId="7936"/>
    <cellStyle name="Salida 13 3 12 2" xfId="23044"/>
    <cellStyle name="Salida 13 3 13" xfId="17027"/>
    <cellStyle name="Salida 13 3 2" xfId="2362"/>
    <cellStyle name="Salida 13 3 2 2" xfId="4999"/>
    <cellStyle name="Salida 13 3 2 2 2" xfId="11363"/>
    <cellStyle name="Salida 13 3 2 2 2 2" xfId="26471"/>
    <cellStyle name="Salida 13 3 2 2 3" xfId="7522"/>
    <cellStyle name="Salida 13 3 2 2 3 2" xfId="22630"/>
    <cellStyle name="Salida 13 3 2 2 4" xfId="20107"/>
    <cellStyle name="Salida 13 3 2 3" xfId="8829"/>
    <cellStyle name="Salida 13 3 2 3 2" xfId="23937"/>
    <cellStyle name="Salida 13 3 3" xfId="2257"/>
    <cellStyle name="Salida 13 3 3 2" xfId="4894"/>
    <cellStyle name="Salida 13 3 3 2 2" xfId="11258"/>
    <cellStyle name="Salida 13 3 3 2 2 2" xfId="26366"/>
    <cellStyle name="Salida 13 3 3 2 3" xfId="15563"/>
    <cellStyle name="Salida 13 3 3 2 3 2" xfId="30671"/>
    <cellStyle name="Salida 13 3 3 2 4" xfId="20002"/>
    <cellStyle name="Salida 13 3 3 3" xfId="16397"/>
    <cellStyle name="Salida 13 3 3 3 2" xfId="31505"/>
    <cellStyle name="Salida 13 3 3 4" xfId="17482"/>
    <cellStyle name="Salida 13 3 4" xfId="2337"/>
    <cellStyle name="Salida 13 3 4 2" xfId="4974"/>
    <cellStyle name="Salida 13 3 4 2 2" xfId="11338"/>
    <cellStyle name="Salida 13 3 4 2 2 2" xfId="26446"/>
    <cellStyle name="Salida 13 3 4 2 3" xfId="14564"/>
    <cellStyle name="Salida 13 3 4 2 3 2" xfId="29672"/>
    <cellStyle name="Salida 13 3 4 2 4" xfId="20082"/>
    <cellStyle name="Salida 13 3 4 3" xfId="8804"/>
    <cellStyle name="Salida 13 3 4 3 2" xfId="23912"/>
    <cellStyle name="Salida 13 3 4 4" xfId="7555"/>
    <cellStyle name="Salida 13 3 4 4 2" xfId="22663"/>
    <cellStyle name="Salida 13 3 4 5" xfId="17562"/>
    <cellStyle name="Salida 13 3 5" xfId="2271"/>
    <cellStyle name="Salida 13 3 5 2" xfId="4908"/>
    <cellStyle name="Salida 13 3 5 2 2" xfId="11272"/>
    <cellStyle name="Salida 13 3 5 2 2 2" xfId="26380"/>
    <cellStyle name="Salida 13 3 5 2 3" xfId="13411"/>
    <cellStyle name="Salida 13 3 5 2 3 2" xfId="28519"/>
    <cellStyle name="Salida 13 3 5 2 4" xfId="20016"/>
    <cellStyle name="Salida 13 3 5 3" xfId="8738"/>
    <cellStyle name="Salida 13 3 5 3 2" xfId="23846"/>
    <cellStyle name="Salida 13 3 5 4" xfId="13944"/>
    <cellStyle name="Salida 13 3 5 4 2" xfId="29052"/>
    <cellStyle name="Salida 13 3 5 5" xfId="17496"/>
    <cellStyle name="Salida 13 3 6" xfId="2305"/>
    <cellStyle name="Salida 13 3 6 2" xfId="4942"/>
    <cellStyle name="Salida 13 3 6 2 2" xfId="11306"/>
    <cellStyle name="Salida 13 3 6 2 2 2" xfId="26414"/>
    <cellStyle name="Salida 13 3 6 2 3" xfId="15492"/>
    <cellStyle name="Salida 13 3 6 2 3 2" xfId="30600"/>
    <cellStyle name="Salida 13 3 6 2 4" xfId="20050"/>
    <cellStyle name="Salida 13 3 6 3" xfId="8772"/>
    <cellStyle name="Salida 13 3 6 3 2" xfId="23880"/>
    <cellStyle name="Salida 13 3 6 4" xfId="15822"/>
    <cellStyle name="Salida 13 3 6 4 2" xfId="30930"/>
    <cellStyle name="Salida 13 3 6 5" xfId="17530"/>
    <cellStyle name="Salida 13 3 7" xfId="3874"/>
    <cellStyle name="Salida 13 3 7 2" xfId="6511"/>
    <cellStyle name="Salida 13 3 7 2 2" xfId="12822"/>
    <cellStyle name="Salida 13 3 7 2 2 2" xfId="27930"/>
    <cellStyle name="Salida 13 3 7 2 3" xfId="14685"/>
    <cellStyle name="Salida 13 3 7 2 3 2" xfId="29793"/>
    <cellStyle name="Salida 13 3 7 2 4" xfId="21619"/>
    <cellStyle name="Salida 13 3 7 3" xfId="10256"/>
    <cellStyle name="Salida 13 3 7 3 2" xfId="25364"/>
    <cellStyle name="Salida 13 3 7 4" xfId="16408"/>
    <cellStyle name="Salida 13 3 7 4 2" xfId="31516"/>
    <cellStyle name="Salida 13 3 7 5" xfId="18982"/>
    <cellStyle name="Salida 13 3 8" xfId="4256"/>
    <cellStyle name="Salida 13 3 8 2" xfId="6893"/>
    <cellStyle name="Salida 13 3 8 2 2" xfId="13204"/>
    <cellStyle name="Salida 13 3 8 2 2 2" xfId="28312"/>
    <cellStyle name="Salida 13 3 8 2 3" xfId="16868"/>
    <cellStyle name="Salida 13 3 8 2 3 2" xfId="31976"/>
    <cellStyle name="Salida 13 3 8 2 4" xfId="22001"/>
    <cellStyle name="Salida 13 3 8 3" xfId="10638"/>
    <cellStyle name="Salida 13 3 8 3 2" xfId="25746"/>
    <cellStyle name="Salida 13 3 8 4" xfId="8224"/>
    <cellStyle name="Salida 13 3 8 4 2" xfId="23332"/>
    <cellStyle name="Salida 13 3 8 5" xfId="19364"/>
    <cellStyle name="Salida 13 3 9" xfId="4439"/>
    <cellStyle name="Salida 13 3 9 2" xfId="10821"/>
    <cellStyle name="Salida 13 3 9 2 2" xfId="25929"/>
    <cellStyle name="Salida 13 3 9 3" xfId="7518"/>
    <cellStyle name="Salida 13 3 9 3 2" xfId="22626"/>
    <cellStyle name="Salida 13 3 9 4" xfId="19547"/>
    <cellStyle name="Salida 13 4" xfId="2122"/>
    <cellStyle name="Salida 13 4 10" xfId="7718"/>
    <cellStyle name="Salida 13 4 10 2" xfId="22826"/>
    <cellStyle name="Salida 13 4 11" xfId="13809"/>
    <cellStyle name="Salida 13 4 11 2" xfId="28917"/>
    <cellStyle name="Salida 13 4 12" xfId="17347"/>
    <cellStyle name="Salida 13 4 2" xfId="2612"/>
    <cellStyle name="Salida 13 4 2 2" xfId="5249"/>
    <cellStyle name="Salida 13 4 2 2 2" xfId="11613"/>
    <cellStyle name="Salida 13 4 2 2 2 2" xfId="26721"/>
    <cellStyle name="Salida 13 4 2 2 3" xfId="7450"/>
    <cellStyle name="Salida 13 4 2 2 3 2" xfId="22558"/>
    <cellStyle name="Salida 13 4 2 2 4" xfId="20357"/>
    <cellStyle name="Salida 13 4 2 3" xfId="9079"/>
    <cellStyle name="Salida 13 4 2 3 2" xfId="24187"/>
    <cellStyle name="Salida 13 4 2 4" xfId="8708"/>
    <cellStyle name="Salida 13 4 2 4 2" xfId="23816"/>
    <cellStyle name="Salida 13 4 2 5" xfId="14238"/>
    <cellStyle name="Salida 13 4 2 5 2" xfId="29346"/>
    <cellStyle name="Salida 13 4 2 6" xfId="17720"/>
    <cellStyle name="Salida 13 4 3" xfId="2877"/>
    <cellStyle name="Salida 13 4 3 2" xfId="5514"/>
    <cellStyle name="Salida 13 4 3 2 2" xfId="11825"/>
    <cellStyle name="Salida 13 4 3 2 2 2" xfId="26933"/>
    <cellStyle name="Salida 13 4 3 2 3" xfId="7536"/>
    <cellStyle name="Salida 13 4 3 2 3 2" xfId="22644"/>
    <cellStyle name="Salida 13 4 3 2 4" xfId="20622"/>
    <cellStyle name="Salida 13 4 3 3" xfId="16055"/>
    <cellStyle name="Salida 13 4 3 3 2" xfId="31163"/>
    <cellStyle name="Salida 13 4 3 4" xfId="17985"/>
    <cellStyle name="Salida 13 4 4" xfId="3180"/>
    <cellStyle name="Salida 13 4 4 2" xfId="5817"/>
    <cellStyle name="Salida 13 4 4 2 2" xfId="12128"/>
    <cellStyle name="Salida 13 4 4 2 2 2" xfId="27236"/>
    <cellStyle name="Salida 13 4 4 2 3" xfId="8239"/>
    <cellStyle name="Salida 13 4 4 2 3 2" xfId="23347"/>
    <cellStyle name="Salida 13 4 4 2 4" xfId="20925"/>
    <cellStyle name="Salida 13 4 4 3" xfId="9562"/>
    <cellStyle name="Salida 13 4 4 3 2" xfId="24670"/>
    <cellStyle name="Salida 13 4 4 4" xfId="14443"/>
    <cellStyle name="Salida 13 4 4 4 2" xfId="29551"/>
    <cellStyle name="Salida 13 4 4 5" xfId="18288"/>
    <cellStyle name="Salida 13 4 5" xfId="3506"/>
    <cellStyle name="Salida 13 4 5 2" xfId="6143"/>
    <cellStyle name="Salida 13 4 5 2 2" xfId="12454"/>
    <cellStyle name="Salida 13 4 5 2 2 2" xfId="27562"/>
    <cellStyle name="Salida 13 4 5 2 3" xfId="7345"/>
    <cellStyle name="Salida 13 4 5 2 3 2" xfId="22453"/>
    <cellStyle name="Salida 13 4 5 2 4" xfId="21251"/>
    <cellStyle name="Salida 13 4 5 3" xfId="9888"/>
    <cellStyle name="Salida 13 4 5 3 2" xfId="24996"/>
    <cellStyle name="Salida 13 4 5 4" xfId="13980"/>
    <cellStyle name="Salida 13 4 5 4 2" xfId="29088"/>
    <cellStyle name="Salida 13 4 5 5" xfId="18614"/>
    <cellStyle name="Salida 13 4 6" xfId="3812"/>
    <cellStyle name="Salida 13 4 6 2" xfId="6449"/>
    <cellStyle name="Salida 13 4 6 2 2" xfId="12760"/>
    <cellStyle name="Salida 13 4 6 2 2 2" xfId="27868"/>
    <cellStyle name="Salida 13 4 6 2 3" xfId="7478"/>
    <cellStyle name="Salida 13 4 6 2 3 2" xfId="22586"/>
    <cellStyle name="Salida 13 4 6 2 4" xfId="21557"/>
    <cellStyle name="Salida 13 4 6 3" xfId="10194"/>
    <cellStyle name="Salida 13 4 6 3 2" xfId="25302"/>
    <cellStyle name="Salida 13 4 6 4" xfId="15495"/>
    <cellStyle name="Salida 13 4 6 4 2" xfId="30603"/>
    <cellStyle name="Salida 13 4 6 5" xfId="18920"/>
    <cellStyle name="Salida 13 4 7" xfId="4194"/>
    <cellStyle name="Salida 13 4 7 2" xfId="6831"/>
    <cellStyle name="Salida 13 4 7 2 2" xfId="13142"/>
    <cellStyle name="Salida 13 4 7 2 2 2" xfId="28250"/>
    <cellStyle name="Salida 13 4 7 2 3" xfId="16811"/>
    <cellStyle name="Salida 13 4 7 2 3 2" xfId="31919"/>
    <cellStyle name="Salida 13 4 7 2 4" xfId="21939"/>
    <cellStyle name="Salida 13 4 7 3" xfId="10576"/>
    <cellStyle name="Salida 13 4 7 3 2" xfId="25684"/>
    <cellStyle name="Salida 13 4 7 4" xfId="15166"/>
    <cellStyle name="Salida 13 4 7 4 2" xfId="30274"/>
    <cellStyle name="Salida 13 4 7 5" xfId="19302"/>
    <cellStyle name="Salida 13 4 8" xfId="4759"/>
    <cellStyle name="Salida 13 4 8 2" xfId="11141"/>
    <cellStyle name="Salida 13 4 8 2 2" xfId="26249"/>
    <cellStyle name="Salida 13 4 8 3" xfId="15788"/>
    <cellStyle name="Salida 13 4 8 3 2" xfId="30896"/>
    <cellStyle name="Salida 13 4 8 4" xfId="19867"/>
    <cellStyle name="Salida 13 4 9" xfId="8620"/>
    <cellStyle name="Salida 13 4 9 2" xfId="23728"/>
    <cellStyle name="Salida 13 5" xfId="2002"/>
    <cellStyle name="Salida 13 5 10" xfId="8724"/>
    <cellStyle name="Salida 13 5 10 2" xfId="23832"/>
    <cellStyle name="Salida 13 5 11" xfId="17227"/>
    <cellStyle name="Salida 13 5 2" xfId="2764"/>
    <cellStyle name="Salida 13 5 2 2" xfId="5401"/>
    <cellStyle name="Salida 13 5 2 2 2" xfId="11750"/>
    <cellStyle name="Salida 13 5 2 2 2 2" xfId="26858"/>
    <cellStyle name="Salida 13 5 2 2 3" xfId="9252"/>
    <cellStyle name="Salida 13 5 2 2 3 2" xfId="24360"/>
    <cellStyle name="Salida 13 5 2 2 4" xfId="20509"/>
    <cellStyle name="Salida 13 5 2 3" xfId="15997"/>
    <cellStyle name="Salida 13 5 2 3 2" xfId="31105"/>
    <cellStyle name="Salida 13 5 2 4" xfId="17872"/>
    <cellStyle name="Salida 13 5 3" xfId="3067"/>
    <cellStyle name="Salida 13 5 3 2" xfId="5704"/>
    <cellStyle name="Salida 13 5 3 2 2" xfId="12015"/>
    <cellStyle name="Salida 13 5 3 2 2 2" xfId="27123"/>
    <cellStyle name="Salida 13 5 3 2 3" xfId="7210"/>
    <cellStyle name="Salida 13 5 3 2 3 2" xfId="22318"/>
    <cellStyle name="Salida 13 5 3 2 4" xfId="20812"/>
    <cellStyle name="Salida 13 5 3 3" xfId="9449"/>
    <cellStyle name="Salida 13 5 3 3 2" xfId="24557"/>
    <cellStyle name="Salida 13 5 3 4" xfId="15814"/>
    <cellStyle name="Salida 13 5 3 4 2" xfId="30922"/>
    <cellStyle name="Salida 13 5 3 5" xfId="18175"/>
    <cellStyle name="Salida 13 5 4" xfId="3393"/>
    <cellStyle name="Salida 13 5 4 2" xfId="6030"/>
    <cellStyle name="Salida 13 5 4 2 2" xfId="12341"/>
    <cellStyle name="Salida 13 5 4 2 2 2" xfId="27449"/>
    <cellStyle name="Salida 13 5 4 2 3" xfId="16543"/>
    <cellStyle name="Salida 13 5 4 2 3 2" xfId="31651"/>
    <cellStyle name="Salida 13 5 4 2 4" xfId="21138"/>
    <cellStyle name="Salida 13 5 4 3" xfId="9775"/>
    <cellStyle name="Salida 13 5 4 3 2" xfId="24883"/>
    <cellStyle name="Salida 13 5 4 4" xfId="8021"/>
    <cellStyle name="Salida 13 5 4 4 2" xfId="23129"/>
    <cellStyle name="Salida 13 5 4 5" xfId="18501"/>
    <cellStyle name="Salida 13 5 5" xfId="3699"/>
    <cellStyle name="Salida 13 5 5 2" xfId="6336"/>
    <cellStyle name="Salida 13 5 5 2 2" xfId="12647"/>
    <cellStyle name="Salida 13 5 5 2 2 2" xfId="27755"/>
    <cellStyle name="Salida 13 5 5 2 3" xfId="15134"/>
    <cellStyle name="Salida 13 5 5 2 3 2" xfId="30242"/>
    <cellStyle name="Salida 13 5 5 2 4" xfId="21444"/>
    <cellStyle name="Salida 13 5 5 3" xfId="10081"/>
    <cellStyle name="Salida 13 5 5 3 2" xfId="25189"/>
    <cellStyle name="Salida 13 5 5 4" xfId="7799"/>
    <cellStyle name="Salida 13 5 5 4 2" xfId="22907"/>
    <cellStyle name="Salida 13 5 5 5" xfId="18807"/>
    <cellStyle name="Salida 13 5 6" xfId="4074"/>
    <cellStyle name="Salida 13 5 6 2" xfId="6711"/>
    <cellStyle name="Salida 13 5 6 2 2" xfId="13022"/>
    <cellStyle name="Salida 13 5 6 2 2 2" xfId="28130"/>
    <cellStyle name="Salida 13 5 6 2 3" xfId="16698"/>
    <cellStyle name="Salida 13 5 6 2 3 2" xfId="31806"/>
    <cellStyle name="Salida 13 5 6 2 4" xfId="21819"/>
    <cellStyle name="Salida 13 5 6 3" xfId="10456"/>
    <cellStyle name="Salida 13 5 6 3 2" xfId="25564"/>
    <cellStyle name="Salida 13 5 6 4" xfId="8215"/>
    <cellStyle name="Salida 13 5 6 4 2" xfId="23323"/>
    <cellStyle name="Salida 13 5 6 5" xfId="19182"/>
    <cellStyle name="Salida 13 5 7" xfId="4639"/>
    <cellStyle name="Salida 13 5 7 2" xfId="11021"/>
    <cellStyle name="Salida 13 5 7 2 2" xfId="26129"/>
    <cellStyle name="Salida 13 5 7 3" xfId="7370"/>
    <cellStyle name="Salida 13 5 7 3 2" xfId="22478"/>
    <cellStyle name="Salida 13 5 7 4" xfId="19747"/>
    <cellStyle name="Salida 13 5 8" xfId="8500"/>
    <cellStyle name="Salida 13 5 8 2" xfId="23608"/>
    <cellStyle name="Salida 13 5 9" xfId="15630"/>
    <cellStyle name="Salida 13 5 9 2" xfId="30738"/>
    <cellStyle name="Salida 14" xfId="1506"/>
    <cellStyle name="Salida 14 2" xfId="1932"/>
    <cellStyle name="Salida 14 2 10" xfId="8433"/>
    <cellStyle name="Salida 14 2 10 2" xfId="23541"/>
    <cellStyle name="Salida 14 2 11" xfId="8294"/>
    <cellStyle name="Salida 14 2 11 2" xfId="23402"/>
    <cellStyle name="Salida 14 2 12" xfId="15648"/>
    <cellStyle name="Salida 14 2 12 2" xfId="30756"/>
    <cellStyle name="Salida 14 2 13" xfId="17157"/>
    <cellStyle name="Salida 14 2 2" xfId="2492"/>
    <cellStyle name="Salida 14 2 2 2" xfId="5129"/>
    <cellStyle name="Salida 14 2 2 2 2" xfId="11493"/>
    <cellStyle name="Salida 14 2 2 2 2 2" xfId="26601"/>
    <cellStyle name="Salida 14 2 2 2 3" xfId="9188"/>
    <cellStyle name="Salida 14 2 2 2 3 2" xfId="24296"/>
    <cellStyle name="Salida 14 2 2 2 4" xfId="20237"/>
    <cellStyle name="Salida 14 2 2 3" xfId="8959"/>
    <cellStyle name="Salida 14 2 2 3 2" xfId="24067"/>
    <cellStyle name="Salida 14 2 3" xfId="2708"/>
    <cellStyle name="Salida 14 2 3 2" xfId="5345"/>
    <cellStyle name="Salida 14 2 3 2 2" xfId="11694"/>
    <cellStyle name="Salida 14 2 3 2 2 2" xfId="26802"/>
    <cellStyle name="Salida 14 2 3 2 3" xfId="14185"/>
    <cellStyle name="Salida 14 2 3 2 3 2" xfId="29293"/>
    <cellStyle name="Salida 14 2 3 2 4" xfId="20453"/>
    <cellStyle name="Salida 14 2 3 3" xfId="7618"/>
    <cellStyle name="Salida 14 2 3 3 2" xfId="22726"/>
    <cellStyle name="Salida 14 2 3 4" xfId="17816"/>
    <cellStyle name="Salida 14 2 4" xfId="3011"/>
    <cellStyle name="Salida 14 2 4 2" xfId="5648"/>
    <cellStyle name="Salida 14 2 4 2 2" xfId="11959"/>
    <cellStyle name="Salida 14 2 4 2 2 2" xfId="27067"/>
    <cellStyle name="Salida 14 2 4 2 3" xfId="7311"/>
    <cellStyle name="Salida 14 2 4 2 3 2" xfId="22419"/>
    <cellStyle name="Salida 14 2 4 2 4" xfId="20756"/>
    <cellStyle name="Salida 14 2 4 3" xfId="9393"/>
    <cellStyle name="Salida 14 2 4 3 2" xfId="24501"/>
    <cellStyle name="Salida 14 2 4 4" xfId="7291"/>
    <cellStyle name="Salida 14 2 4 4 2" xfId="22399"/>
    <cellStyle name="Salida 14 2 4 5" xfId="18119"/>
    <cellStyle name="Salida 14 2 5" xfId="3337"/>
    <cellStyle name="Salida 14 2 5 2" xfId="5974"/>
    <cellStyle name="Salida 14 2 5 2 2" xfId="12285"/>
    <cellStyle name="Salida 14 2 5 2 2 2" xfId="27393"/>
    <cellStyle name="Salida 14 2 5 2 3" xfId="7090"/>
    <cellStyle name="Salida 14 2 5 2 3 2" xfId="22198"/>
    <cellStyle name="Salida 14 2 5 2 4" xfId="21082"/>
    <cellStyle name="Salida 14 2 5 3" xfId="9719"/>
    <cellStyle name="Salida 14 2 5 3 2" xfId="24827"/>
    <cellStyle name="Salida 14 2 5 4" xfId="7275"/>
    <cellStyle name="Salida 14 2 5 4 2" xfId="22383"/>
    <cellStyle name="Salida 14 2 5 5" xfId="18445"/>
    <cellStyle name="Salida 14 2 6" xfId="3643"/>
    <cellStyle name="Salida 14 2 6 2" xfId="6280"/>
    <cellStyle name="Salida 14 2 6 2 2" xfId="12591"/>
    <cellStyle name="Salida 14 2 6 2 2 2" xfId="27699"/>
    <cellStyle name="Salida 14 2 6 2 3" xfId="15868"/>
    <cellStyle name="Salida 14 2 6 2 3 2" xfId="30976"/>
    <cellStyle name="Salida 14 2 6 2 4" xfId="21388"/>
    <cellStyle name="Salida 14 2 6 3" xfId="10025"/>
    <cellStyle name="Salida 14 2 6 3 2" xfId="25133"/>
    <cellStyle name="Salida 14 2 6 4" xfId="15200"/>
    <cellStyle name="Salida 14 2 6 4 2" xfId="30308"/>
    <cellStyle name="Salida 14 2 6 5" xfId="18751"/>
    <cellStyle name="Salida 14 2 7" xfId="4004"/>
    <cellStyle name="Salida 14 2 7 2" xfId="6641"/>
    <cellStyle name="Salida 14 2 7 2 2" xfId="12952"/>
    <cellStyle name="Salida 14 2 7 2 2 2" xfId="28060"/>
    <cellStyle name="Salida 14 2 7 2 3" xfId="16642"/>
    <cellStyle name="Salida 14 2 7 2 3 2" xfId="31750"/>
    <cellStyle name="Salida 14 2 7 2 4" xfId="21749"/>
    <cellStyle name="Salida 14 2 7 3" xfId="10386"/>
    <cellStyle name="Salida 14 2 7 3 2" xfId="25494"/>
    <cellStyle name="Salida 14 2 7 4" xfId="15087"/>
    <cellStyle name="Salida 14 2 7 4 2" xfId="30195"/>
    <cellStyle name="Salida 14 2 7 5" xfId="19112"/>
    <cellStyle name="Salida 14 2 8" xfId="4317"/>
    <cellStyle name="Salida 14 2 8 2" xfId="6954"/>
    <cellStyle name="Salida 14 2 8 2 2" xfId="13265"/>
    <cellStyle name="Salida 14 2 8 2 2 2" xfId="28373"/>
    <cellStyle name="Salida 14 2 8 2 3" xfId="16929"/>
    <cellStyle name="Salida 14 2 8 2 3 2" xfId="32037"/>
    <cellStyle name="Salida 14 2 8 2 4" xfId="22062"/>
    <cellStyle name="Salida 14 2 8 3" xfId="10699"/>
    <cellStyle name="Salida 14 2 8 3 2" xfId="25807"/>
    <cellStyle name="Salida 14 2 8 4" xfId="13683"/>
    <cellStyle name="Salida 14 2 8 4 2" xfId="28791"/>
    <cellStyle name="Salida 14 2 8 5" xfId="19425"/>
    <cellStyle name="Salida 14 2 9" xfId="4569"/>
    <cellStyle name="Salida 14 2 9 2" xfId="10951"/>
    <cellStyle name="Salida 14 2 9 2 2" xfId="26059"/>
    <cellStyle name="Salida 14 2 9 3" xfId="16020"/>
    <cellStyle name="Salida 14 2 9 3 2" xfId="31128"/>
    <cellStyle name="Salida 14 2 9 4" xfId="19677"/>
    <cellStyle name="Salida 14 3" xfId="1801"/>
    <cellStyle name="Salida 14 3 10" xfId="8302"/>
    <cellStyle name="Salida 14 3 10 2" xfId="23410"/>
    <cellStyle name="Salida 14 3 11" xfId="13455"/>
    <cellStyle name="Salida 14 3 11 2" xfId="28563"/>
    <cellStyle name="Salida 14 3 12" xfId="9158"/>
    <cellStyle name="Salida 14 3 12 2" xfId="24266"/>
    <cellStyle name="Salida 14 3 13" xfId="17026"/>
    <cellStyle name="Salida 14 3 2" xfId="2361"/>
    <cellStyle name="Salida 14 3 2 2" xfId="4998"/>
    <cellStyle name="Salida 14 3 2 2 2" xfId="11362"/>
    <cellStyle name="Salida 14 3 2 2 2 2" xfId="26470"/>
    <cellStyle name="Salida 14 3 2 2 3" xfId="13458"/>
    <cellStyle name="Salida 14 3 2 2 3 2" xfId="28566"/>
    <cellStyle name="Salida 14 3 2 2 4" xfId="20106"/>
    <cellStyle name="Salida 14 3 2 3" xfId="8828"/>
    <cellStyle name="Salida 14 3 2 3 2" xfId="23936"/>
    <cellStyle name="Salida 14 3 3" xfId="2258"/>
    <cellStyle name="Salida 14 3 3 2" xfId="4895"/>
    <cellStyle name="Salida 14 3 3 2 2" xfId="11259"/>
    <cellStyle name="Salida 14 3 3 2 2 2" xfId="26367"/>
    <cellStyle name="Salida 14 3 3 2 3" xfId="15041"/>
    <cellStyle name="Salida 14 3 3 2 3 2" xfId="30149"/>
    <cellStyle name="Salida 14 3 3 2 4" xfId="20003"/>
    <cellStyle name="Salida 14 3 3 3" xfId="13675"/>
    <cellStyle name="Salida 14 3 3 3 2" xfId="28783"/>
    <cellStyle name="Salida 14 3 3 4" xfId="17483"/>
    <cellStyle name="Salida 14 3 4" xfId="2642"/>
    <cellStyle name="Salida 14 3 4 2" xfId="5279"/>
    <cellStyle name="Salida 14 3 4 2 2" xfId="11643"/>
    <cellStyle name="Salida 14 3 4 2 2 2" xfId="26751"/>
    <cellStyle name="Salida 14 3 4 2 3" xfId="7776"/>
    <cellStyle name="Salida 14 3 4 2 3 2" xfId="22884"/>
    <cellStyle name="Salida 14 3 4 2 4" xfId="20387"/>
    <cellStyle name="Salida 14 3 4 3" xfId="9109"/>
    <cellStyle name="Salida 14 3 4 3 2" xfId="24217"/>
    <cellStyle name="Salida 14 3 4 4" xfId="13604"/>
    <cellStyle name="Salida 14 3 4 4 2" xfId="28712"/>
    <cellStyle name="Salida 14 3 4 5" xfId="17750"/>
    <cellStyle name="Salida 14 3 5" xfId="2272"/>
    <cellStyle name="Salida 14 3 5 2" xfId="4909"/>
    <cellStyle name="Salida 14 3 5 2 2" xfId="11273"/>
    <cellStyle name="Salida 14 3 5 2 2 2" xfId="26381"/>
    <cellStyle name="Salida 14 3 5 2 3" xfId="15753"/>
    <cellStyle name="Salida 14 3 5 2 3 2" xfId="30861"/>
    <cellStyle name="Salida 14 3 5 2 4" xfId="20017"/>
    <cellStyle name="Salida 14 3 5 3" xfId="8739"/>
    <cellStyle name="Salida 14 3 5 3 2" xfId="23847"/>
    <cellStyle name="Salida 14 3 5 4" xfId="9269"/>
    <cellStyle name="Salida 14 3 5 4 2" xfId="24377"/>
    <cellStyle name="Salida 14 3 5 5" xfId="17497"/>
    <cellStyle name="Salida 14 3 6" xfId="2304"/>
    <cellStyle name="Salida 14 3 6 2" xfId="4941"/>
    <cellStyle name="Salida 14 3 6 2 2" xfId="11305"/>
    <cellStyle name="Salida 14 3 6 2 2 2" xfId="26413"/>
    <cellStyle name="Salida 14 3 6 2 3" xfId="15488"/>
    <cellStyle name="Salida 14 3 6 2 3 2" xfId="30596"/>
    <cellStyle name="Salida 14 3 6 2 4" xfId="20049"/>
    <cellStyle name="Salida 14 3 6 3" xfId="8771"/>
    <cellStyle name="Salida 14 3 6 3 2" xfId="23879"/>
    <cellStyle name="Salida 14 3 6 4" xfId="7446"/>
    <cellStyle name="Salida 14 3 6 4 2" xfId="22554"/>
    <cellStyle name="Salida 14 3 6 5" xfId="17529"/>
    <cellStyle name="Salida 14 3 7" xfId="3873"/>
    <cellStyle name="Salida 14 3 7 2" xfId="6510"/>
    <cellStyle name="Salida 14 3 7 2 2" xfId="12821"/>
    <cellStyle name="Salida 14 3 7 2 2 2" xfId="27929"/>
    <cellStyle name="Salida 14 3 7 2 3" xfId="15547"/>
    <cellStyle name="Salida 14 3 7 2 3 2" xfId="30655"/>
    <cellStyle name="Salida 14 3 7 2 4" xfId="21618"/>
    <cellStyle name="Salida 14 3 7 3" xfId="10255"/>
    <cellStyle name="Salida 14 3 7 3 2" xfId="25363"/>
    <cellStyle name="Salida 14 3 7 4" xfId="14971"/>
    <cellStyle name="Salida 14 3 7 4 2" xfId="30079"/>
    <cellStyle name="Salida 14 3 7 5" xfId="18981"/>
    <cellStyle name="Salida 14 3 8" xfId="4255"/>
    <cellStyle name="Salida 14 3 8 2" xfId="6892"/>
    <cellStyle name="Salida 14 3 8 2 2" xfId="13203"/>
    <cellStyle name="Salida 14 3 8 2 2 2" xfId="28311"/>
    <cellStyle name="Salida 14 3 8 2 3" xfId="16867"/>
    <cellStyle name="Salida 14 3 8 2 3 2" xfId="31975"/>
    <cellStyle name="Salida 14 3 8 2 4" xfId="22000"/>
    <cellStyle name="Salida 14 3 8 3" xfId="10637"/>
    <cellStyle name="Salida 14 3 8 3 2" xfId="25745"/>
    <cellStyle name="Salida 14 3 8 4" xfId="7681"/>
    <cellStyle name="Salida 14 3 8 4 2" xfId="22789"/>
    <cellStyle name="Salida 14 3 8 5" xfId="19363"/>
    <cellStyle name="Salida 14 3 9" xfId="4438"/>
    <cellStyle name="Salida 14 3 9 2" xfId="10820"/>
    <cellStyle name="Salida 14 3 9 2 2" xfId="25928"/>
    <cellStyle name="Salida 14 3 9 3" xfId="14727"/>
    <cellStyle name="Salida 14 3 9 3 2" xfId="29835"/>
    <cellStyle name="Salida 14 3 9 4" xfId="19546"/>
    <cellStyle name="Salida 14 4" xfId="2123"/>
    <cellStyle name="Salida 14 4 10" xfId="16011"/>
    <cellStyle name="Salida 14 4 10 2" xfId="31119"/>
    <cellStyle name="Salida 14 4 11" xfId="15954"/>
    <cellStyle name="Salida 14 4 11 2" xfId="31062"/>
    <cellStyle name="Salida 14 4 12" xfId="17348"/>
    <cellStyle name="Salida 14 4 2" xfId="2613"/>
    <cellStyle name="Salida 14 4 2 2" xfId="5250"/>
    <cellStyle name="Salida 14 4 2 2 2" xfId="11614"/>
    <cellStyle name="Salida 14 4 2 2 2 2" xfId="26722"/>
    <cellStyle name="Salida 14 4 2 2 3" xfId="13404"/>
    <cellStyle name="Salida 14 4 2 2 3 2" xfId="28512"/>
    <cellStyle name="Salida 14 4 2 2 4" xfId="20358"/>
    <cellStyle name="Salida 14 4 2 3" xfId="9080"/>
    <cellStyle name="Salida 14 4 2 3 2" xfId="24188"/>
    <cellStyle name="Salida 14 4 2 4" xfId="14372"/>
    <cellStyle name="Salida 14 4 2 4 2" xfId="29480"/>
    <cellStyle name="Salida 14 4 2 5" xfId="11820"/>
    <cellStyle name="Salida 14 4 2 5 2" xfId="26928"/>
    <cellStyle name="Salida 14 4 2 6" xfId="17721"/>
    <cellStyle name="Salida 14 4 3" xfId="2878"/>
    <cellStyle name="Salida 14 4 3 2" xfId="5515"/>
    <cellStyle name="Salida 14 4 3 2 2" xfId="11826"/>
    <cellStyle name="Salida 14 4 3 2 2 2" xfId="26934"/>
    <cellStyle name="Salida 14 4 3 2 3" xfId="16292"/>
    <cellStyle name="Salida 14 4 3 2 3 2" xfId="31400"/>
    <cellStyle name="Salida 14 4 3 2 4" xfId="20623"/>
    <cellStyle name="Salida 14 4 3 3" xfId="9223"/>
    <cellStyle name="Salida 14 4 3 3 2" xfId="24331"/>
    <cellStyle name="Salida 14 4 3 4" xfId="17986"/>
    <cellStyle name="Salida 14 4 4" xfId="3181"/>
    <cellStyle name="Salida 14 4 4 2" xfId="5818"/>
    <cellStyle name="Salida 14 4 4 2 2" xfId="12129"/>
    <cellStyle name="Salida 14 4 4 2 2 2" xfId="27237"/>
    <cellStyle name="Salida 14 4 4 2 3" xfId="14180"/>
    <cellStyle name="Salida 14 4 4 2 3 2" xfId="29288"/>
    <cellStyle name="Salida 14 4 4 2 4" xfId="20926"/>
    <cellStyle name="Salida 14 4 4 3" xfId="9563"/>
    <cellStyle name="Salida 14 4 4 3 2" xfId="24671"/>
    <cellStyle name="Salida 14 4 4 4" xfId="13623"/>
    <cellStyle name="Salida 14 4 4 4 2" xfId="28731"/>
    <cellStyle name="Salida 14 4 4 5" xfId="18289"/>
    <cellStyle name="Salida 14 4 5" xfId="3507"/>
    <cellStyle name="Salida 14 4 5 2" xfId="6144"/>
    <cellStyle name="Salida 14 4 5 2 2" xfId="12455"/>
    <cellStyle name="Salida 14 4 5 2 2 2" xfId="27563"/>
    <cellStyle name="Salida 14 4 5 2 3" xfId="7368"/>
    <cellStyle name="Salida 14 4 5 2 3 2" xfId="22476"/>
    <cellStyle name="Salida 14 4 5 2 4" xfId="21252"/>
    <cellStyle name="Salida 14 4 5 3" xfId="9889"/>
    <cellStyle name="Salida 14 4 5 3 2" xfId="24997"/>
    <cellStyle name="Salida 14 4 5 4" xfId="14622"/>
    <cellStyle name="Salida 14 4 5 4 2" xfId="29730"/>
    <cellStyle name="Salida 14 4 5 5" xfId="18615"/>
    <cellStyle name="Salida 14 4 6" xfId="3813"/>
    <cellStyle name="Salida 14 4 6 2" xfId="6450"/>
    <cellStyle name="Salida 14 4 6 2 2" xfId="12761"/>
    <cellStyle name="Salida 14 4 6 2 2 2" xfId="27869"/>
    <cellStyle name="Salida 14 4 6 2 3" xfId="7893"/>
    <cellStyle name="Salida 14 4 6 2 3 2" xfId="23001"/>
    <cellStyle name="Salida 14 4 6 2 4" xfId="21558"/>
    <cellStyle name="Salida 14 4 6 3" xfId="10195"/>
    <cellStyle name="Salida 14 4 6 3 2" xfId="25303"/>
    <cellStyle name="Salida 14 4 6 4" xfId="16484"/>
    <cellStyle name="Salida 14 4 6 4 2" xfId="31592"/>
    <cellStyle name="Salida 14 4 6 5" xfId="18921"/>
    <cellStyle name="Salida 14 4 7" xfId="4195"/>
    <cellStyle name="Salida 14 4 7 2" xfId="6832"/>
    <cellStyle name="Salida 14 4 7 2 2" xfId="13143"/>
    <cellStyle name="Salida 14 4 7 2 2 2" xfId="28251"/>
    <cellStyle name="Salida 14 4 7 2 3" xfId="16812"/>
    <cellStyle name="Salida 14 4 7 2 3 2" xfId="31920"/>
    <cellStyle name="Salida 14 4 7 2 4" xfId="21940"/>
    <cellStyle name="Salida 14 4 7 3" xfId="10577"/>
    <cellStyle name="Salida 14 4 7 3 2" xfId="25685"/>
    <cellStyle name="Salida 14 4 7 4" xfId="14707"/>
    <cellStyle name="Salida 14 4 7 4 2" xfId="29815"/>
    <cellStyle name="Salida 14 4 7 5" xfId="19303"/>
    <cellStyle name="Salida 14 4 8" xfId="4760"/>
    <cellStyle name="Salida 14 4 8 2" xfId="11142"/>
    <cellStyle name="Salida 14 4 8 2 2" xfId="26250"/>
    <cellStyle name="Salida 14 4 8 3" xfId="14546"/>
    <cellStyle name="Salida 14 4 8 3 2" xfId="29654"/>
    <cellStyle name="Salida 14 4 8 4" xfId="19868"/>
    <cellStyle name="Salida 14 4 9" xfId="8621"/>
    <cellStyle name="Salida 14 4 9 2" xfId="23729"/>
    <cellStyle name="Salida 14 5" xfId="2001"/>
    <cellStyle name="Salida 14 5 10" xfId="7372"/>
    <cellStyle name="Salida 14 5 10 2" xfId="22480"/>
    <cellStyle name="Salida 14 5 11" xfId="17226"/>
    <cellStyle name="Salida 14 5 2" xfId="2763"/>
    <cellStyle name="Salida 14 5 2 2" xfId="5400"/>
    <cellStyle name="Salida 14 5 2 2 2" xfId="11749"/>
    <cellStyle name="Salida 14 5 2 2 2 2" xfId="26857"/>
    <cellStyle name="Salida 14 5 2 2 3" xfId="9259"/>
    <cellStyle name="Salida 14 5 2 2 3 2" xfId="24367"/>
    <cellStyle name="Salida 14 5 2 2 4" xfId="20508"/>
    <cellStyle name="Salida 14 5 2 3" xfId="7192"/>
    <cellStyle name="Salida 14 5 2 3 2" xfId="22300"/>
    <cellStyle name="Salida 14 5 2 4" xfId="17871"/>
    <cellStyle name="Salida 14 5 3" xfId="3066"/>
    <cellStyle name="Salida 14 5 3 2" xfId="5703"/>
    <cellStyle name="Salida 14 5 3 2 2" xfId="12014"/>
    <cellStyle name="Salida 14 5 3 2 2 2" xfId="27122"/>
    <cellStyle name="Salida 14 5 3 2 3" xfId="15646"/>
    <cellStyle name="Salida 14 5 3 2 3 2" xfId="30754"/>
    <cellStyle name="Salida 14 5 3 2 4" xfId="20811"/>
    <cellStyle name="Salida 14 5 3 3" xfId="9448"/>
    <cellStyle name="Salida 14 5 3 3 2" xfId="24556"/>
    <cellStyle name="Salida 14 5 3 4" xfId="15058"/>
    <cellStyle name="Salida 14 5 3 4 2" xfId="30166"/>
    <cellStyle name="Salida 14 5 3 5" xfId="18174"/>
    <cellStyle name="Salida 14 5 4" xfId="3392"/>
    <cellStyle name="Salida 14 5 4 2" xfId="6029"/>
    <cellStyle name="Salida 14 5 4 2 2" xfId="12340"/>
    <cellStyle name="Salida 14 5 4 2 2 2" xfId="27448"/>
    <cellStyle name="Salida 14 5 4 2 3" xfId="14523"/>
    <cellStyle name="Salida 14 5 4 2 3 2" xfId="29631"/>
    <cellStyle name="Salida 14 5 4 2 4" xfId="21137"/>
    <cellStyle name="Salida 14 5 4 3" xfId="9774"/>
    <cellStyle name="Salida 14 5 4 3 2" xfId="24882"/>
    <cellStyle name="Salida 14 5 4 4" xfId="15549"/>
    <cellStyle name="Salida 14 5 4 4 2" xfId="30657"/>
    <cellStyle name="Salida 14 5 4 5" xfId="18500"/>
    <cellStyle name="Salida 14 5 5" xfId="3698"/>
    <cellStyle name="Salida 14 5 5 2" xfId="6335"/>
    <cellStyle name="Salida 14 5 5 2 2" xfId="12646"/>
    <cellStyle name="Salida 14 5 5 2 2 2" xfId="27754"/>
    <cellStyle name="Salida 14 5 5 2 3" xfId="14740"/>
    <cellStyle name="Salida 14 5 5 2 3 2" xfId="29848"/>
    <cellStyle name="Salida 14 5 5 2 4" xfId="21443"/>
    <cellStyle name="Salida 14 5 5 3" xfId="10080"/>
    <cellStyle name="Salida 14 5 5 3 2" xfId="25188"/>
    <cellStyle name="Salida 14 5 5 4" xfId="14493"/>
    <cellStyle name="Salida 14 5 5 4 2" xfId="29601"/>
    <cellStyle name="Salida 14 5 5 5" xfId="18806"/>
    <cellStyle name="Salida 14 5 6" xfId="4073"/>
    <cellStyle name="Salida 14 5 6 2" xfId="6710"/>
    <cellStyle name="Salida 14 5 6 2 2" xfId="13021"/>
    <cellStyle name="Salida 14 5 6 2 2 2" xfId="28129"/>
    <cellStyle name="Salida 14 5 6 2 3" xfId="16697"/>
    <cellStyle name="Salida 14 5 6 2 3 2" xfId="31805"/>
    <cellStyle name="Salida 14 5 6 2 4" xfId="21818"/>
    <cellStyle name="Salida 14 5 6 3" xfId="10455"/>
    <cellStyle name="Salida 14 5 6 3 2" xfId="25563"/>
    <cellStyle name="Salida 14 5 6 4" xfId="16183"/>
    <cellStyle name="Salida 14 5 6 4 2" xfId="31291"/>
    <cellStyle name="Salida 14 5 6 5" xfId="19181"/>
    <cellStyle name="Salida 14 5 7" xfId="4638"/>
    <cellStyle name="Salida 14 5 7 2" xfId="11020"/>
    <cellStyle name="Salida 14 5 7 2 2" xfId="26128"/>
    <cellStyle name="Salida 14 5 7 3" xfId="15270"/>
    <cellStyle name="Salida 14 5 7 3 2" xfId="30378"/>
    <cellStyle name="Salida 14 5 7 4" xfId="19746"/>
    <cellStyle name="Salida 14 5 8" xfId="8499"/>
    <cellStyle name="Salida 14 5 8 2" xfId="23607"/>
    <cellStyle name="Salida 14 5 9" xfId="14233"/>
    <cellStyle name="Salida 14 5 9 2" xfId="29341"/>
    <cellStyle name="Salida 15" xfId="1507"/>
    <cellStyle name="Salida 15 2" xfId="1933"/>
    <cellStyle name="Salida 15 2 10" xfId="8434"/>
    <cellStyle name="Salida 15 2 10 2" xfId="23542"/>
    <cellStyle name="Salida 15 2 11" xfId="9243"/>
    <cellStyle name="Salida 15 2 11 2" xfId="24351"/>
    <cellStyle name="Salida 15 2 12" xfId="14673"/>
    <cellStyle name="Salida 15 2 12 2" xfId="29781"/>
    <cellStyle name="Salida 15 2 13" xfId="17158"/>
    <cellStyle name="Salida 15 2 2" xfId="2493"/>
    <cellStyle name="Salida 15 2 2 2" xfId="5130"/>
    <cellStyle name="Salida 15 2 2 2 2" xfId="11494"/>
    <cellStyle name="Salida 15 2 2 2 2 2" xfId="26602"/>
    <cellStyle name="Salida 15 2 2 2 3" xfId="7798"/>
    <cellStyle name="Salida 15 2 2 2 3 2" xfId="22906"/>
    <cellStyle name="Salida 15 2 2 2 4" xfId="20238"/>
    <cellStyle name="Salida 15 2 2 3" xfId="8960"/>
    <cellStyle name="Salida 15 2 2 3 2" xfId="24068"/>
    <cellStyle name="Salida 15 2 3" xfId="2709"/>
    <cellStyle name="Salida 15 2 3 2" xfId="5346"/>
    <cellStyle name="Salida 15 2 3 2 2" xfId="11695"/>
    <cellStyle name="Salida 15 2 3 2 2 2" xfId="26803"/>
    <cellStyle name="Salida 15 2 3 2 3" xfId="7556"/>
    <cellStyle name="Salida 15 2 3 2 3 2" xfId="22664"/>
    <cellStyle name="Salida 15 2 3 2 4" xfId="20454"/>
    <cellStyle name="Salida 15 2 3 3" xfId="15805"/>
    <cellStyle name="Salida 15 2 3 3 2" xfId="30913"/>
    <cellStyle name="Salida 15 2 3 4" xfId="17817"/>
    <cellStyle name="Salida 15 2 4" xfId="3012"/>
    <cellStyle name="Salida 15 2 4 2" xfId="5649"/>
    <cellStyle name="Salida 15 2 4 2 2" xfId="11960"/>
    <cellStyle name="Salida 15 2 4 2 2 2" xfId="27068"/>
    <cellStyle name="Salida 15 2 4 2 3" xfId="13366"/>
    <cellStyle name="Salida 15 2 4 2 3 2" xfId="28474"/>
    <cellStyle name="Salida 15 2 4 2 4" xfId="20757"/>
    <cellStyle name="Salida 15 2 4 3" xfId="9394"/>
    <cellStyle name="Salida 15 2 4 3 2" xfId="24502"/>
    <cellStyle name="Salida 15 2 4 4" xfId="13492"/>
    <cellStyle name="Salida 15 2 4 4 2" xfId="28600"/>
    <cellStyle name="Salida 15 2 4 5" xfId="18120"/>
    <cellStyle name="Salida 15 2 5" xfId="3338"/>
    <cellStyle name="Salida 15 2 5 2" xfId="5975"/>
    <cellStyle name="Salida 15 2 5 2 2" xfId="12286"/>
    <cellStyle name="Salida 15 2 5 2 2 2" xfId="27394"/>
    <cellStyle name="Salida 15 2 5 2 3" xfId="15591"/>
    <cellStyle name="Salida 15 2 5 2 3 2" xfId="30699"/>
    <cellStyle name="Salida 15 2 5 2 4" xfId="21083"/>
    <cellStyle name="Salida 15 2 5 3" xfId="9720"/>
    <cellStyle name="Salida 15 2 5 3 2" xfId="24828"/>
    <cellStyle name="Salida 15 2 5 4" xfId="14887"/>
    <cellStyle name="Salida 15 2 5 4 2" xfId="29995"/>
    <cellStyle name="Salida 15 2 5 5" xfId="18446"/>
    <cellStyle name="Salida 15 2 6" xfId="3644"/>
    <cellStyle name="Salida 15 2 6 2" xfId="6281"/>
    <cellStyle name="Salida 15 2 6 2 2" xfId="12592"/>
    <cellStyle name="Salida 15 2 6 2 2 2" xfId="27700"/>
    <cellStyle name="Salida 15 2 6 2 3" xfId="16518"/>
    <cellStyle name="Salida 15 2 6 2 3 2" xfId="31626"/>
    <cellStyle name="Salida 15 2 6 2 4" xfId="21389"/>
    <cellStyle name="Salida 15 2 6 3" xfId="10026"/>
    <cellStyle name="Salida 15 2 6 3 2" xfId="25134"/>
    <cellStyle name="Salida 15 2 6 4" xfId="15374"/>
    <cellStyle name="Salida 15 2 6 4 2" xfId="30482"/>
    <cellStyle name="Salida 15 2 6 5" xfId="18752"/>
    <cellStyle name="Salida 15 2 7" xfId="4005"/>
    <cellStyle name="Salida 15 2 7 2" xfId="6642"/>
    <cellStyle name="Salida 15 2 7 2 2" xfId="12953"/>
    <cellStyle name="Salida 15 2 7 2 2 2" xfId="28061"/>
    <cellStyle name="Salida 15 2 7 2 3" xfId="16643"/>
    <cellStyle name="Salida 15 2 7 2 3 2" xfId="31751"/>
    <cellStyle name="Salida 15 2 7 2 4" xfId="21750"/>
    <cellStyle name="Salida 15 2 7 3" xfId="10387"/>
    <cellStyle name="Salida 15 2 7 3 2" xfId="25495"/>
    <cellStyle name="Salida 15 2 7 4" xfId="13904"/>
    <cellStyle name="Salida 15 2 7 4 2" xfId="29012"/>
    <cellStyle name="Salida 15 2 7 5" xfId="19113"/>
    <cellStyle name="Salida 15 2 8" xfId="4318"/>
    <cellStyle name="Salida 15 2 8 2" xfId="6955"/>
    <cellStyle name="Salida 15 2 8 2 2" xfId="13266"/>
    <cellStyle name="Salida 15 2 8 2 2 2" xfId="28374"/>
    <cellStyle name="Salida 15 2 8 2 3" xfId="16930"/>
    <cellStyle name="Salida 15 2 8 2 3 2" xfId="32038"/>
    <cellStyle name="Salida 15 2 8 2 4" xfId="22063"/>
    <cellStyle name="Salida 15 2 8 3" xfId="10700"/>
    <cellStyle name="Salida 15 2 8 3 2" xfId="25808"/>
    <cellStyle name="Salida 15 2 8 4" xfId="14683"/>
    <cellStyle name="Salida 15 2 8 4 2" xfId="29791"/>
    <cellStyle name="Salida 15 2 8 5" xfId="19426"/>
    <cellStyle name="Salida 15 2 9" xfId="4570"/>
    <cellStyle name="Salida 15 2 9 2" xfId="10952"/>
    <cellStyle name="Salida 15 2 9 2 2" xfId="26060"/>
    <cellStyle name="Salida 15 2 9 3" xfId="15839"/>
    <cellStyle name="Salida 15 2 9 3 2" xfId="30947"/>
    <cellStyle name="Salida 15 2 9 4" xfId="19678"/>
    <cellStyle name="Salida 15 3" xfId="1800"/>
    <cellStyle name="Salida 15 3 10" xfId="8301"/>
    <cellStyle name="Salida 15 3 10 2" xfId="23409"/>
    <cellStyle name="Salida 15 3 11" xfId="16110"/>
    <cellStyle name="Salida 15 3 11 2" xfId="31218"/>
    <cellStyle name="Salida 15 3 12" xfId="13565"/>
    <cellStyle name="Salida 15 3 12 2" xfId="28673"/>
    <cellStyle name="Salida 15 3 13" xfId="17025"/>
    <cellStyle name="Salida 15 3 2" xfId="2360"/>
    <cellStyle name="Salida 15 3 2 2" xfId="4997"/>
    <cellStyle name="Salida 15 3 2 2 2" xfId="11361"/>
    <cellStyle name="Salida 15 3 2 2 2 2" xfId="26469"/>
    <cellStyle name="Salida 15 3 2 2 3" xfId="16014"/>
    <cellStyle name="Salida 15 3 2 2 3 2" xfId="31122"/>
    <cellStyle name="Salida 15 3 2 2 4" xfId="20105"/>
    <cellStyle name="Salida 15 3 2 3" xfId="8827"/>
    <cellStyle name="Salida 15 3 2 3 2" xfId="23935"/>
    <cellStyle name="Salida 15 3 3" xfId="2259"/>
    <cellStyle name="Salida 15 3 3 2" xfId="4896"/>
    <cellStyle name="Salida 15 3 3 2 2" xfId="11260"/>
    <cellStyle name="Salida 15 3 3 2 2 2" xfId="26368"/>
    <cellStyle name="Salida 15 3 3 2 3" xfId="16297"/>
    <cellStyle name="Salida 15 3 3 2 3 2" xfId="31405"/>
    <cellStyle name="Salida 15 3 3 2 4" xfId="20004"/>
    <cellStyle name="Salida 15 3 3 3" xfId="16249"/>
    <cellStyle name="Salida 15 3 3 3 2" xfId="31357"/>
    <cellStyle name="Salida 15 3 3 4" xfId="17484"/>
    <cellStyle name="Salida 15 3 4" xfId="2336"/>
    <cellStyle name="Salida 15 3 4 2" xfId="4973"/>
    <cellStyle name="Salida 15 3 4 2 2" xfId="11337"/>
    <cellStyle name="Salida 15 3 4 2 2 2" xfId="26445"/>
    <cellStyle name="Salida 15 3 4 2 3" xfId="13649"/>
    <cellStyle name="Salida 15 3 4 2 3 2" xfId="28757"/>
    <cellStyle name="Salida 15 3 4 2 4" xfId="20081"/>
    <cellStyle name="Salida 15 3 4 3" xfId="8803"/>
    <cellStyle name="Salida 15 3 4 3 2" xfId="23911"/>
    <cellStyle name="Salida 15 3 4 4" xfId="14814"/>
    <cellStyle name="Salida 15 3 4 4 2" xfId="29922"/>
    <cellStyle name="Salida 15 3 4 5" xfId="17561"/>
    <cellStyle name="Salida 15 3 5" xfId="2273"/>
    <cellStyle name="Salida 15 3 5 2" xfId="4910"/>
    <cellStyle name="Salida 15 3 5 2 2" xfId="11274"/>
    <cellStyle name="Salida 15 3 5 2 2 2" xfId="26382"/>
    <cellStyle name="Salida 15 3 5 2 3" xfId="14471"/>
    <cellStyle name="Salida 15 3 5 2 3 2" xfId="29579"/>
    <cellStyle name="Salida 15 3 5 2 4" xfId="20018"/>
    <cellStyle name="Salida 15 3 5 3" xfId="8740"/>
    <cellStyle name="Salida 15 3 5 3 2" xfId="23848"/>
    <cellStyle name="Salida 15 3 5 4" xfId="13724"/>
    <cellStyle name="Salida 15 3 5 4 2" xfId="28832"/>
    <cellStyle name="Salida 15 3 5 5" xfId="17498"/>
    <cellStyle name="Salida 15 3 6" xfId="2303"/>
    <cellStyle name="Salida 15 3 6 2" xfId="4940"/>
    <cellStyle name="Salida 15 3 6 2 2" xfId="11304"/>
    <cellStyle name="Salida 15 3 6 2 2 2" xfId="26412"/>
    <cellStyle name="Salida 15 3 6 2 3" xfId="15463"/>
    <cellStyle name="Salida 15 3 6 2 3 2" xfId="30571"/>
    <cellStyle name="Salida 15 3 6 2 4" xfId="20048"/>
    <cellStyle name="Salida 15 3 6 3" xfId="8770"/>
    <cellStyle name="Salida 15 3 6 3 2" xfId="23878"/>
    <cellStyle name="Salida 15 3 6 4" xfId="7476"/>
    <cellStyle name="Salida 15 3 6 4 2" xfId="22584"/>
    <cellStyle name="Salida 15 3 6 5" xfId="17528"/>
    <cellStyle name="Salida 15 3 7" xfId="3872"/>
    <cellStyle name="Salida 15 3 7 2" xfId="6509"/>
    <cellStyle name="Salida 15 3 7 2 2" xfId="12820"/>
    <cellStyle name="Salida 15 3 7 2 2 2" xfId="27928"/>
    <cellStyle name="Salida 15 3 7 2 3" xfId="14349"/>
    <cellStyle name="Salida 15 3 7 2 3 2" xfId="29457"/>
    <cellStyle name="Salida 15 3 7 2 4" xfId="21617"/>
    <cellStyle name="Salida 15 3 7 3" xfId="10254"/>
    <cellStyle name="Salida 15 3 7 3 2" xfId="25362"/>
    <cellStyle name="Salida 15 3 7 4" xfId="13754"/>
    <cellStyle name="Salida 15 3 7 4 2" xfId="28862"/>
    <cellStyle name="Salida 15 3 7 5" xfId="18980"/>
    <cellStyle name="Salida 15 3 8" xfId="4254"/>
    <cellStyle name="Salida 15 3 8 2" xfId="6891"/>
    <cellStyle name="Salida 15 3 8 2 2" xfId="13202"/>
    <cellStyle name="Salida 15 3 8 2 2 2" xfId="28310"/>
    <cellStyle name="Salida 15 3 8 2 3" xfId="16866"/>
    <cellStyle name="Salida 15 3 8 2 3 2" xfId="31974"/>
    <cellStyle name="Salida 15 3 8 2 4" xfId="21999"/>
    <cellStyle name="Salida 15 3 8 3" xfId="10636"/>
    <cellStyle name="Salida 15 3 8 3 2" xfId="25744"/>
    <cellStyle name="Salida 15 3 8 4" xfId="14160"/>
    <cellStyle name="Salida 15 3 8 4 2" xfId="29268"/>
    <cellStyle name="Salida 15 3 8 5" xfId="19362"/>
    <cellStyle name="Salida 15 3 9" xfId="4437"/>
    <cellStyle name="Salida 15 3 9 2" xfId="10819"/>
    <cellStyle name="Salida 15 3 9 2 2" xfId="25927"/>
    <cellStyle name="Salida 15 3 9 3" xfId="15042"/>
    <cellStyle name="Salida 15 3 9 3 2" xfId="30150"/>
    <cellStyle name="Salida 15 3 9 4" xfId="19545"/>
    <cellStyle name="Salida 15 4" xfId="2124"/>
    <cellStyle name="Salida 15 4 10" xfId="7861"/>
    <cellStyle name="Salida 15 4 10 2" xfId="22969"/>
    <cellStyle name="Salida 15 4 11" xfId="7449"/>
    <cellStyle name="Salida 15 4 11 2" xfId="22557"/>
    <cellStyle name="Salida 15 4 12" xfId="17349"/>
    <cellStyle name="Salida 15 4 2" xfId="2614"/>
    <cellStyle name="Salida 15 4 2 2" xfId="5251"/>
    <cellStyle name="Salida 15 4 2 2 2" xfId="11615"/>
    <cellStyle name="Salida 15 4 2 2 2 2" xfId="26723"/>
    <cellStyle name="Salida 15 4 2 2 3" xfId="8729"/>
    <cellStyle name="Salida 15 4 2 2 3 2" xfId="23837"/>
    <cellStyle name="Salida 15 4 2 2 4" xfId="20359"/>
    <cellStyle name="Salida 15 4 2 3" xfId="9081"/>
    <cellStyle name="Salida 15 4 2 3 2" xfId="24189"/>
    <cellStyle name="Salida 15 4 2 4" xfId="14696"/>
    <cellStyle name="Salida 15 4 2 4 2" xfId="29804"/>
    <cellStyle name="Salida 15 4 2 5" xfId="14075"/>
    <cellStyle name="Salida 15 4 2 5 2" xfId="29183"/>
    <cellStyle name="Salida 15 4 2 6" xfId="17722"/>
    <cellStyle name="Salida 15 4 3" xfId="2879"/>
    <cellStyle name="Salida 15 4 3 2" xfId="5516"/>
    <cellStyle name="Salida 15 4 3 2 2" xfId="11827"/>
    <cellStyle name="Salida 15 4 3 2 2 2" xfId="26935"/>
    <cellStyle name="Salida 15 4 3 2 3" xfId="7571"/>
    <cellStyle name="Salida 15 4 3 2 3 2" xfId="22679"/>
    <cellStyle name="Salida 15 4 3 2 4" xfId="20624"/>
    <cellStyle name="Salida 15 4 3 3" xfId="14950"/>
    <cellStyle name="Salida 15 4 3 3 2" xfId="30058"/>
    <cellStyle name="Salida 15 4 3 4" xfId="17987"/>
    <cellStyle name="Salida 15 4 4" xfId="3182"/>
    <cellStyle name="Salida 15 4 4 2" xfId="5819"/>
    <cellStyle name="Salida 15 4 4 2 2" xfId="12130"/>
    <cellStyle name="Salida 15 4 4 2 2 2" xfId="27238"/>
    <cellStyle name="Salida 15 4 4 2 3" xfId="7890"/>
    <cellStyle name="Salida 15 4 4 2 3 2" xfId="22998"/>
    <cellStyle name="Salida 15 4 4 2 4" xfId="20927"/>
    <cellStyle name="Salida 15 4 4 3" xfId="9564"/>
    <cellStyle name="Salida 15 4 4 3 2" xfId="24672"/>
    <cellStyle name="Salida 15 4 4 4" xfId="16142"/>
    <cellStyle name="Salida 15 4 4 4 2" xfId="31250"/>
    <cellStyle name="Salida 15 4 4 5" xfId="18290"/>
    <cellStyle name="Salida 15 4 5" xfId="3508"/>
    <cellStyle name="Salida 15 4 5 2" xfId="6145"/>
    <cellStyle name="Salida 15 4 5 2 2" xfId="12456"/>
    <cellStyle name="Salida 15 4 5 2 2 2" xfId="27564"/>
    <cellStyle name="Salida 15 4 5 2 3" xfId="7136"/>
    <cellStyle name="Salida 15 4 5 2 3 2" xfId="22244"/>
    <cellStyle name="Salida 15 4 5 2 4" xfId="21253"/>
    <cellStyle name="Salida 15 4 5 3" xfId="9890"/>
    <cellStyle name="Salida 15 4 5 3 2" xfId="24998"/>
    <cellStyle name="Salida 15 4 5 4" xfId="8009"/>
    <cellStyle name="Salida 15 4 5 4 2" xfId="23117"/>
    <cellStyle name="Salida 15 4 5 5" xfId="18616"/>
    <cellStyle name="Salida 15 4 6" xfId="3814"/>
    <cellStyle name="Salida 15 4 6 2" xfId="6451"/>
    <cellStyle name="Salida 15 4 6 2 2" xfId="12762"/>
    <cellStyle name="Salida 15 4 6 2 2 2" xfId="27870"/>
    <cellStyle name="Salida 15 4 6 2 3" xfId="13743"/>
    <cellStyle name="Salida 15 4 6 2 3 2" xfId="28851"/>
    <cellStyle name="Salida 15 4 6 2 4" xfId="21559"/>
    <cellStyle name="Salida 15 4 6 3" xfId="10196"/>
    <cellStyle name="Salida 15 4 6 3 2" xfId="25304"/>
    <cellStyle name="Salida 15 4 6 4" xfId="14768"/>
    <cellStyle name="Salida 15 4 6 4 2" xfId="29876"/>
    <cellStyle name="Salida 15 4 6 5" xfId="18922"/>
    <cellStyle name="Salida 15 4 7" xfId="4196"/>
    <cellStyle name="Salida 15 4 7 2" xfId="6833"/>
    <cellStyle name="Salida 15 4 7 2 2" xfId="13144"/>
    <cellStyle name="Salida 15 4 7 2 2 2" xfId="28252"/>
    <cellStyle name="Salida 15 4 7 2 3" xfId="16813"/>
    <cellStyle name="Salida 15 4 7 2 3 2" xfId="31921"/>
    <cellStyle name="Salida 15 4 7 2 4" xfId="21941"/>
    <cellStyle name="Salida 15 4 7 3" xfId="10578"/>
    <cellStyle name="Salida 15 4 7 3 2" xfId="25686"/>
    <cellStyle name="Salida 15 4 7 4" xfId="9161"/>
    <cellStyle name="Salida 15 4 7 4 2" xfId="24269"/>
    <cellStyle name="Salida 15 4 7 5" xfId="19304"/>
    <cellStyle name="Salida 15 4 8" xfId="4761"/>
    <cellStyle name="Salida 15 4 8 2" xfId="11143"/>
    <cellStyle name="Salida 15 4 8 2 2" xfId="26251"/>
    <cellStyle name="Salida 15 4 8 3" xfId="7805"/>
    <cellStyle name="Salida 15 4 8 3 2" xfId="22913"/>
    <cellStyle name="Salida 15 4 8 4" xfId="19869"/>
    <cellStyle name="Salida 15 4 9" xfId="8622"/>
    <cellStyle name="Salida 15 4 9 2" xfId="23730"/>
    <cellStyle name="Salida 15 5" xfId="2000"/>
    <cellStyle name="Salida 15 5 10" xfId="16092"/>
    <cellStyle name="Salida 15 5 10 2" xfId="31200"/>
    <cellStyle name="Salida 15 5 11" xfId="17225"/>
    <cellStyle name="Salida 15 5 2" xfId="2762"/>
    <cellStyle name="Salida 15 5 2 2" xfId="5399"/>
    <cellStyle name="Salida 15 5 2 2 2" xfId="11748"/>
    <cellStyle name="Salida 15 5 2 2 2 2" xfId="26856"/>
    <cellStyle name="Salida 15 5 2 2 3" xfId="14050"/>
    <cellStyle name="Salida 15 5 2 2 3 2" xfId="29158"/>
    <cellStyle name="Salida 15 5 2 2 4" xfId="20507"/>
    <cellStyle name="Salida 15 5 2 3" xfId="14268"/>
    <cellStyle name="Salida 15 5 2 3 2" xfId="29376"/>
    <cellStyle name="Salida 15 5 2 4" xfId="17870"/>
    <cellStyle name="Salida 15 5 3" xfId="3065"/>
    <cellStyle name="Salida 15 5 3 2" xfId="5702"/>
    <cellStyle name="Salida 15 5 3 2 2" xfId="12013"/>
    <cellStyle name="Salida 15 5 3 2 2 2" xfId="27121"/>
    <cellStyle name="Salida 15 5 3 2 3" xfId="15892"/>
    <cellStyle name="Salida 15 5 3 2 3 2" xfId="31000"/>
    <cellStyle name="Salida 15 5 3 2 4" xfId="20810"/>
    <cellStyle name="Salida 15 5 3 3" xfId="9447"/>
    <cellStyle name="Salida 15 5 3 3 2" xfId="24555"/>
    <cellStyle name="Salida 15 5 3 4" xfId="16327"/>
    <cellStyle name="Salida 15 5 3 4 2" xfId="31435"/>
    <cellStyle name="Salida 15 5 3 5" xfId="18173"/>
    <cellStyle name="Salida 15 5 4" xfId="3391"/>
    <cellStyle name="Salida 15 5 4 2" xfId="6028"/>
    <cellStyle name="Salida 15 5 4 2 2" xfId="12339"/>
    <cellStyle name="Salida 15 5 4 2 2 2" xfId="27447"/>
    <cellStyle name="Salida 15 5 4 2 3" xfId="8037"/>
    <cellStyle name="Salida 15 5 4 2 3 2" xfId="23145"/>
    <cellStyle name="Salida 15 5 4 2 4" xfId="21136"/>
    <cellStyle name="Salida 15 5 4 3" xfId="9773"/>
    <cellStyle name="Salida 15 5 4 3 2" xfId="24881"/>
    <cellStyle name="Salida 15 5 4 4" xfId="14903"/>
    <cellStyle name="Salida 15 5 4 4 2" xfId="30011"/>
    <cellStyle name="Salida 15 5 4 5" xfId="18499"/>
    <cellStyle name="Salida 15 5 5" xfId="3697"/>
    <cellStyle name="Salida 15 5 5 2" xfId="6334"/>
    <cellStyle name="Salida 15 5 5 2 2" xfId="12645"/>
    <cellStyle name="Salida 15 5 5 2 2 2" xfId="27753"/>
    <cellStyle name="Salida 15 5 5 2 3" xfId="14569"/>
    <cellStyle name="Salida 15 5 5 2 3 2" xfId="29677"/>
    <cellStyle name="Salida 15 5 5 2 4" xfId="21442"/>
    <cellStyle name="Salida 15 5 5 3" xfId="10079"/>
    <cellStyle name="Salida 15 5 5 3 2" xfId="25187"/>
    <cellStyle name="Salida 15 5 5 4" xfId="15197"/>
    <cellStyle name="Salida 15 5 5 4 2" xfId="30305"/>
    <cellStyle name="Salida 15 5 5 5" xfId="18805"/>
    <cellStyle name="Salida 15 5 6" xfId="4072"/>
    <cellStyle name="Salida 15 5 6 2" xfId="6709"/>
    <cellStyle name="Salida 15 5 6 2 2" xfId="13020"/>
    <cellStyle name="Salida 15 5 6 2 2 2" xfId="28128"/>
    <cellStyle name="Salida 15 5 6 2 3" xfId="16696"/>
    <cellStyle name="Salida 15 5 6 2 3 2" xfId="31804"/>
    <cellStyle name="Salida 15 5 6 2 4" xfId="21817"/>
    <cellStyle name="Salida 15 5 6 3" xfId="10454"/>
    <cellStyle name="Salida 15 5 6 3 2" xfId="25562"/>
    <cellStyle name="Salida 15 5 6 4" xfId="15284"/>
    <cellStyle name="Salida 15 5 6 4 2" xfId="30392"/>
    <cellStyle name="Salida 15 5 6 5" xfId="19180"/>
    <cellStyle name="Salida 15 5 7" xfId="4637"/>
    <cellStyle name="Salida 15 5 7 2" xfId="11019"/>
    <cellStyle name="Salida 15 5 7 2 2" xfId="26127"/>
    <cellStyle name="Salida 15 5 7 3" xfId="11761"/>
    <cellStyle name="Salida 15 5 7 3 2" xfId="26869"/>
    <cellStyle name="Salida 15 5 7 4" xfId="19745"/>
    <cellStyle name="Salida 15 5 8" xfId="8498"/>
    <cellStyle name="Salida 15 5 8 2" xfId="23606"/>
    <cellStyle name="Salida 15 5 9" xfId="15876"/>
    <cellStyle name="Salida 15 5 9 2" xfId="30984"/>
    <cellStyle name="Salida 16" xfId="1508"/>
    <cellStyle name="Salida 16 2" xfId="1934"/>
    <cellStyle name="Salida 16 2 10" xfId="8435"/>
    <cellStyle name="Salida 16 2 10 2" xfId="23543"/>
    <cellStyle name="Salida 16 2 11" xfId="13364"/>
    <cellStyle name="Salida 16 2 11 2" xfId="28472"/>
    <cellStyle name="Salida 16 2 12" xfId="15587"/>
    <cellStyle name="Salida 16 2 12 2" xfId="30695"/>
    <cellStyle name="Salida 16 2 13" xfId="17159"/>
    <cellStyle name="Salida 16 2 2" xfId="2494"/>
    <cellStyle name="Salida 16 2 2 2" xfId="5131"/>
    <cellStyle name="Salida 16 2 2 2 2" xfId="11495"/>
    <cellStyle name="Salida 16 2 2 2 2 2" xfId="26603"/>
    <cellStyle name="Salida 16 2 2 2 3" xfId="16248"/>
    <cellStyle name="Salida 16 2 2 2 3 2" xfId="31356"/>
    <cellStyle name="Salida 16 2 2 2 4" xfId="20239"/>
    <cellStyle name="Salida 16 2 2 3" xfId="8961"/>
    <cellStyle name="Salida 16 2 2 3 2" xfId="24069"/>
    <cellStyle name="Salida 16 2 3" xfId="2710"/>
    <cellStyle name="Salida 16 2 3 2" xfId="5347"/>
    <cellStyle name="Salida 16 2 3 2 2" xfId="11696"/>
    <cellStyle name="Salida 16 2 3 2 2 2" xfId="26804"/>
    <cellStyle name="Salida 16 2 3 2 3" xfId="16117"/>
    <cellStyle name="Salida 16 2 3 2 3 2" xfId="31225"/>
    <cellStyle name="Salida 16 2 3 2 4" xfId="20455"/>
    <cellStyle name="Salida 16 2 3 3" xfId="14123"/>
    <cellStyle name="Salida 16 2 3 3 2" xfId="29231"/>
    <cellStyle name="Salida 16 2 3 4" xfId="17818"/>
    <cellStyle name="Salida 16 2 4" xfId="3013"/>
    <cellStyle name="Salida 16 2 4 2" xfId="5650"/>
    <cellStyle name="Salida 16 2 4 2 2" xfId="11961"/>
    <cellStyle name="Salida 16 2 4 2 2 2" xfId="27069"/>
    <cellStyle name="Salida 16 2 4 2 3" xfId="9256"/>
    <cellStyle name="Salida 16 2 4 2 3 2" xfId="24364"/>
    <cellStyle name="Salida 16 2 4 2 4" xfId="20758"/>
    <cellStyle name="Salida 16 2 4 3" xfId="9395"/>
    <cellStyle name="Salida 16 2 4 3 2" xfId="24503"/>
    <cellStyle name="Salida 16 2 4 4" xfId="9247"/>
    <cellStyle name="Salida 16 2 4 4 2" xfId="24355"/>
    <cellStyle name="Salida 16 2 4 5" xfId="18121"/>
    <cellStyle name="Salida 16 2 5" xfId="3339"/>
    <cellStyle name="Salida 16 2 5 2" xfId="5976"/>
    <cellStyle name="Salida 16 2 5 2 2" xfId="12287"/>
    <cellStyle name="Salida 16 2 5 2 2 2" xfId="27395"/>
    <cellStyle name="Salida 16 2 5 2 3" xfId="15103"/>
    <cellStyle name="Salida 16 2 5 2 3 2" xfId="30211"/>
    <cellStyle name="Salida 16 2 5 2 4" xfId="21084"/>
    <cellStyle name="Salida 16 2 5 3" xfId="9721"/>
    <cellStyle name="Salida 16 2 5 3 2" xfId="24829"/>
    <cellStyle name="Salida 16 2 5 4" xfId="15880"/>
    <cellStyle name="Salida 16 2 5 4 2" xfId="30988"/>
    <cellStyle name="Salida 16 2 5 5" xfId="18447"/>
    <cellStyle name="Salida 16 2 6" xfId="3645"/>
    <cellStyle name="Salida 16 2 6 2" xfId="6282"/>
    <cellStyle name="Salida 16 2 6 2 2" xfId="12593"/>
    <cellStyle name="Salida 16 2 6 2 2 2" xfId="27701"/>
    <cellStyle name="Salida 16 2 6 2 3" xfId="14902"/>
    <cellStyle name="Salida 16 2 6 2 3 2" xfId="30010"/>
    <cellStyle name="Salida 16 2 6 2 4" xfId="21390"/>
    <cellStyle name="Salida 16 2 6 3" xfId="10027"/>
    <cellStyle name="Salida 16 2 6 3 2" xfId="25135"/>
    <cellStyle name="Salida 16 2 6 4" xfId="9250"/>
    <cellStyle name="Salida 16 2 6 4 2" xfId="24358"/>
    <cellStyle name="Salida 16 2 6 5" xfId="18753"/>
    <cellStyle name="Salida 16 2 7" xfId="4006"/>
    <cellStyle name="Salida 16 2 7 2" xfId="6643"/>
    <cellStyle name="Salida 16 2 7 2 2" xfId="12954"/>
    <cellStyle name="Salida 16 2 7 2 2 2" xfId="28062"/>
    <cellStyle name="Salida 16 2 7 2 3" xfId="16644"/>
    <cellStyle name="Salida 16 2 7 2 3 2" xfId="31752"/>
    <cellStyle name="Salida 16 2 7 2 4" xfId="21751"/>
    <cellStyle name="Salida 16 2 7 3" xfId="10388"/>
    <cellStyle name="Salida 16 2 7 3 2" xfId="25496"/>
    <cellStyle name="Salida 16 2 7 4" xfId="7537"/>
    <cellStyle name="Salida 16 2 7 4 2" xfId="22645"/>
    <cellStyle name="Salida 16 2 7 5" xfId="19114"/>
    <cellStyle name="Salida 16 2 8" xfId="4319"/>
    <cellStyle name="Salida 16 2 8 2" xfId="6956"/>
    <cellStyle name="Salida 16 2 8 2 2" xfId="13267"/>
    <cellStyle name="Salida 16 2 8 2 2 2" xfId="28375"/>
    <cellStyle name="Salida 16 2 8 2 3" xfId="16931"/>
    <cellStyle name="Salida 16 2 8 2 3 2" xfId="32039"/>
    <cellStyle name="Salida 16 2 8 2 4" xfId="22064"/>
    <cellStyle name="Salida 16 2 8 3" xfId="10701"/>
    <cellStyle name="Salida 16 2 8 3 2" xfId="25809"/>
    <cellStyle name="Salida 16 2 8 4" xfId="8094"/>
    <cellStyle name="Salida 16 2 8 4 2" xfId="23202"/>
    <cellStyle name="Salida 16 2 8 5" xfId="19427"/>
    <cellStyle name="Salida 16 2 9" xfId="4571"/>
    <cellStyle name="Salida 16 2 9 2" xfId="10953"/>
    <cellStyle name="Salida 16 2 9 2 2" xfId="26061"/>
    <cellStyle name="Salida 16 2 9 3" xfId="13562"/>
    <cellStyle name="Salida 16 2 9 3 2" xfId="28670"/>
    <cellStyle name="Salida 16 2 9 4" xfId="19679"/>
    <cellStyle name="Salida 16 3" xfId="1799"/>
    <cellStyle name="Salida 16 3 10" xfId="8300"/>
    <cellStyle name="Salida 16 3 10 2" xfId="23408"/>
    <cellStyle name="Salida 16 3 11" xfId="9268"/>
    <cellStyle name="Salida 16 3 11 2" xfId="24376"/>
    <cellStyle name="Salida 16 3 12" xfId="16181"/>
    <cellStyle name="Salida 16 3 12 2" xfId="31289"/>
    <cellStyle name="Salida 16 3 13" xfId="17024"/>
    <cellStyle name="Salida 16 3 2" xfId="2359"/>
    <cellStyle name="Salida 16 3 2 2" xfId="4996"/>
    <cellStyle name="Salida 16 3 2 2 2" xfId="11360"/>
    <cellStyle name="Salida 16 3 2 2 2 2" xfId="26468"/>
    <cellStyle name="Salida 16 3 2 2 3" xfId="7984"/>
    <cellStyle name="Salida 16 3 2 2 3 2" xfId="23092"/>
    <cellStyle name="Salida 16 3 2 2 4" xfId="20104"/>
    <cellStyle name="Salida 16 3 2 3" xfId="8826"/>
    <cellStyle name="Salida 16 3 2 3 2" xfId="23934"/>
    <cellStyle name="Salida 16 3 3" xfId="2260"/>
    <cellStyle name="Salida 16 3 3 2" xfId="4897"/>
    <cellStyle name="Salida 16 3 3 2 2" xfId="11261"/>
    <cellStyle name="Salida 16 3 3 2 2 2" xfId="26369"/>
    <cellStyle name="Salida 16 3 3 2 3" xfId="8216"/>
    <cellStyle name="Salida 16 3 3 2 3 2" xfId="23324"/>
    <cellStyle name="Salida 16 3 3 2 4" xfId="20005"/>
    <cellStyle name="Salida 16 3 3 3" xfId="14601"/>
    <cellStyle name="Salida 16 3 3 3 2" xfId="29709"/>
    <cellStyle name="Salida 16 3 3 4" xfId="17485"/>
    <cellStyle name="Salida 16 3 4" xfId="2641"/>
    <cellStyle name="Salida 16 3 4 2" xfId="5278"/>
    <cellStyle name="Salida 16 3 4 2 2" xfId="11642"/>
    <cellStyle name="Salida 16 3 4 2 2 2" xfId="26750"/>
    <cellStyle name="Salida 16 3 4 2 3" xfId="14398"/>
    <cellStyle name="Salida 16 3 4 2 3 2" xfId="29506"/>
    <cellStyle name="Salida 16 3 4 2 4" xfId="20386"/>
    <cellStyle name="Salida 16 3 4 3" xfId="9108"/>
    <cellStyle name="Salida 16 3 4 3 2" xfId="24216"/>
    <cellStyle name="Salida 16 3 4 4" xfId="15609"/>
    <cellStyle name="Salida 16 3 4 4 2" xfId="30717"/>
    <cellStyle name="Salida 16 3 4 5" xfId="17749"/>
    <cellStyle name="Salida 16 3 5" xfId="2274"/>
    <cellStyle name="Salida 16 3 5 2" xfId="4911"/>
    <cellStyle name="Salida 16 3 5 2 2" xfId="11275"/>
    <cellStyle name="Salida 16 3 5 2 2 2" xfId="26383"/>
    <cellStyle name="Salida 16 3 5 2 3" xfId="8014"/>
    <cellStyle name="Salida 16 3 5 2 3 2" xfId="23122"/>
    <cellStyle name="Salida 16 3 5 2 4" xfId="20019"/>
    <cellStyle name="Salida 16 3 5 3" xfId="8741"/>
    <cellStyle name="Salida 16 3 5 3 2" xfId="23849"/>
    <cellStyle name="Salida 16 3 5 4" xfId="8175"/>
    <cellStyle name="Salida 16 3 5 4 2" xfId="23283"/>
    <cellStyle name="Salida 16 3 5 5" xfId="17499"/>
    <cellStyle name="Salida 16 3 6" xfId="2302"/>
    <cellStyle name="Salida 16 3 6 2" xfId="4939"/>
    <cellStyle name="Salida 16 3 6 2 2" xfId="11303"/>
    <cellStyle name="Salida 16 3 6 2 2 2" xfId="26411"/>
    <cellStyle name="Salida 16 3 6 2 3" xfId="15994"/>
    <cellStyle name="Salida 16 3 6 2 3 2" xfId="31102"/>
    <cellStyle name="Salida 16 3 6 2 4" xfId="20047"/>
    <cellStyle name="Salida 16 3 6 3" xfId="8769"/>
    <cellStyle name="Salida 16 3 6 3 2" xfId="23877"/>
    <cellStyle name="Salida 16 3 6 4" xfId="7305"/>
    <cellStyle name="Salida 16 3 6 4 2" xfId="22413"/>
    <cellStyle name="Salida 16 3 6 5" xfId="17527"/>
    <cellStyle name="Salida 16 3 7" xfId="3871"/>
    <cellStyle name="Salida 16 3 7 2" xfId="6508"/>
    <cellStyle name="Salida 16 3 7 2 2" xfId="12819"/>
    <cellStyle name="Salida 16 3 7 2 2 2" xfId="27927"/>
    <cellStyle name="Salida 16 3 7 2 3" xfId="7477"/>
    <cellStyle name="Salida 16 3 7 2 3 2" xfId="22585"/>
    <cellStyle name="Salida 16 3 7 2 4" xfId="21616"/>
    <cellStyle name="Salida 16 3 7 3" xfId="10253"/>
    <cellStyle name="Salida 16 3 7 3 2" xfId="25361"/>
    <cellStyle name="Salida 16 3 7 4" xfId="14121"/>
    <cellStyle name="Salida 16 3 7 4 2" xfId="29229"/>
    <cellStyle name="Salida 16 3 7 5" xfId="18979"/>
    <cellStyle name="Salida 16 3 8" xfId="4253"/>
    <cellStyle name="Salida 16 3 8 2" xfId="6890"/>
    <cellStyle name="Salida 16 3 8 2 2" xfId="13201"/>
    <cellStyle name="Salida 16 3 8 2 2 2" xfId="28309"/>
    <cellStyle name="Salida 16 3 8 2 3" xfId="16865"/>
    <cellStyle name="Salida 16 3 8 2 3 2" xfId="31973"/>
    <cellStyle name="Salida 16 3 8 2 4" xfId="21998"/>
    <cellStyle name="Salida 16 3 8 3" xfId="10635"/>
    <cellStyle name="Salida 16 3 8 3 2" xfId="25743"/>
    <cellStyle name="Salida 16 3 8 4" xfId="7944"/>
    <cellStyle name="Salida 16 3 8 4 2" xfId="23052"/>
    <cellStyle name="Salida 16 3 8 5" xfId="19361"/>
    <cellStyle name="Salida 16 3 9" xfId="4436"/>
    <cellStyle name="Salida 16 3 9 2" xfId="10818"/>
    <cellStyle name="Salida 16 3 9 2 2" xfId="25926"/>
    <cellStyle name="Salida 16 3 9 3" xfId="15476"/>
    <cellStyle name="Salida 16 3 9 3 2" xfId="30584"/>
    <cellStyle name="Salida 16 3 9 4" xfId="19544"/>
    <cellStyle name="Salida 16 4" xfId="2125"/>
    <cellStyle name="Salida 16 4 10" xfId="14278"/>
    <cellStyle name="Salida 16 4 10 2" xfId="29386"/>
    <cellStyle name="Salida 16 4 11" xfId="13769"/>
    <cellStyle name="Salida 16 4 11 2" xfId="28877"/>
    <cellStyle name="Salida 16 4 12" xfId="17350"/>
    <cellStyle name="Salida 16 4 2" xfId="2615"/>
    <cellStyle name="Salida 16 4 2 2" xfId="5252"/>
    <cellStyle name="Salida 16 4 2 2 2" xfId="11616"/>
    <cellStyle name="Salida 16 4 2 2 2 2" xfId="26724"/>
    <cellStyle name="Salida 16 4 2 2 3" xfId="14693"/>
    <cellStyle name="Salida 16 4 2 2 3 2" xfId="29801"/>
    <cellStyle name="Salida 16 4 2 2 4" xfId="20360"/>
    <cellStyle name="Salida 16 4 2 3" xfId="9082"/>
    <cellStyle name="Salida 16 4 2 3 2" xfId="24190"/>
    <cellStyle name="Salida 16 4 2 4" xfId="15046"/>
    <cellStyle name="Salida 16 4 2 4 2" xfId="30154"/>
    <cellStyle name="Salida 16 4 2 5" xfId="14666"/>
    <cellStyle name="Salida 16 4 2 5 2" xfId="29774"/>
    <cellStyle name="Salida 16 4 2 6" xfId="17723"/>
    <cellStyle name="Salida 16 4 3" xfId="2880"/>
    <cellStyle name="Salida 16 4 3 2" xfId="5517"/>
    <cellStyle name="Salida 16 4 3 2 2" xfId="11828"/>
    <cellStyle name="Salida 16 4 3 2 2 2" xfId="26936"/>
    <cellStyle name="Salida 16 4 3 2 3" xfId="13482"/>
    <cellStyle name="Salida 16 4 3 2 3 2" xfId="28590"/>
    <cellStyle name="Salida 16 4 3 2 4" xfId="20625"/>
    <cellStyle name="Salida 16 4 3 3" xfId="16549"/>
    <cellStyle name="Salida 16 4 3 3 2" xfId="31657"/>
    <cellStyle name="Salida 16 4 3 4" xfId="17988"/>
    <cellStyle name="Salida 16 4 4" xfId="3183"/>
    <cellStyle name="Salida 16 4 4 2" xfId="5820"/>
    <cellStyle name="Salida 16 4 4 2 2" xfId="12131"/>
    <cellStyle name="Salida 16 4 4 2 2 2" xfId="27239"/>
    <cellStyle name="Salida 16 4 4 2 3" xfId="14763"/>
    <cellStyle name="Salida 16 4 4 2 3 2" xfId="29871"/>
    <cellStyle name="Salida 16 4 4 2 4" xfId="20928"/>
    <cellStyle name="Salida 16 4 4 3" xfId="9565"/>
    <cellStyle name="Salida 16 4 4 3 2" xfId="24673"/>
    <cellStyle name="Salida 16 4 4 4" xfId="14904"/>
    <cellStyle name="Salida 16 4 4 4 2" xfId="30012"/>
    <cellStyle name="Salida 16 4 4 5" xfId="18291"/>
    <cellStyle name="Salida 16 4 5" xfId="3509"/>
    <cellStyle name="Salida 16 4 5 2" xfId="6146"/>
    <cellStyle name="Salida 16 4 5 2 2" xfId="12457"/>
    <cellStyle name="Salida 16 4 5 2 2 2" xfId="27565"/>
    <cellStyle name="Salida 16 4 5 2 3" xfId="14446"/>
    <cellStyle name="Salida 16 4 5 2 3 2" xfId="29554"/>
    <cellStyle name="Salida 16 4 5 2 4" xfId="21254"/>
    <cellStyle name="Salida 16 4 5 3" xfId="9891"/>
    <cellStyle name="Salida 16 4 5 3 2" xfId="24999"/>
    <cellStyle name="Salida 16 4 5 4" xfId="7273"/>
    <cellStyle name="Salida 16 4 5 4 2" xfId="22381"/>
    <cellStyle name="Salida 16 4 5 5" xfId="18617"/>
    <cellStyle name="Salida 16 4 6" xfId="3815"/>
    <cellStyle name="Salida 16 4 6 2" xfId="6452"/>
    <cellStyle name="Salida 16 4 6 2 2" xfId="12763"/>
    <cellStyle name="Salida 16 4 6 2 2 2" xfId="27871"/>
    <cellStyle name="Salida 16 4 6 2 3" xfId="7051"/>
    <cellStyle name="Salida 16 4 6 2 3 2" xfId="22159"/>
    <cellStyle name="Salida 16 4 6 2 4" xfId="21560"/>
    <cellStyle name="Salida 16 4 6 3" xfId="10197"/>
    <cellStyle name="Salida 16 4 6 3 2" xfId="25305"/>
    <cellStyle name="Salida 16 4 6 4" xfId="13515"/>
    <cellStyle name="Salida 16 4 6 4 2" xfId="28623"/>
    <cellStyle name="Salida 16 4 6 5" xfId="18923"/>
    <cellStyle name="Salida 16 4 7" xfId="4197"/>
    <cellStyle name="Salida 16 4 7 2" xfId="6834"/>
    <cellStyle name="Salida 16 4 7 2 2" xfId="13145"/>
    <cellStyle name="Salida 16 4 7 2 2 2" xfId="28253"/>
    <cellStyle name="Salida 16 4 7 2 3" xfId="16814"/>
    <cellStyle name="Salida 16 4 7 2 3 2" xfId="31922"/>
    <cellStyle name="Salida 16 4 7 2 4" xfId="21942"/>
    <cellStyle name="Salida 16 4 7 3" xfId="10579"/>
    <cellStyle name="Salida 16 4 7 3 2" xfId="25687"/>
    <cellStyle name="Salida 16 4 7 4" xfId="7448"/>
    <cellStyle name="Salida 16 4 7 4 2" xfId="22556"/>
    <cellStyle name="Salida 16 4 7 5" xfId="19305"/>
    <cellStyle name="Salida 16 4 8" xfId="4762"/>
    <cellStyle name="Salida 16 4 8 2" xfId="11144"/>
    <cellStyle name="Salida 16 4 8 2 2" xfId="26252"/>
    <cellStyle name="Salida 16 4 8 3" xfId="16343"/>
    <cellStyle name="Salida 16 4 8 3 2" xfId="31451"/>
    <cellStyle name="Salida 16 4 8 4" xfId="19870"/>
    <cellStyle name="Salida 16 4 9" xfId="8623"/>
    <cellStyle name="Salida 16 4 9 2" xfId="23731"/>
    <cellStyle name="Salida 16 5" xfId="1999"/>
    <cellStyle name="Salida 16 5 10" xfId="15970"/>
    <cellStyle name="Salida 16 5 10 2" xfId="31078"/>
    <cellStyle name="Salida 16 5 11" xfId="17224"/>
    <cellStyle name="Salida 16 5 2" xfId="2761"/>
    <cellStyle name="Salida 16 5 2 2" xfId="5398"/>
    <cellStyle name="Salida 16 5 2 2 2" xfId="11747"/>
    <cellStyle name="Salida 16 5 2 2 2 2" xfId="26855"/>
    <cellStyle name="Salida 16 5 2 2 3" xfId="7696"/>
    <cellStyle name="Salida 16 5 2 2 3 2" xfId="22804"/>
    <cellStyle name="Salida 16 5 2 2 4" xfId="20506"/>
    <cellStyle name="Salida 16 5 2 3" xfId="14798"/>
    <cellStyle name="Salida 16 5 2 3 2" xfId="29906"/>
    <cellStyle name="Salida 16 5 2 4" xfId="17869"/>
    <cellStyle name="Salida 16 5 3" xfId="3064"/>
    <cellStyle name="Salida 16 5 3 2" xfId="5701"/>
    <cellStyle name="Salida 16 5 3 2 2" xfId="12012"/>
    <cellStyle name="Salida 16 5 3 2 2 2" xfId="27120"/>
    <cellStyle name="Salida 16 5 3 2 3" xfId="7713"/>
    <cellStyle name="Salida 16 5 3 2 3 2" xfId="22821"/>
    <cellStyle name="Salida 16 5 3 2 4" xfId="20809"/>
    <cellStyle name="Salida 16 5 3 3" xfId="9446"/>
    <cellStyle name="Salida 16 5 3 3 2" xfId="24554"/>
    <cellStyle name="Salida 16 5 3 4" xfId="14023"/>
    <cellStyle name="Salida 16 5 3 4 2" xfId="29131"/>
    <cellStyle name="Salida 16 5 3 5" xfId="18172"/>
    <cellStyle name="Salida 16 5 4" xfId="3390"/>
    <cellStyle name="Salida 16 5 4 2" xfId="6027"/>
    <cellStyle name="Salida 16 5 4 2 2" xfId="12338"/>
    <cellStyle name="Salida 16 5 4 2 2 2" xfId="27446"/>
    <cellStyle name="Salida 16 5 4 2 3" xfId="13878"/>
    <cellStyle name="Salida 16 5 4 2 3 2" xfId="28986"/>
    <cellStyle name="Salida 16 5 4 2 4" xfId="21135"/>
    <cellStyle name="Salida 16 5 4 3" xfId="9772"/>
    <cellStyle name="Salida 16 5 4 3 2" xfId="24880"/>
    <cellStyle name="Salida 16 5 4 4" xfId="14125"/>
    <cellStyle name="Salida 16 5 4 4 2" xfId="29233"/>
    <cellStyle name="Salida 16 5 4 5" xfId="18498"/>
    <cellStyle name="Salida 16 5 5" xfId="3696"/>
    <cellStyle name="Salida 16 5 5 2" xfId="6333"/>
    <cellStyle name="Salida 16 5 5 2 2" xfId="12644"/>
    <cellStyle name="Salida 16 5 5 2 2 2" xfId="27752"/>
    <cellStyle name="Salida 16 5 5 2 3" xfId="15006"/>
    <cellStyle name="Salida 16 5 5 2 3 2" xfId="30114"/>
    <cellStyle name="Salida 16 5 5 2 4" xfId="21441"/>
    <cellStyle name="Salida 16 5 5 3" xfId="10078"/>
    <cellStyle name="Salida 16 5 5 3 2" xfId="25186"/>
    <cellStyle name="Salida 16 5 5 4" xfId="7963"/>
    <cellStyle name="Salida 16 5 5 4 2" xfId="23071"/>
    <cellStyle name="Salida 16 5 5 5" xfId="18804"/>
    <cellStyle name="Salida 16 5 6" xfId="4071"/>
    <cellStyle name="Salida 16 5 6 2" xfId="6708"/>
    <cellStyle name="Salida 16 5 6 2 2" xfId="13019"/>
    <cellStyle name="Salida 16 5 6 2 2 2" xfId="28127"/>
    <cellStyle name="Salida 16 5 6 2 3" xfId="16695"/>
    <cellStyle name="Salida 16 5 6 2 3 2" xfId="31803"/>
    <cellStyle name="Salida 16 5 6 2 4" xfId="21816"/>
    <cellStyle name="Salida 16 5 6 3" xfId="10453"/>
    <cellStyle name="Salida 16 5 6 3 2" xfId="25561"/>
    <cellStyle name="Salida 16 5 6 4" xfId="14958"/>
    <cellStyle name="Salida 16 5 6 4 2" xfId="30066"/>
    <cellStyle name="Salida 16 5 6 5" xfId="19179"/>
    <cellStyle name="Salida 16 5 7" xfId="4636"/>
    <cellStyle name="Salida 16 5 7 2" xfId="11018"/>
    <cellStyle name="Salida 16 5 7 2 2" xfId="26126"/>
    <cellStyle name="Salida 16 5 7 3" xfId="15208"/>
    <cellStyle name="Salida 16 5 7 3 2" xfId="30316"/>
    <cellStyle name="Salida 16 5 7 4" xfId="19744"/>
    <cellStyle name="Salida 16 5 8" xfId="8497"/>
    <cellStyle name="Salida 16 5 8 2" xfId="23605"/>
    <cellStyle name="Salida 16 5 9" xfId="13392"/>
    <cellStyle name="Salida 16 5 9 2" xfId="28500"/>
    <cellStyle name="Salida 17" xfId="1509"/>
    <cellStyle name="Salida 17 2" xfId="1935"/>
    <cellStyle name="Salida 17 2 10" xfId="8436"/>
    <cellStyle name="Salida 17 2 10 2" xfId="23544"/>
    <cellStyle name="Salida 17 2 11" xfId="7649"/>
    <cellStyle name="Salida 17 2 11 2" xfId="22757"/>
    <cellStyle name="Salida 17 2 12" xfId="13410"/>
    <cellStyle name="Salida 17 2 12 2" xfId="28518"/>
    <cellStyle name="Salida 17 2 13" xfId="17160"/>
    <cellStyle name="Salida 17 2 2" xfId="2495"/>
    <cellStyle name="Salida 17 2 2 2" xfId="5132"/>
    <cellStyle name="Salida 17 2 2 2 2" xfId="11496"/>
    <cellStyle name="Salida 17 2 2 2 2 2" xfId="26604"/>
    <cellStyle name="Salida 17 2 2 2 3" xfId="15552"/>
    <cellStyle name="Salida 17 2 2 2 3 2" xfId="30660"/>
    <cellStyle name="Salida 17 2 2 2 4" xfId="20240"/>
    <cellStyle name="Salida 17 2 2 3" xfId="8962"/>
    <cellStyle name="Salida 17 2 2 3 2" xfId="24070"/>
    <cellStyle name="Salida 17 2 3" xfId="2711"/>
    <cellStyle name="Salida 17 2 3 2" xfId="5348"/>
    <cellStyle name="Salida 17 2 3 2 2" xfId="11697"/>
    <cellStyle name="Salida 17 2 3 2 2 2" xfId="26805"/>
    <cellStyle name="Salida 17 2 3 2 3" xfId="7288"/>
    <cellStyle name="Salida 17 2 3 2 3 2" xfId="22396"/>
    <cellStyle name="Salida 17 2 3 2 4" xfId="20456"/>
    <cellStyle name="Salida 17 2 3 3" xfId="14262"/>
    <cellStyle name="Salida 17 2 3 3 2" xfId="29370"/>
    <cellStyle name="Salida 17 2 3 4" xfId="17819"/>
    <cellStyle name="Salida 17 2 4" xfId="3014"/>
    <cellStyle name="Salida 17 2 4 2" xfId="5651"/>
    <cellStyle name="Salida 17 2 4 2 2" xfId="11962"/>
    <cellStyle name="Salida 17 2 4 2 2 2" xfId="27070"/>
    <cellStyle name="Salida 17 2 4 2 3" xfId="13914"/>
    <cellStyle name="Salida 17 2 4 2 3 2" xfId="29022"/>
    <cellStyle name="Salida 17 2 4 2 4" xfId="20759"/>
    <cellStyle name="Salida 17 2 4 3" xfId="9396"/>
    <cellStyle name="Salida 17 2 4 3 2" xfId="24504"/>
    <cellStyle name="Salida 17 2 4 4" xfId="14825"/>
    <cellStyle name="Salida 17 2 4 4 2" xfId="29933"/>
    <cellStyle name="Salida 17 2 4 5" xfId="18122"/>
    <cellStyle name="Salida 17 2 5" xfId="3340"/>
    <cellStyle name="Salida 17 2 5 2" xfId="5977"/>
    <cellStyle name="Salida 17 2 5 2 2" xfId="12288"/>
    <cellStyle name="Salida 17 2 5 2 2 2" xfId="27396"/>
    <cellStyle name="Salida 17 2 5 2 3" xfId="7486"/>
    <cellStyle name="Salida 17 2 5 2 3 2" xfId="22594"/>
    <cellStyle name="Salida 17 2 5 2 4" xfId="21085"/>
    <cellStyle name="Salida 17 2 5 3" xfId="9722"/>
    <cellStyle name="Salida 17 2 5 3 2" xfId="24830"/>
    <cellStyle name="Salida 17 2 5 4" xfId="16317"/>
    <cellStyle name="Salida 17 2 5 4 2" xfId="31425"/>
    <cellStyle name="Salida 17 2 5 5" xfId="18448"/>
    <cellStyle name="Salida 17 2 6" xfId="3646"/>
    <cellStyle name="Salida 17 2 6 2" xfId="6283"/>
    <cellStyle name="Salida 17 2 6 2 2" xfId="12594"/>
    <cellStyle name="Salida 17 2 6 2 2 2" xfId="27702"/>
    <cellStyle name="Salida 17 2 6 2 3" xfId="15720"/>
    <cellStyle name="Salida 17 2 6 2 3 2" xfId="30828"/>
    <cellStyle name="Salida 17 2 6 2 4" xfId="21391"/>
    <cellStyle name="Salida 17 2 6 3" xfId="10028"/>
    <cellStyle name="Salida 17 2 6 3 2" xfId="25136"/>
    <cellStyle name="Salida 17 2 6 4" xfId="8200"/>
    <cellStyle name="Salida 17 2 6 4 2" xfId="23308"/>
    <cellStyle name="Salida 17 2 6 5" xfId="18754"/>
    <cellStyle name="Salida 17 2 7" xfId="4007"/>
    <cellStyle name="Salida 17 2 7 2" xfId="6644"/>
    <cellStyle name="Salida 17 2 7 2 2" xfId="12955"/>
    <cellStyle name="Salida 17 2 7 2 2 2" xfId="28063"/>
    <cellStyle name="Salida 17 2 7 2 3" xfId="16645"/>
    <cellStyle name="Salida 17 2 7 2 3 2" xfId="31753"/>
    <cellStyle name="Salida 17 2 7 2 4" xfId="21752"/>
    <cellStyle name="Salida 17 2 7 3" xfId="10389"/>
    <cellStyle name="Salida 17 2 7 3 2" xfId="25497"/>
    <cellStyle name="Salida 17 2 7 4" xfId="9169"/>
    <cellStyle name="Salida 17 2 7 4 2" xfId="24277"/>
    <cellStyle name="Salida 17 2 7 5" xfId="19115"/>
    <cellStyle name="Salida 17 2 8" xfId="4320"/>
    <cellStyle name="Salida 17 2 8 2" xfId="6957"/>
    <cellStyle name="Salida 17 2 8 2 2" xfId="13268"/>
    <cellStyle name="Salida 17 2 8 2 2 2" xfId="28376"/>
    <cellStyle name="Salida 17 2 8 2 3" xfId="16932"/>
    <cellStyle name="Salida 17 2 8 2 3 2" xfId="32040"/>
    <cellStyle name="Salida 17 2 8 2 4" xfId="22065"/>
    <cellStyle name="Salida 17 2 8 3" xfId="10702"/>
    <cellStyle name="Salida 17 2 8 3 2" xfId="25810"/>
    <cellStyle name="Salida 17 2 8 4" xfId="7249"/>
    <cellStyle name="Salida 17 2 8 4 2" xfId="22357"/>
    <cellStyle name="Salida 17 2 8 5" xfId="19428"/>
    <cellStyle name="Salida 17 2 9" xfId="4572"/>
    <cellStyle name="Salida 17 2 9 2" xfId="10954"/>
    <cellStyle name="Salida 17 2 9 2 2" xfId="26062"/>
    <cellStyle name="Salida 17 2 9 3" xfId="15629"/>
    <cellStyle name="Salida 17 2 9 3 2" xfId="30737"/>
    <cellStyle name="Salida 17 2 9 4" xfId="19680"/>
    <cellStyle name="Salida 17 3" xfId="1798"/>
    <cellStyle name="Salida 17 3 10" xfId="8299"/>
    <cellStyle name="Salida 17 3 10 2" xfId="23407"/>
    <cellStyle name="Salida 17 3 11" xfId="15730"/>
    <cellStyle name="Salida 17 3 11 2" xfId="30838"/>
    <cellStyle name="Salida 17 3 12" xfId="16445"/>
    <cellStyle name="Salida 17 3 12 2" xfId="31553"/>
    <cellStyle name="Salida 17 3 13" xfId="17023"/>
    <cellStyle name="Salida 17 3 2" xfId="2358"/>
    <cellStyle name="Salida 17 3 2 2" xfId="4995"/>
    <cellStyle name="Salida 17 3 2 2 2" xfId="11359"/>
    <cellStyle name="Salida 17 3 2 2 2 2" xfId="26467"/>
    <cellStyle name="Salida 17 3 2 2 3" xfId="7396"/>
    <cellStyle name="Salida 17 3 2 2 3 2" xfId="22504"/>
    <cellStyle name="Salida 17 3 2 2 4" xfId="20103"/>
    <cellStyle name="Salida 17 3 2 3" xfId="8825"/>
    <cellStyle name="Salida 17 3 2 3 2" xfId="23933"/>
    <cellStyle name="Salida 17 3 3" xfId="2261"/>
    <cellStyle name="Salida 17 3 3 2" xfId="4898"/>
    <cellStyle name="Salida 17 3 3 2 2" xfId="11262"/>
    <cellStyle name="Salida 17 3 3 2 2 2" xfId="26370"/>
    <cellStyle name="Salida 17 3 3 2 3" xfId="13815"/>
    <cellStyle name="Salida 17 3 3 2 3 2" xfId="28923"/>
    <cellStyle name="Salida 17 3 3 2 4" xfId="20006"/>
    <cellStyle name="Salida 17 3 3 3" xfId="16407"/>
    <cellStyle name="Salida 17 3 3 3 2" xfId="31515"/>
    <cellStyle name="Salida 17 3 3 4" xfId="17486"/>
    <cellStyle name="Salida 17 3 4" xfId="2335"/>
    <cellStyle name="Salida 17 3 4 2" xfId="4972"/>
    <cellStyle name="Salida 17 3 4 2 2" xfId="11336"/>
    <cellStyle name="Salida 17 3 4 2 2 2" xfId="26444"/>
    <cellStyle name="Salida 17 3 4 2 3" xfId="15401"/>
    <cellStyle name="Salida 17 3 4 2 3 2" xfId="30509"/>
    <cellStyle name="Salida 17 3 4 2 4" xfId="20080"/>
    <cellStyle name="Salida 17 3 4 3" xfId="8802"/>
    <cellStyle name="Salida 17 3 4 3 2" xfId="23910"/>
    <cellStyle name="Salida 17 3 4 4" xfId="8091"/>
    <cellStyle name="Salida 17 3 4 4 2" xfId="23199"/>
    <cellStyle name="Salida 17 3 4 5" xfId="17560"/>
    <cellStyle name="Salida 17 3 5" xfId="2275"/>
    <cellStyle name="Salida 17 3 5 2" xfId="4912"/>
    <cellStyle name="Salida 17 3 5 2 2" xfId="11276"/>
    <cellStyle name="Salida 17 3 5 2 2 2" xfId="26384"/>
    <cellStyle name="Salida 17 3 5 2 3" xfId="14395"/>
    <cellStyle name="Salida 17 3 5 2 3 2" xfId="29503"/>
    <cellStyle name="Salida 17 3 5 2 4" xfId="20020"/>
    <cellStyle name="Salida 17 3 5 3" xfId="8742"/>
    <cellStyle name="Salida 17 3 5 3 2" xfId="23850"/>
    <cellStyle name="Salida 17 3 5 4" xfId="14323"/>
    <cellStyle name="Salida 17 3 5 4 2" xfId="29431"/>
    <cellStyle name="Salida 17 3 5 5" xfId="17500"/>
    <cellStyle name="Salida 17 3 6" xfId="2301"/>
    <cellStyle name="Salida 17 3 6 2" xfId="4938"/>
    <cellStyle name="Salida 17 3 6 2 2" xfId="11302"/>
    <cellStyle name="Salida 17 3 6 2 2 2" xfId="26410"/>
    <cellStyle name="Salida 17 3 6 2 3" xfId="7423"/>
    <cellStyle name="Salida 17 3 6 2 3 2" xfId="22531"/>
    <cellStyle name="Salida 17 3 6 2 4" xfId="20046"/>
    <cellStyle name="Salida 17 3 6 3" xfId="8768"/>
    <cellStyle name="Salida 17 3 6 3 2" xfId="23876"/>
    <cellStyle name="Salida 17 3 6 4" xfId="14327"/>
    <cellStyle name="Salida 17 3 6 4 2" xfId="29435"/>
    <cellStyle name="Salida 17 3 6 5" xfId="17526"/>
    <cellStyle name="Salida 17 3 7" xfId="3870"/>
    <cellStyle name="Salida 17 3 7 2" xfId="6507"/>
    <cellStyle name="Salida 17 3 7 2 2" xfId="12818"/>
    <cellStyle name="Salida 17 3 7 2 2 2" xfId="27926"/>
    <cellStyle name="Salida 17 3 7 2 3" xfId="7083"/>
    <cellStyle name="Salida 17 3 7 2 3 2" xfId="22191"/>
    <cellStyle name="Salida 17 3 7 2 4" xfId="21615"/>
    <cellStyle name="Salida 17 3 7 3" xfId="10252"/>
    <cellStyle name="Salida 17 3 7 3 2" xfId="25360"/>
    <cellStyle name="Salida 17 3 7 4" xfId="7318"/>
    <cellStyle name="Salida 17 3 7 4 2" xfId="22426"/>
    <cellStyle name="Salida 17 3 7 5" xfId="18978"/>
    <cellStyle name="Salida 17 3 8" xfId="4252"/>
    <cellStyle name="Salida 17 3 8 2" xfId="6889"/>
    <cellStyle name="Salida 17 3 8 2 2" xfId="13200"/>
    <cellStyle name="Salida 17 3 8 2 2 2" xfId="28308"/>
    <cellStyle name="Salida 17 3 8 2 3" xfId="16864"/>
    <cellStyle name="Salida 17 3 8 2 3 2" xfId="31972"/>
    <cellStyle name="Salida 17 3 8 2 4" xfId="21997"/>
    <cellStyle name="Salida 17 3 8 3" xfId="10634"/>
    <cellStyle name="Salida 17 3 8 3 2" xfId="25742"/>
    <cellStyle name="Salida 17 3 8 4" xfId="8262"/>
    <cellStyle name="Salida 17 3 8 4 2" xfId="23370"/>
    <cellStyle name="Salida 17 3 8 5" xfId="19360"/>
    <cellStyle name="Salida 17 3 9" xfId="4435"/>
    <cellStyle name="Salida 17 3 9 2" xfId="10817"/>
    <cellStyle name="Salida 17 3 9 2 2" xfId="25925"/>
    <cellStyle name="Salida 17 3 9 3" xfId="11680"/>
    <cellStyle name="Salida 17 3 9 3 2" xfId="26788"/>
    <cellStyle name="Salida 17 3 9 4" xfId="19543"/>
    <cellStyle name="Salida 17 4" xfId="2126"/>
    <cellStyle name="Salida 17 4 10" xfId="15399"/>
    <cellStyle name="Salida 17 4 10 2" xfId="30507"/>
    <cellStyle name="Salida 17 4 11" xfId="13787"/>
    <cellStyle name="Salida 17 4 11 2" xfId="28895"/>
    <cellStyle name="Salida 17 4 12" xfId="17351"/>
    <cellStyle name="Salida 17 4 2" xfId="2616"/>
    <cellStyle name="Salida 17 4 2 2" xfId="5253"/>
    <cellStyle name="Salida 17 4 2 2 2" xfId="11617"/>
    <cellStyle name="Salida 17 4 2 2 2 2" xfId="26725"/>
    <cellStyle name="Salida 17 4 2 2 3" xfId="14416"/>
    <cellStyle name="Salida 17 4 2 2 3 2" xfId="29524"/>
    <cellStyle name="Salida 17 4 2 2 4" xfId="20361"/>
    <cellStyle name="Salida 17 4 2 3" xfId="9083"/>
    <cellStyle name="Salida 17 4 2 3 2" xfId="24191"/>
    <cellStyle name="Salida 17 4 2 4" xfId="14097"/>
    <cellStyle name="Salida 17 4 2 4 2" xfId="29205"/>
    <cellStyle name="Salida 17 4 2 5" xfId="7753"/>
    <cellStyle name="Salida 17 4 2 5 2" xfId="22861"/>
    <cellStyle name="Salida 17 4 2 6" xfId="17724"/>
    <cellStyle name="Salida 17 4 3" xfId="2881"/>
    <cellStyle name="Salida 17 4 3 2" xfId="5518"/>
    <cellStyle name="Salida 17 4 3 2 2" xfId="11829"/>
    <cellStyle name="Salida 17 4 3 2 2 2" xfId="26937"/>
    <cellStyle name="Salida 17 4 3 2 3" xfId="7626"/>
    <cellStyle name="Salida 17 4 3 2 3 2" xfId="22734"/>
    <cellStyle name="Salida 17 4 3 2 4" xfId="20626"/>
    <cellStyle name="Salida 17 4 3 3" xfId="15265"/>
    <cellStyle name="Salida 17 4 3 3 2" xfId="30373"/>
    <cellStyle name="Salida 17 4 3 4" xfId="17989"/>
    <cellStyle name="Salida 17 4 4" xfId="3184"/>
    <cellStyle name="Salida 17 4 4 2" xfId="5821"/>
    <cellStyle name="Salida 17 4 4 2 2" xfId="12132"/>
    <cellStyle name="Salida 17 4 4 2 2 2" xfId="27240"/>
    <cellStyle name="Salida 17 4 4 2 3" xfId="16198"/>
    <cellStyle name="Salida 17 4 4 2 3 2" xfId="31306"/>
    <cellStyle name="Salida 17 4 4 2 4" xfId="20929"/>
    <cellStyle name="Salida 17 4 4 3" xfId="9566"/>
    <cellStyle name="Salida 17 4 4 3 2" xfId="24674"/>
    <cellStyle name="Salida 17 4 4 4" xfId="8720"/>
    <cellStyle name="Salida 17 4 4 4 2" xfId="23828"/>
    <cellStyle name="Salida 17 4 4 5" xfId="18292"/>
    <cellStyle name="Salida 17 4 5" xfId="3510"/>
    <cellStyle name="Salida 17 4 5 2" xfId="6147"/>
    <cellStyle name="Salida 17 4 5 2 2" xfId="12458"/>
    <cellStyle name="Salida 17 4 5 2 2 2" xfId="27566"/>
    <cellStyle name="Salida 17 4 5 2 3" xfId="14724"/>
    <cellStyle name="Salida 17 4 5 2 3 2" xfId="29832"/>
    <cellStyle name="Salida 17 4 5 2 4" xfId="21255"/>
    <cellStyle name="Salida 17 4 5 3" xfId="9892"/>
    <cellStyle name="Salida 17 4 5 3 2" xfId="25000"/>
    <cellStyle name="Salida 17 4 5 4" xfId="13949"/>
    <cellStyle name="Salida 17 4 5 4 2" xfId="29057"/>
    <cellStyle name="Salida 17 4 5 5" xfId="18618"/>
    <cellStyle name="Salida 17 4 6" xfId="3816"/>
    <cellStyle name="Salida 17 4 6 2" xfId="6453"/>
    <cellStyle name="Salida 17 4 6 2 2" xfId="12764"/>
    <cellStyle name="Salida 17 4 6 2 2 2" xfId="27872"/>
    <cellStyle name="Salida 17 4 6 2 3" xfId="13396"/>
    <cellStyle name="Salida 17 4 6 2 3 2" xfId="28504"/>
    <cellStyle name="Salida 17 4 6 2 4" xfId="21561"/>
    <cellStyle name="Salida 17 4 6 3" xfId="10198"/>
    <cellStyle name="Salida 17 4 6 3 2" xfId="25306"/>
    <cellStyle name="Salida 17 4 6 4" xfId="15370"/>
    <cellStyle name="Salida 17 4 6 4 2" xfId="30478"/>
    <cellStyle name="Salida 17 4 6 5" xfId="18924"/>
    <cellStyle name="Salida 17 4 7" xfId="4198"/>
    <cellStyle name="Salida 17 4 7 2" xfId="6835"/>
    <cellStyle name="Salida 17 4 7 2 2" xfId="13146"/>
    <cellStyle name="Salida 17 4 7 2 2 2" xfId="28254"/>
    <cellStyle name="Salida 17 4 7 2 3" xfId="16815"/>
    <cellStyle name="Salida 17 4 7 2 3 2" xfId="31923"/>
    <cellStyle name="Salida 17 4 7 2 4" xfId="21943"/>
    <cellStyle name="Salida 17 4 7 3" xfId="10580"/>
    <cellStyle name="Salida 17 4 7 3 2" xfId="25688"/>
    <cellStyle name="Salida 17 4 7 4" xfId="15119"/>
    <cellStyle name="Salida 17 4 7 4 2" xfId="30227"/>
    <cellStyle name="Salida 17 4 7 5" xfId="19306"/>
    <cellStyle name="Salida 17 4 8" xfId="4763"/>
    <cellStyle name="Salida 17 4 8 2" xfId="11145"/>
    <cellStyle name="Salida 17 4 8 2 2" xfId="26253"/>
    <cellStyle name="Salida 17 4 8 3" xfId="15928"/>
    <cellStyle name="Salida 17 4 8 3 2" xfId="31036"/>
    <cellStyle name="Salida 17 4 8 4" xfId="19871"/>
    <cellStyle name="Salida 17 4 9" xfId="8624"/>
    <cellStyle name="Salida 17 4 9 2" xfId="23732"/>
    <cellStyle name="Salida 17 5" xfId="1998"/>
    <cellStyle name="Salida 17 5 10" xfId="15400"/>
    <cellStyle name="Salida 17 5 10 2" xfId="30508"/>
    <cellStyle name="Salida 17 5 11" xfId="17223"/>
    <cellStyle name="Salida 17 5 2" xfId="2760"/>
    <cellStyle name="Salida 17 5 2 2" xfId="5397"/>
    <cellStyle name="Salida 17 5 2 2 2" xfId="11746"/>
    <cellStyle name="Salida 17 5 2 2 2 2" xfId="26854"/>
    <cellStyle name="Salida 17 5 2 2 3" xfId="7425"/>
    <cellStyle name="Salida 17 5 2 2 3 2" xfId="22533"/>
    <cellStyle name="Salida 17 5 2 2 4" xfId="20505"/>
    <cellStyle name="Salida 17 5 2 3" xfId="7530"/>
    <cellStyle name="Salida 17 5 2 3 2" xfId="22638"/>
    <cellStyle name="Salida 17 5 2 4" xfId="17868"/>
    <cellStyle name="Salida 17 5 3" xfId="3063"/>
    <cellStyle name="Salida 17 5 3 2" xfId="5700"/>
    <cellStyle name="Salida 17 5 3 2 2" xfId="12011"/>
    <cellStyle name="Salida 17 5 3 2 2 2" xfId="27119"/>
    <cellStyle name="Salida 17 5 3 2 3" xfId="15150"/>
    <cellStyle name="Salida 17 5 3 2 3 2" xfId="30258"/>
    <cellStyle name="Salida 17 5 3 2 4" xfId="20808"/>
    <cellStyle name="Salida 17 5 3 3" xfId="9445"/>
    <cellStyle name="Salida 17 5 3 3 2" xfId="24553"/>
    <cellStyle name="Salida 17 5 3 4" xfId="7302"/>
    <cellStyle name="Salida 17 5 3 4 2" xfId="22410"/>
    <cellStyle name="Salida 17 5 3 5" xfId="18171"/>
    <cellStyle name="Salida 17 5 4" xfId="3389"/>
    <cellStyle name="Salida 17 5 4 2" xfId="6026"/>
    <cellStyle name="Salida 17 5 4 2 2" xfId="12337"/>
    <cellStyle name="Salida 17 5 4 2 2 2" xfId="27445"/>
    <cellStyle name="Salida 17 5 4 2 3" xfId="9129"/>
    <cellStyle name="Salida 17 5 4 2 3 2" xfId="24237"/>
    <cellStyle name="Salida 17 5 4 2 4" xfId="21134"/>
    <cellStyle name="Salida 17 5 4 3" xfId="9771"/>
    <cellStyle name="Salida 17 5 4 3 2" xfId="24879"/>
    <cellStyle name="Salida 17 5 4 4" xfId="14366"/>
    <cellStyle name="Salida 17 5 4 4 2" xfId="29474"/>
    <cellStyle name="Salida 17 5 4 5" xfId="18497"/>
    <cellStyle name="Salida 17 5 5" xfId="3695"/>
    <cellStyle name="Salida 17 5 5 2" xfId="6332"/>
    <cellStyle name="Salida 17 5 5 2 2" xfId="12643"/>
    <cellStyle name="Salida 17 5 5 2 2 2" xfId="27751"/>
    <cellStyle name="Salida 17 5 5 2 3" xfId="15916"/>
    <cellStyle name="Salida 17 5 5 2 3 2" xfId="31024"/>
    <cellStyle name="Salida 17 5 5 2 4" xfId="21440"/>
    <cellStyle name="Salida 17 5 5 3" xfId="10077"/>
    <cellStyle name="Salida 17 5 5 3 2" xfId="25185"/>
    <cellStyle name="Salida 17 5 5 4" xfId="15291"/>
    <cellStyle name="Salida 17 5 5 4 2" xfId="30399"/>
    <cellStyle name="Salida 17 5 5 5" xfId="18803"/>
    <cellStyle name="Salida 17 5 6" xfId="4070"/>
    <cellStyle name="Salida 17 5 6 2" xfId="6707"/>
    <cellStyle name="Salida 17 5 6 2 2" xfId="13018"/>
    <cellStyle name="Salida 17 5 6 2 2 2" xfId="28126"/>
    <cellStyle name="Salida 17 5 6 2 3" xfId="16694"/>
    <cellStyle name="Salida 17 5 6 2 3 2" xfId="31802"/>
    <cellStyle name="Salida 17 5 6 2 4" xfId="21815"/>
    <cellStyle name="Salida 17 5 6 3" xfId="10452"/>
    <cellStyle name="Salida 17 5 6 3 2" xfId="25560"/>
    <cellStyle name="Salida 17 5 6 4" xfId="14823"/>
    <cellStyle name="Salida 17 5 6 4 2" xfId="29931"/>
    <cellStyle name="Salida 17 5 6 5" xfId="19178"/>
    <cellStyle name="Salida 17 5 7" xfId="4635"/>
    <cellStyle name="Salida 17 5 7 2" xfId="11017"/>
    <cellStyle name="Salida 17 5 7 2 2" xfId="26125"/>
    <cellStyle name="Salida 17 5 7 3" xfId="8206"/>
    <cellStyle name="Salida 17 5 7 3 2" xfId="23314"/>
    <cellStyle name="Salida 17 5 7 4" xfId="19743"/>
    <cellStyle name="Salida 17 5 8" xfId="8496"/>
    <cellStyle name="Salida 17 5 8 2" xfId="23604"/>
    <cellStyle name="Salida 17 5 9" xfId="14695"/>
    <cellStyle name="Salida 17 5 9 2" xfId="29803"/>
    <cellStyle name="Salida 18" xfId="1510"/>
    <cellStyle name="Salida 18 2" xfId="1936"/>
    <cellStyle name="Salida 18 2 10" xfId="8437"/>
    <cellStyle name="Salida 18 2 10 2" xfId="23545"/>
    <cellStyle name="Salida 18 2 11" xfId="15358"/>
    <cellStyle name="Salida 18 2 11 2" xfId="30466"/>
    <cellStyle name="Salida 18 2 12" xfId="14104"/>
    <cellStyle name="Salida 18 2 12 2" xfId="29212"/>
    <cellStyle name="Salida 18 2 13" xfId="17161"/>
    <cellStyle name="Salida 18 2 2" xfId="2496"/>
    <cellStyle name="Salida 18 2 2 2" xfId="5133"/>
    <cellStyle name="Salida 18 2 2 2 2" xfId="11497"/>
    <cellStyle name="Salida 18 2 2 2 2 2" xfId="26605"/>
    <cellStyle name="Salida 18 2 2 2 3" xfId="14079"/>
    <cellStyle name="Salida 18 2 2 2 3 2" xfId="29187"/>
    <cellStyle name="Salida 18 2 2 2 4" xfId="20241"/>
    <cellStyle name="Salida 18 2 2 3" xfId="8963"/>
    <cellStyle name="Salida 18 2 2 3 2" xfId="24071"/>
    <cellStyle name="Salida 18 2 3" xfId="2712"/>
    <cellStyle name="Salida 18 2 3 2" xfId="5349"/>
    <cellStyle name="Salida 18 2 3 2 2" xfId="11698"/>
    <cellStyle name="Salida 18 2 3 2 2 2" xfId="26806"/>
    <cellStyle name="Salida 18 2 3 2 3" xfId="15390"/>
    <cellStyle name="Salida 18 2 3 2 3 2" xfId="30498"/>
    <cellStyle name="Salida 18 2 3 2 4" xfId="20457"/>
    <cellStyle name="Salida 18 2 3 3" xfId="14035"/>
    <cellStyle name="Salida 18 2 3 3 2" xfId="29143"/>
    <cellStyle name="Salida 18 2 3 4" xfId="17820"/>
    <cellStyle name="Salida 18 2 4" xfId="3015"/>
    <cellStyle name="Salida 18 2 4 2" xfId="5652"/>
    <cellStyle name="Salida 18 2 4 2 2" xfId="11963"/>
    <cellStyle name="Salida 18 2 4 2 2 2" xfId="27071"/>
    <cellStyle name="Salida 18 2 4 2 3" xfId="16450"/>
    <cellStyle name="Salida 18 2 4 2 3 2" xfId="31558"/>
    <cellStyle name="Salida 18 2 4 2 4" xfId="20760"/>
    <cellStyle name="Salida 18 2 4 3" xfId="9397"/>
    <cellStyle name="Salida 18 2 4 3 2" xfId="24505"/>
    <cellStyle name="Salida 18 2 4 4" xfId="7091"/>
    <cellStyle name="Salida 18 2 4 4 2" xfId="22199"/>
    <cellStyle name="Salida 18 2 4 5" xfId="18123"/>
    <cellStyle name="Salida 18 2 5" xfId="3341"/>
    <cellStyle name="Salida 18 2 5 2" xfId="5978"/>
    <cellStyle name="Salida 18 2 5 2 2" xfId="12289"/>
    <cellStyle name="Salida 18 2 5 2 2 2" xfId="27397"/>
    <cellStyle name="Salida 18 2 5 2 3" xfId="11666"/>
    <cellStyle name="Salida 18 2 5 2 3 2" xfId="26774"/>
    <cellStyle name="Salida 18 2 5 2 4" xfId="21086"/>
    <cellStyle name="Salida 18 2 5 3" xfId="9723"/>
    <cellStyle name="Salida 18 2 5 3 2" xfId="24831"/>
    <cellStyle name="Salida 18 2 5 4" xfId="15077"/>
    <cellStyle name="Salida 18 2 5 4 2" xfId="30185"/>
    <cellStyle name="Salida 18 2 5 5" xfId="18449"/>
    <cellStyle name="Salida 18 2 6" xfId="3647"/>
    <cellStyle name="Salida 18 2 6 2" xfId="6284"/>
    <cellStyle name="Salida 18 2 6 2 2" xfId="12595"/>
    <cellStyle name="Salida 18 2 6 2 2 2" xfId="27703"/>
    <cellStyle name="Salida 18 2 6 2 3" xfId="13966"/>
    <cellStyle name="Salida 18 2 6 2 3 2" xfId="29074"/>
    <cellStyle name="Salida 18 2 6 2 4" xfId="21392"/>
    <cellStyle name="Salida 18 2 6 3" xfId="10029"/>
    <cellStyle name="Salida 18 2 6 3 2" xfId="25137"/>
    <cellStyle name="Salida 18 2 6 4" xfId="7828"/>
    <cellStyle name="Salida 18 2 6 4 2" xfId="22936"/>
    <cellStyle name="Salida 18 2 6 5" xfId="18755"/>
    <cellStyle name="Salida 18 2 7" xfId="4008"/>
    <cellStyle name="Salida 18 2 7 2" xfId="6645"/>
    <cellStyle name="Salida 18 2 7 2 2" xfId="12956"/>
    <cellStyle name="Salida 18 2 7 2 2 2" xfId="28064"/>
    <cellStyle name="Salida 18 2 7 2 3" xfId="16646"/>
    <cellStyle name="Salida 18 2 7 2 3 2" xfId="31754"/>
    <cellStyle name="Salida 18 2 7 2 4" xfId="21753"/>
    <cellStyle name="Salida 18 2 7 3" xfId="10390"/>
    <cellStyle name="Salida 18 2 7 3 2" xfId="25498"/>
    <cellStyle name="Salida 18 2 7 4" xfId="13450"/>
    <cellStyle name="Salida 18 2 7 4 2" xfId="28558"/>
    <cellStyle name="Salida 18 2 7 5" xfId="19116"/>
    <cellStyle name="Salida 18 2 8" xfId="4321"/>
    <cellStyle name="Salida 18 2 8 2" xfId="6958"/>
    <cellStyle name="Salida 18 2 8 2 2" xfId="13269"/>
    <cellStyle name="Salida 18 2 8 2 2 2" xfId="28377"/>
    <cellStyle name="Salida 18 2 8 2 3" xfId="16933"/>
    <cellStyle name="Salida 18 2 8 2 3 2" xfId="32041"/>
    <cellStyle name="Salida 18 2 8 2 4" xfId="22066"/>
    <cellStyle name="Salida 18 2 8 3" xfId="10703"/>
    <cellStyle name="Salida 18 2 8 3 2" xfId="25811"/>
    <cellStyle name="Salida 18 2 8 4" xfId="14201"/>
    <cellStyle name="Salida 18 2 8 4 2" xfId="29309"/>
    <cellStyle name="Salida 18 2 8 5" xfId="19429"/>
    <cellStyle name="Salida 18 2 9" xfId="4573"/>
    <cellStyle name="Salida 18 2 9 2" xfId="10955"/>
    <cellStyle name="Salida 18 2 9 2 2" xfId="26063"/>
    <cellStyle name="Salida 18 2 9 3" xfId="7998"/>
    <cellStyle name="Salida 18 2 9 3 2" xfId="23106"/>
    <cellStyle name="Salida 18 2 9 4" xfId="19681"/>
    <cellStyle name="Salida 18 3" xfId="1797"/>
    <cellStyle name="Salida 18 3 10" xfId="8298"/>
    <cellStyle name="Salida 18 3 10 2" xfId="23406"/>
    <cellStyle name="Salida 18 3 11" xfId="9139"/>
    <cellStyle name="Salida 18 3 11 2" xfId="24247"/>
    <cellStyle name="Salida 18 3 12" xfId="16168"/>
    <cellStyle name="Salida 18 3 12 2" xfId="31276"/>
    <cellStyle name="Salida 18 3 13" xfId="17022"/>
    <cellStyle name="Salida 18 3 2" xfId="2357"/>
    <cellStyle name="Salida 18 3 2 2" xfId="4994"/>
    <cellStyle name="Salida 18 3 2 2 2" xfId="11358"/>
    <cellStyle name="Salida 18 3 2 2 2 2" xfId="26466"/>
    <cellStyle name="Salida 18 3 2 2 3" xfId="15735"/>
    <cellStyle name="Salida 18 3 2 2 3 2" xfId="30843"/>
    <cellStyle name="Salida 18 3 2 2 4" xfId="20102"/>
    <cellStyle name="Salida 18 3 2 3" xfId="8824"/>
    <cellStyle name="Salida 18 3 2 3 2" xfId="23932"/>
    <cellStyle name="Salida 18 3 3" xfId="2262"/>
    <cellStyle name="Salida 18 3 3 2" xfId="4899"/>
    <cellStyle name="Salida 18 3 3 2 2" xfId="11263"/>
    <cellStyle name="Salida 18 3 3 2 2 2" xfId="26371"/>
    <cellStyle name="Salida 18 3 3 2 3" xfId="14877"/>
    <cellStyle name="Salida 18 3 3 2 3 2" xfId="29985"/>
    <cellStyle name="Salida 18 3 3 2 4" xfId="20007"/>
    <cellStyle name="Salida 18 3 3 3" xfId="14077"/>
    <cellStyle name="Salida 18 3 3 3 2" xfId="29185"/>
    <cellStyle name="Salida 18 3 3 4" xfId="17487"/>
    <cellStyle name="Salida 18 3 4" xfId="2334"/>
    <cellStyle name="Salida 18 3 4 2" xfId="4971"/>
    <cellStyle name="Salida 18 3 4 2 2" xfId="11335"/>
    <cellStyle name="Salida 18 3 4 2 2 2" xfId="26443"/>
    <cellStyle name="Salida 18 3 4 2 3" xfId="14151"/>
    <cellStyle name="Salida 18 3 4 2 3 2" xfId="29259"/>
    <cellStyle name="Salida 18 3 4 2 4" xfId="20079"/>
    <cellStyle name="Salida 18 3 4 3" xfId="8801"/>
    <cellStyle name="Salida 18 3 4 3 2" xfId="23909"/>
    <cellStyle name="Salida 18 3 4 4" xfId="14358"/>
    <cellStyle name="Salida 18 3 4 4 2" xfId="29466"/>
    <cellStyle name="Salida 18 3 4 5" xfId="17559"/>
    <cellStyle name="Salida 18 3 5" xfId="2276"/>
    <cellStyle name="Salida 18 3 5 2" xfId="4913"/>
    <cellStyle name="Salida 18 3 5 2 2" xfId="11277"/>
    <cellStyle name="Salida 18 3 5 2 2 2" xfId="26385"/>
    <cellStyle name="Salida 18 3 5 2 3" xfId="15408"/>
    <cellStyle name="Salida 18 3 5 2 3 2" xfId="30516"/>
    <cellStyle name="Salida 18 3 5 2 4" xfId="20021"/>
    <cellStyle name="Salida 18 3 5 3" xfId="8743"/>
    <cellStyle name="Salida 18 3 5 3 2" xfId="23851"/>
    <cellStyle name="Salida 18 3 5 4" xfId="7666"/>
    <cellStyle name="Salida 18 3 5 4 2" xfId="22774"/>
    <cellStyle name="Salida 18 3 5 5" xfId="17501"/>
    <cellStyle name="Salida 18 3 6" xfId="2300"/>
    <cellStyle name="Salida 18 3 6 2" xfId="4937"/>
    <cellStyle name="Salida 18 3 6 2 2" xfId="11301"/>
    <cellStyle name="Salida 18 3 6 2 2 2" xfId="26409"/>
    <cellStyle name="Salida 18 3 6 2 3" xfId="16286"/>
    <cellStyle name="Salida 18 3 6 2 3 2" xfId="31394"/>
    <cellStyle name="Salida 18 3 6 2 4" xfId="20045"/>
    <cellStyle name="Salida 18 3 6 3" xfId="8767"/>
    <cellStyle name="Salida 18 3 6 3 2" xfId="23875"/>
    <cellStyle name="Salida 18 3 6 4" xfId="13359"/>
    <cellStyle name="Salida 18 3 6 4 2" xfId="28467"/>
    <cellStyle name="Salida 18 3 6 5" xfId="17525"/>
    <cellStyle name="Salida 18 3 7" xfId="3869"/>
    <cellStyle name="Salida 18 3 7 2" xfId="6506"/>
    <cellStyle name="Salida 18 3 7 2 2" xfId="12817"/>
    <cellStyle name="Salida 18 3 7 2 2 2" xfId="27925"/>
    <cellStyle name="Salida 18 3 7 2 3" xfId="14543"/>
    <cellStyle name="Salida 18 3 7 2 3 2" xfId="29651"/>
    <cellStyle name="Salida 18 3 7 2 4" xfId="21614"/>
    <cellStyle name="Salida 18 3 7 3" xfId="10251"/>
    <cellStyle name="Salida 18 3 7 3 2" xfId="25359"/>
    <cellStyle name="Salida 18 3 7 4" xfId="13913"/>
    <cellStyle name="Salida 18 3 7 4 2" xfId="29021"/>
    <cellStyle name="Salida 18 3 7 5" xfId="18977"/>
    <cellStyle name="Salida 18 3 8" xfId="4251"/>
    <cellStyle name="Salida 18 3 8 2" xfId="6888"/>
    <cellStyle name="Salida 18 3 8 2 2" xfId="13199"/>
    <cellStyle name="Salida 18 3 8 2 2 2" xfId="28307"/>
    <cellStyle name="Salida 18 3 8 2 3" xfId="16863"/>
    <cellStyle name="Salida 18 3 8 2 3 2" xfId="31971"/>
    <cellStyle name="Salida 18 3 8 2 4" xfId="21996"/>
    <cellStyle name="Salida 18 3 8 3" xfId="10633"/>
    <cellStyle name="Salida 18 3 8 3 2" xfId="25741"/>
    <cellStyle name="Salida 18 3 8 4" xfId="7516"/>
    <cellStyle name="Salida 18 3 8 4 2" xfId="22624"/>
    <cellStyle name="Salida 18 3 8 5" xfId="19359"/>
    <cellStyle name="Salida 18 3 9" xfId="4434"/>
    <cellStyle name="Salida 18 3 9 2" xfId="10816"/>
    <cellStyle name="Salida 18 3 9 2 2" xfId="25924"/>
    <cellStyle name="Salida 18 3 9 3" xfId="7914"/>
    <cellStyle name="Salida 18 3 9 3 2" xfId="23022"/>
    <cellStyle name="Salida 18 3 9 4" xfId="19542"/>
    <cellStyle name="Salida 18 4" xfId="2127"/>
    <cellStyle name="Salida 18 4 10" xfId="13791"/>
    <cellStyle name="Salida 18 4 10 2" xfId="28899"/>
    <cellStyle name="Salida 18 4 11" xfId="8038"/>
    <cellStyle name="Salida 18 4 11 2" xfId="23146"/>
    <cellStyle name="Salida 18 4 12" xfId="17352"/>
    <cellStyle name="Salida 18 4 2" xfId="2617"/>
    <cellStyle name="Salida 18 4 2 2" xfId="5254"/>
    <cellStyle name="Salida 18 4 2 2 2" xfId="11618"/>
    <cellStyle name="Salida 18 4 2 2 2 2" xfId="26726"/>
    <cellStyle name="Salida 18 4 2 2 3" xfId="15696"/>
    <cellStyle name="Salida 18 4 2 2 3 2" xfId="30804"/>
    <cellStyle name="Salida 18 4 2 2 4" xfId="20362"/>
    <cellStyle name="Salida 18 4 2 3" xfId="9084"/>
    <cellStyle name="Salida 18 4 2 3 2" xfId="24192"/>
    <cellStyle name="Salida 18 4 2 4" xfId="14864"/>
    <cellStyle name="Salida 18 4 2 4 2" xfId="29972"/>
    <cellStyle name="Salida 18 4 2 5" xfId="14577"/>
    <cellStyle name="Salida 18 4 2 5 2" xfId="29685"/>
    <cellStyle name="Salida 18 4 2 6" xfId="17725"/>
    <cellStyle name="Salida 18 4 3" xfId="2882"/>
    <cellStyle name="Salida 18 4 3 2" xfId="5519"/>
    <cellStyle name="Salida 18 4 3 2 2" xfId="11830"/>
    <cellStyle name="Salida 18 4 3 2 2 2" xfId="26938"/>
    <cellStyle name="Salida 18 4 3 2 3" xfId="15018"/>
    <cellStyle name="Salida 18 4 3 2 3 2" xfId="30126"/>
    <cellStyle name="Salida 18 4 3 2 4" xfId="20627"/>
    <cellStyle name="Salida 18 4 3 3" xfId="8068"/>
    <cellStyle name="Salida 18 4 3 3 2" xfId="23176"/>
    <cellStyle name="Salida 18 4 3 4" xfId="17990"/>
    <cellStyle name="Salida 18 4 4" xfId="3185"/>
    <cellStyle name="Salida 18 4 4 2" xfId="5822"/>
    <cellStyle name="Salida 18 4 4 2 2" xfId="12133"/>
    <cellStyle name="Salida 18 4 4 2 2 2" xfId="27241"/>
    <cellStyle name="Salida 18 4 4 2 3" xfId="14945"/>
    <cellStyle name="Salida 18 4 4 2 3 2" xfId="30053"/>
    <cellStyle name="Salida 18 4 4 2 4" xfId="20930"/>
    <cellStyle name="Salida 18 4 4 3" xfId="9567"/>
    <cellStyle name="Salida 18 4 4 3 2" xfId="24675"/>
    <cellStyle name="Salida 18 4 4 4" xfId="14306"/>
    <cellStyle name="Salida 18 4 4 4 2" xfId="29414"/>
    <cellStyle name="Salida 18 4 4 5" xfId="18293"/>
    <cellStyle name="Salida 18 4 5" xfId="3511"/>
    <cellStyle name="Salida 18 4 5 2" xfId="6148"/>
    <cellStyle name="Salida 18 4 5 2 2" xfId="12459"/>
    <cellStyle name="Salida 18 4 5 2 2 2" xfId="27567"/>
    <cellStyle name="Salida 18 4 5 2 3" xfId="13883"/>
    <cellStyle name="Salida 18 4 5 2 3 2" xfId="28991"/>
    <cellStyle name="Salida 18 4 5 2 4" xfId="21256"/>
    <cellStyle name="Salida 18 4 5 3" xfId="9893"/>
    <cellStyle name="Salida 18 4 5 3 2" xfId="25001"/>
    <cellStyle name="Salida 18 4 5 4" xfId="11798"/>
    <cellStyle name="Salida 18 4 5 4 2" xfId="26906"/>
    <cellStyle name="Salida 18 4 5 5" xfId="18619"/>
    <cellStyle name="Salida 18 4 6" xfId="3817"/>
    <cellStyle name="Salida 18 4 6 2" xfId="6454"/>
    <cellStyle name="Salida 18 4 6 2 2" xfId="12765"/>
    <cellStyle name="Salida 18 4 6 2 2 2" xfId="27873"/>
    <cellStyle name="Salida 18 4 6 2 3" xfId="15098"/>
    <cellStyle name="Salida 18 4 6 2 3 2" xfId="30206"/>
    <cellStyle name="Salida 18 4 6 2 4" xfId="21562"/>
    <cellStyle name="Salida 18 4 6 3" xfId="10199"/>
    <cellStyle name="Salida 18 4 6 3 2" xfId="25307"/>
    <cellStyle name="Salida 18 4 6 4" xfId="16158"/>
    <cellStyle name="Salida 18 4 6 4 2" xfId="31266"/>
    <cellStyle name="Salida 18 4 6 5" xfId="18925"/>
    <cellStyle name="Salida 18 4 7" xfId="4199"/>
    <cellStyle name="Salida 18 4 7 2" xfId="6836"/>
    <cellStyle name="Salida 18 4 7 2 2" xfId="13147"/>
    <cellStyle name="Salida 18 4 7 2 2 2" xfId="28255"/>
    <cellStyle name="Salida 18 4 7 2 3" xfId="16816"/>
    <cellStyle name="Salida 18 4 7 2 3 2" xfId="31924"/>
    <cellStyle name="Salida 18 4 7 2 4" xfId="21944"/>
    <cellStyle name="Salida 18 4 7 3" xfId="10581"/>
    <cellStyle name="Salida 18 4 7 3 2" xfId="25689"/>
    <cellStyle name="Salida 18 4 7 4" xfId="7691"/>
    <cellStyle name="Salida 18 4 7 4 2" xfId="22799"/>
    <cellStyle name="Salida 18 4 7 5" xfId="19307"/>
    <cellStyle name="Salida 18 4 8" xfId="4764"/>
    <cellStyle name="Salida 18 4 8 2" xfId="11146"/>
    <cellStyle name="Salida 18 4 8 2 2" xfId="26254"/>
    <cellStyle name="Salida 18 4 8 3" xfId="15845"/>
    <cellStyle name="Salida 18 4 8 3 2" xfId="30953"/>
    <cellStyle name="Salida 18 4 8 4" xfId="19872"/>
    <cellStyle name="Salida 18 4 9" xfId="8625"/>
    <cellStyle name="Salida 18 4 9 2" xfId="23733"/>
    <cellStyle name="Salida 18 5" xfId="1997"/>
    <cellStyle name="Salida 18 5 10" xfId="15403"/>
    <cellStyle name="Salida 18 5 10 2" xfId="30511"/>
    <cellStyle name="Salida 18 5 11" xfId="17222"/>
    <cellStyle name="Salida 18 5 2" xfId="2759"/>
    <cellStyle name="Salida 18 5 2 2" xfId="5396"/>
    <cellStyle name="Salida 18 5 2 2 2" xfId="11745"/>
    <cellStyle name="Salida 18 5 2 2 2 2" xfId="26853"/>
    <cellStyle name="Salida 18 5 2 2 3" xfId="8031"/>
    <cellStyle name="Salida 18 5 2 2 3 2" xfId="23139"/>
    <cellStyle name="Salida 18 5 2 2 4" xfId="20504"/>
    <cellStyle name="Salida 18 5 2 3" xfId="15715"/>
    <cellStyle name="Salida 18 5 2 3 2" xfId="30823"/>
    <cellStyle name="Salida 18 5 2 4" xfId="17867"/>
    <cellStyle name="Salida 18 5 3" xfId="3062"/>
    <cellStyle name="Salida 18 5 3 2" xfId="5699"/>
    <cellStyle name="Salida 18 5 3 2 2" xfId="12010"/>
    <cellStyle name="Salida 18 5 3 2 2 2" xfId="27118"/>
    <cellStyle name="Salida 18 5 3 2 3" xfId="13902"/>
    <cellStyle name="Salida 18 5 3 2 3 2" xfId="29010"/>
    <cellStyle name="Salida 18 5 3 2 4" xfId="20807"/>
    <cellStyle name="Salida 18 5 3 3" xfId="9444"/>
    <cellStyle name="Salida 18 5 3 3 2" xfId="24552"/>
    <cellStyle name="Salida 18 5 3 4" xfId="7188"/>
    <cellStyle name="Salida 18 5 3 4 2" xfId="22296"/>
    <cellStyle name="Salida 18 5 3 5" xfId="18170"/>
    <cellStyle name="Salida 18 5 4" xfId="3388"/>
    <cellStyle name="Salida 18 5 4 2" xfId="6025"/>
    <cellStyle name="Salida 18 5 4 2 2" xfId="12336"/>
    <cellStyle name="Salida 18 5 4 2 2 2" xfId="27444"/>
    <cellStyle name="Salida 18 5 4 2 3" xfId="7656"/>
    <cellStyle name="Salida 18 5 4 2 3 2" xfId="22764"/>
    <cellStyle name="Salida 18 5 4 2 4" xfId="21133"/>
    <cellStyle name="Salida 18 5 4 3" xfId="9770"/>
    <cellStyle name="Salida 18 5 4 3 2" xfId="24878"/>
    <cellStyle name="Salida 18 5 4 4" xfId="14111"/>
    <cellStyle name="Salida 18 5 4 4 2" xfId="29219"/>
    <cellStyle name="Salida 18 5 4 5" xfId="18496"/>
    <cellStyle name="Salida 18 5 5" xfId="3694"/>
    <cellStyle name="Salida 18 5 5 2" xfId="6331"/>
    <cellStyle name="Salida 18 5 5 2 2" xfId="12642"/>
    <cellStyle name="Salida 18 5 5 2 2 2" xfId="27750"/>
    <cellStyle name="Salida 18 5 5 2 3" xfId="7480"/>
    <cellStyle name="Salida 18 5 5 2 3 2" xfId="22588"/>
    <cellStyle name="Salida 18 5 5 2 4" xfId="21439"/>
    <cellStyle name="Salida 18 5 5 3" xfId="10076"/>
    <cellStyle name="Salida 18 5 5 3 2" xfId="25184"/>
    <cellStyle name="Salida 18 5 5 4" xfId="13528"/>
    <cellStyle name="Salida 18 5 5 4 2" xfId="28636"/>
    <cellStyle name="Salida 18 5 5 5" xfId="18802"/>
    <cellStyle name="Salida 18 5 6" xfId="4069"/>
    <cellStyle name="Salida 18 5 6 2" xfId="6706"/>
    <cellStyle name="Salida 18 5 6 2 2" xfId="13017"/>
    <cellStyle name="Salida 18 5 6 2 2 2" xfId="28125"/>
    <cellStyle name="Salida 18 5 6 2 3" xfId="16693"/>
    <cellStyle name="Salida 18 5 6 2 3 2" xfId="31801"/>
    <cellStyle name="Salida 18 5 6 2 4" xfId="21814"/>
    <cellStyle name="Salida 18 5 6 3" xfId="10451"/>
    <cellStyle name="Salida 18 5 6 3 2" xfId="25559"/>
    <cellStyle name="Salida 18 5 6 4" xfId="13840"/>
    <cellStyle name="Salida 18 5 6 4 2" xfId="28948"/>
    <cellStyle name="Salida 18 5 6 5" xfId="19177"/>
    <cellStyle name="Salida 18 5 7" xfId="4634"/>
    <cellStyle name="Salida 18 5 7 2" xfId="11016"/>
    <cellStyle name="Salida 18 5 7 2 2" xfId="26124"/>
    <cellStyle name="Salida 18 5 7 3" xfId="13882"/>
    <cellStyle name="Salida 18 5 7 3 2" xfId="28990"/>
    <cellStyle name="Salida 18 5 7 4" xfId="19742"/>
    <cellStyle name="Salida 18 5 8" xfId="8495"/>
    <cellStyle name="Salida 18 5 8 2" xfId="23603"/>
    <cellStyle name="Salida 18 5 9" xfId="15301"/>
    <cellStyle name="Salida 18 5 9 2" xfId="30409"/>
    <cellStyle name="Salida 2" xfId="1511"/>
    <cellStyle name="Salida 2 2" xfId="1937"/>
    <cellStyle name="Salida 2 2 10" xfId="8438"/>
    <cellStyle name="Salida 2 2 10 2" xfId="23546"/>
    <cellStyle name="Salida 2 2 11" xfId="7562"/>
    <cellStyle name="Salida 2 2 11 2" xfId="22670"/>
    <cellStyle name="Salida 2 2 12" xfId="14354"/>
    <cellStyle name="Salida 2 2 12 2" xfId="29462"/>
    <cellStyle name="Salida 2 2 13" xfId="17162"/>
    <cellStyle name="Salida 2 2 2" xfId="2497"/>
    <cellStyle name="Salida 2 2 2 2" xfId="5134"/>
    <cellStyle name="Salida 2 2 2 2 2" xfId="11498"/>
    <cellStyle name="Salida 2 2 2 2 2 2" xfId="26606"/>
    <cellStyle name="Salida 2 2 2 2 3" xfId="13620"/>
    <cellStyle name="Salida 2 2 2 2 3 2" xfId="28728"/>
    <cellStyle name="Salida 2 2 2 2 4" xfId="20242"/>
    <cellStyle name="Salida 2 2 2 3" xfId="8964"/>
    <cellStyle name="Salida 2 2 2 3 2" xfId="24072"/>
    <cellStyle name="Salida 2 2 3" xfId="2713"/>
    <cellStyle name="Salida 2 2 3 2" xfId="5350"/>
    <cellStyle name="Salida 2 2 3 2 2" xfId="11699"/>
    <cellStyle name="Salida 2 2 3 2 2 2" xfId="26807"/>
    <cellStyle name="Salida 2 2 3 2 3" xfId="13370"/>
    <cellStyle name="Salida 2 2 3 2 3 2" xfId="28478"/>
    <cellStyle name="Salida 2 2 3 2 4" xfId="20458"/>
    <cellStyle name="Salida 2 2 3 3" xfId="7886"/>
    <cellStyle name="Salida 2 2 3 3 2" xfId="22994"/>
    <cellStyle name="Salida 2 2 3 4" xfId="17821"/>
    <cellStyle name="Salida 2 2 4" xfId="3016"/>
    <cellStyle name="Salida 2 2 4 2" xfId="5653"/>
    <cellStyle name="Salida 2 2 4 2 2" xfId="11964"/>
    <cellStyle name="Salida 2 2 4 2 2 2" xfId="27072"/>
    <cellStyle name="Salida 2 2 4 2 3" xfId="9180"/>
    <cellStyle name="Salida 2 2 4 2 3 2" xfId="24288"/>
    <cellStyle name="Salida 2 2 4 2 4" xfId="20761"/>
    <cellStyle name="Salida 2 2 4 3" xfId="9398"/>
    <cellStyle name="Salida 2 2 4 3 2" xfId="24506"/>
    <cellStyle name="Salida 2 2 4 4" xfId="7969"/>
    <cellStyle name="Salida 2 2 4 4 2" xfId="23077"/>
    <cellStyle name="Salida 2 2 4 5" xfId="18124"/>
    <cellStyle name="Salida 2 2 5" xfId="3342"/>
    <cellStyle name="Salida 2 2 5 2" xfId="5979"/>
    <cellStyle name="Salida 2 2 5 2 2" xfId="12290"/>
    <cellStyle name="Salida 2 2 5 2 2 2" xfId="27398"/>
    <cellStyle name="Salida 2 2 5 2 3" xfId="14168"/>
    <cellStyle name="Salida 2 2 5 2 3 2" xfId="29276"/>
    <cellStyle name="Salida 2 2 5 2 4" xfId="21087"/>
    <cellStyle name="Salida 2 2 5 3" xfId="9724"/>
    <cellStyle name="Salida 2 2 5 3 2" xfId="24832"/>
    <cellStyle name="Salida 2 2 5 4" xfId="16439"/>
    <cellStyle name="Salida 2 2 5 4 2" xfId="31547"/>
    <cellStyle name="Salida 2 2 5 5" xfId="18450"/>
    <cellStyle name="Salida 2 2 6" xfId="3648"/>
    <cellStyle name="Salida 2 2 6 2" xfId="6285"/>
    <cellStyle name="Salida 2 2 6 2 2" xfId="12596"/>
    <cellStyle name="Salida 2 2 6 2 2 2" xfId="27704"/>
    <cellStyle name="Salida 2 2 6 2 3" xfId="14464"/>
    <cellStyle name="Salida 2 2 6 2 3 2" xfId="29572"/>
    <cellStyle name="Salida 2 2 6 2 4" xfId="21393"/>
    <cellStyle name="Salida 2 2 6 3" xfId="10030"/>
    <cellStyle name="Salida 2 2 6 3 2" xfId="25138"/>
    <cellStyle name="Salida 2 2 6 4" xfId="15894"/>
    <cellStyle name="Salida 2 2 6 4 2" xfId="31002"/>
    <cellStyle name="Salida 2 2 6 5" xfId="18756"/>
    <cellStyle name="Salida 2 2 7" xfId="4009"/>
    <cellStyle name="Salida 2 2 7 2" xfId="6646"/>
    <cellStyle name="Salida 2 2 7 2 2" xfId="12957"/>
    <cellStyle name="Salida 2 2 7 2 2 2" xfId="28065"/>
    <cellStyle name="Salida 2 2 7 2 3" xfId="16647"/>
    <cellStyle name="Salida 2 2 7 2 3 2" xfId="31755"/>
    <cellStyle name="Salida 2 2 7 2 4" xfId="21754"/>
    <cellStyle name="Salida 2 2 7 3" xfId="10391"/>
    <cellStyle name="Salida 2 2 7 3 2" xfId="25499"/>
    <cellStyle name="Salida 2 2 7 4" xfId="7808"/>
    <cellStyle name="Salida 2 2 7 4 2" xfId="22916"/>
    <cellStyle name="Salida 2 2 7 5" xfId="19117"/>
    <cellStyle name="Salida 2 2 8" xfId="4322"/>
    <cellStyle name="Salida 2 2 8 2" xfId="6959"/>
    <cellStyle name="Salida 2 2 8 2 2" xfId="13270"/>
    <cellStyle name="Salida 2 2 8 2 2 2" xfId="28378"/>
    <cellStyle name="Salida 2 2 8 2 3" xfId="16934"/>
    <cellStyle name="Salida 2 2 8 2 3 2" xfId="32042"/>
    <cellStyle name="Salida 2 2 8 2 4" xfId="22067"/>
    <cellStyle name="Salida 2 2 8 3" xfId="10704"/>
    <cellStyle name="Salida 2 2 8 3 2" xfId="25812"/>
    <cellStyle name="Salida 2 2 8 4" xfId="9172"/>
    <cellStyle name="Salida 2 2 8 4 2" xfId="24280"/>
    <cellStyle name="Salida 2 2 8 5" xfId="19430"/>
    <cellStyle name="Salida 2 2 9" xfId="4574"/>
    <cellStyle name="Salida 2 2 9 2" xfId="10956"/>
    <cellStyle name="Salida 2 2 9 2 2" xfId="26064"/>
    <cellStyle name="Salida 2 2 9 3" xfId="15347"/>
    <cellStyle name="Salida 2 2 9 3 2" xfId="30455"/>
    <cellStyle name="Salida 2 2 9 4" xfId="19682"/>
    <cellStyle name="Salida 2 3" xfId="1796"/>
    <cellStyle name="Salida 2 3 10" xfId="8297"/>
    <cellStyle name="Salida 2 3 10 2" xfId="23405"/>
    <cellStyle name="Salida 2 3 11" xfId="13666"/>
    <cellStyle name="Salida 2 3 11 2" xfId="28774"/>
    <cellStyle name="Salida 2 3 12" xfId="14750"/>
    <cellStyle name="Salida 2 3 12 2" xfId="29858"/>
    <cellStyle name="Salida 2 3 13" xfId="17021"/>
    <cellStyle name="Salida 2 3 2" xfId="2356"/>
    <cellStyle name="Salida 2 3 2 2" xfId="4993"/>
    <cellStyle name="Salida 2 3 2 2 2" xfId="11357"/>
    <cellStyle name="Salida 2 3 2 2 2 2" xfId="26465"/>
    <cellStyle name="Salida 2 3 2 2 3" xfId="7731"/>
    <cellStyle name="Salida 2 3 2 2 3 2" xfId="22839"/>
    <cellStyle name="Salida 2 3 2 2 4" xfId="20101"/>
    <cellStyle name="Salida 2 3 2 3" xfId="8823"/>
    <cellStyle name="Salida 2 3 2 3 2" xfId="23931"/>
    <cellStyle name="Salida 2 3 3" xfId="2263"/>
    <cellStyle name="Salida 2 3 3 2" xfId="4900"/>
    <cellStyle name="Salida 2 3 3 2 2" xfId="11264"/>
    <cellStyle name="Salida 2 3 3 2 2 2" xfId="26372"/>
    <cellStyle name="Salida 2 3 3 2 3" xfId="13825"/>
    <cellStyle name="Salida 2 3 3 2 3 2" xfId="28933"/>
    <cellStyle name="Salida 2 3 3 2 4" xfId="20008"/>
    <cellStyle name="Salida 2 3 3 3" xfId="13959"/>
    <cellStyle name="Salida 2 3 3 3 2" xfId="29067"/>
    <cellStyle name="Salida 2 3 3 4" xfId="17488"/>
    <cellStyle name="Salida 2 3 4" xfId="2333"/>
    <cellStyle name="Salida 2 3 4 2" xfId="4970"/>
    <cellStyle name="Salida 2 3 4 2 2" xfId="11334"/>
    <cellStyle name="Salida 2 3 4 2 2 2" xfId="26442"/>
    <cellStyle name="Salida 2 3 4 2 3" xfId="7720"/>
    <cellStyle name="Salida 2 3 4 2 3 2" xfId="22828"/>
    <cellStyle name="Salida 2 3 4 2 4" xfId="20078"/>
    <cellStyle name="Salida 2 3 4 3" xfId="8800"/>
    <cellStyle name="Salida 2 3 4 3 2" xfId="23908"/>
    <cellStyle name="Salida 2 3 4 4" xfId="7365"/>
    <cellStyle name="Salida 2 3 4 4 2" xfId="22473"/>
    <cellStyle name="Salida 2 3 4 5" xfId="17558"/>
    <cellStyle name="Salida 2 3 5" xfId="2277"/>
    <cellStyle name="Salida 2 3 5 2" xfId="4914"/>
    <cellStyle name="Salida 2 3 5 2 2" xfId="11278"/>
    <cellStyle name="Salida 2 3 5 2 2 2" xfId="26386"/>
    <cellStyle name="Salida 2 3 5 2 3" xfId="14936"/>
    <cellStyle name="Salida 2 3 5 2 3 2" xfId="30044"/>
    <cellStyle name="Salida 2 3 5 2 4" xfId="20022"/>
    <cellStyle name="Salida 2 3 5 3" xfId="8744"/>
    <cellStyle name="Salida 2 3 5 3 2" xfId="23852"/>
    <cellStyle name="Salida 2 3 5 4" xfId="15315"/>
    <cellStyle name="Salida 2 3 5 4 2" xfId="30423"/>
    <cellStyle name="Salida 2 3 5 5" xfId="17502"/>
    <cellStyle name="Salida 2 3 6" xfId="2299"/>
    <cellStyle name="Salida 2 3 6 2" xfId="4936"/>
    <cellStyle name="Salida 2 3 6 2 2" xfId="11300"/>
    <cellStyle name="Salida 2 3 6 2 2 2" xfId="26408"/>
    <cellStyle name="Salida 2 3 6 2 3" xfId="15204"/>
    <cellStyle name="Salida 2 3 6 2 3 2" xfId="30312"/>
    <cellStyle name="Salida 2 3 6 2 4" xfId="20044"/>
    <cellStyle name="Salida 2 3 6 3" xfId="8766"/>
    <cellStyle name="Salida 2 3 6 3 2" xfId="23874"/>
    <cellStyle name="Salida 2 3 6 4" xfId="15674"/>
    <cellStyle name="Salida 2 3 6 4 2" xfId="30782"/>
    <cellStyle name="Salida 2 3 6 5" xfId="17524"/>
    <cellStyle name="Salida 2 3 7" xfId="3868"/>
    <cellStyle name="Salida 2 3 7 2" xfId="6505"/>
    <cellStyle name="Salida 2 3 7 2 2" xfId="12816"/>
    <cellStyle name="Salida 2 3 7 2 2 2" xfId="27924"/>
    <cellStyle name="Salida 2 3 7 2 3" xfId="13942"/>
    <cellStyle name="Salida 2 3 7 2 3 2" xfId="29050"/>
    <cellStyle name="Salida 2 3 7 2 4" xfId="21613"/>
    <cellStyle name="Salida 2 3 7 3" xfId="10250"/>
    <cellStyle name="Salida 2 3 7 3 2" xfId="25358"/>
    <cellStyle name="Salida 2 3 7 4" xfId="14800"/>
    <cellStyle name="Salida 2 3 7 4 2" xfId="29908"/>
    <cellStyle name="Salida 2 3 7 5" xfId="18976"/>
    <cellStyle name="Salida 2 3 8" xfId="4250"/>
    <cellStyle name="Salida 2 3 8 2" xfId="6887"/>
    <cellStyle name="Salida 2 3 8 2 2" xfId="13198"/>
    <cellStyle name="Salida 2 3 8 2 2 2" xfId="28306"/>
    <cellStyle name="Salida 2 3 8 2 3" xfId="16862"/>
    <cellStyle name="Salida 2 3 8 2 3 2" xfId="31970"/>
    <cellStyle name="Salida 2 3 8 2 4" xfId="21995"/>
    <cellStyle name="Salida 2 3 8 3" xfId="10632"/>
    <cellStyle name="Salida 2 3 8 3 2" xfId="25740"/>
    <cellStyle name="Salida 2 3 8 4" xfId="15779"/>
    <cellStyle name="Salida 2 3 8 4 2" xfId="30887"/>
    <cellStyle name="Salida 2 3 8 5" xfId="19358"/>
    <cellStyle name="Salida 2 3 9" xfId="4433"/>
    <cellStyle name="Salida 2 3 9 2" xfId="10815"/>
    <cellStyle name="Salida 2 3 9 2 2" xfId="25923"/>
    <cellStyle name="Salida 2 3 9 3" xfId="15558"/>
    <cellStyle name="Salida 2 3 9 3 2" xfId="30666"/>
    <cellStyle name="Salida 2 3 9 4" xfId="19541"/>
    <cellStyle name="Salida 2 4" xfId="2128"/>
    <cellStyle name="Salida 2 4 10" xfId="13778"/>
    <cellStyle name="Salida 2 4 10 2" xfId="28886"/>
    <cellStyle name="Salida 2 4 11" xfId="13804"/>
    <cellStyle name="Salida 2 4 11 2" xfId="28912"/>
    <cellStyle name="Salida 2 4 12" xfId="17353"/>
    <cellStyle name="Salida 2 4 2" xfId="2618"/>
    <cellStyle name="Salida 2 4 2 2" xfId="5255"/>
    <cellStyle name="Salida 2 4 2 2 2" xfId="11619"/>
    <cellStyle name="Salida 2 4 2 2 2 2" xfId="26727"/>
    <cellStyle name="Salida 2 4 2 2 3" xfId="14199"/>
    <cellStyle name="Salida 2 4 2 2 3 2" xfId="29307"/>
    <cellStyle name="Salida 2 4 2 2 4" xfId="20363"/>
    <cellStyle name="Salida 2 4 2 3" xfId="9085"/>
    <cellStyle name="Salida 2 4 2 3 2" xfId="24193"/>
    <cellStyle name="Salida 2 4 2 4" xfId="11821"/>
    <cellStyle name="Salida 2 4 2 4 2" xfId="26929"/>
    <cellStyle name="Salida 2 4 2 5" xfId="7856"/>
    <cellStyle name="Salida 2 4 2 5 2" xfId="22964"/>
    <cellStyle name="Salida 2 4 2 6" xfId="17726"/>
    <cellStyle name="Salida 2 4 3" xfId="2883"/>
    <cellStyle name="Salida 2 4 3 2" xfId="5520"/>
    <cellStyle name="Salida 2 4 3 2 2" xfId="11831"/>
    <cellStyle name="Salida 2 4 3 2 2 2" xfId="26939"/>
    <cellStyle name="Salida 2 4 3 2 3" xfId="15220"/>
    <cellStyle name="Salida 2 4 3 2 3 2" xfId="30328"/>
    <cellStyle name="Salida 2 4 3 2 4" xfId="20628"/>
    <cellStyle name="Salida 2 4 3 3" xfId="8120"/>
    <cellStyle name="Salida 2 4 3 3 2" xfId="23228"/>
    <cellStyle name="Salida 2 4 3 4" xfId="17991"/>
    <cellStyle name="Salida 2 4 4" xfId="3186"/>
    <cellStyle name="Salida 2 4 4 2" xfId="5823"/>
    <cellStyle name="Salida 2 4 4 2 2" xfId="12134"/>
    <cellStyle name="Salida 2 4 4 2 2 2" xfId="27242"/>
    <cellStyle name="Salida 2 4 4 2 3" xfId="11213"/>
    <cellStyle name="Salida 2 4 4 2 3 2" xfId="26321"/>
    <cellStyle name="Salida 2 4 4 2 4" xfId="20931"/>
    <cellStyle name="Salida 2 4 4 3" xfId="9568"/>
    <cellStyle name="Salida 2 4 4 3 2" xfId="24676"/>
    <cellStyle name="Salida 2 4 4 4" xfId="9272"/>
    <cellStyle name="Salida 2 4 4 4 2" xfId="24380"/>
    <cellStyle name="Salida 2 4 4 5" xfId="18294"/>
    <cellStyle name="Salida 2 4 5" xfId="3512"/>
    <cellStyle name="Salida 2 4 5 2" xfId="6149"/>
    <cellStyle name="Salida 2 4 5 2 2" xfId="12460"/>
    <cellStyle name="Salida 2 4 5 2 2 2" xfId="27568"/>
    <cellStyle name="Salida 2 4 5 2 3" xfId="15024"/>
    <cellStyle name="Salida 2 4 5 2 3 2" xfId="30132"/>
    <cellStyle name="Salida 2 4 5 2 4" xfId="21257"/>
    <cellStyle name="Salida 2 4 5 3" xfId="9894"/>
    <cellStyle name="Salida 2 4 5 3 2" xfId="25002"/>
    <cellStyle name="Salida 2 4 5 4" xfId="15176"/>
    <cellStyle name="Salida 2 4 5 4 2" xfId="30284"/>
    <cellStyle name="Salida 2 4 5 5" xfId="18620"/>
    <cellStyle name="Salida 2 4 6" xfId="3818"/>
    <cellStyle name="Salida 2 4 6 2" xfId="6455"/>
    <cellStyle name="Salida 2 4 6 2 2" xfId="12766"/>
    <cellStyle name="Salida 2 4 6 2 2 2" xfId="27874"/>
    <cellStyle name="Salida 2 4 6 2 3" xfId="11216"/>
    <cellStyle name="Salida 2 4 6 2 3 2" xfId="26324"/>
    <cellStyle name="Salida 2 4 6 2 4" xfId="21563"/>
    <cellStyle name="Salida 2 4 6 3" xfId="10200"/>
    <cellStyle name="Salida 2 4 6 3 2" xfId="25308"/>
    <cellStyle name="Salida 2 4 6 4" xfId="14557"/>
    <cellStyle name="Salida 2 4 6 4 2" xfId="29665"/>
    <cellStyle name="Salida 2 4 6 5" xfId="18926"/>
    <cellStyle name="Salida 2 4 7" xfId="4200"/>
    <cellStyle name="Salida 2 4 7 2" xfId="6837"/>
    <cellStyle name="Salida 2 4 7 2 2" xfId="13148"/>
    <cellStyle name="Salida 2 4 7 2 2 2" xfId="28256"/>
    <cellStyle name="Salida 2 4 7 2 3" xfId="16817"/>
    <cellStyle name="Salida 2 4 7 2 3 2" xfId="31925"/>
    <cellStyle name="Salida 2 4 7 2 4" xfId="21945"/>
    <cellStyle name="Salida 2 4 7 3" xfId="10582"/>
    <cellStyle name="Salida 2 4 7 3 2" xfId="25690"/>
    <cellStyle name="Salida 2 4 7 4" xfId="16389"/>
    <cellStyle name="Salida 2 4 7 4 2" xfId="31497"/>
    <cellStyle name="Salida 2 4 7 5" xfId="19308"/>
    <cellStyle name="Salida 2 4 8" xfId="4765"/>
    <cellStyle name="Salida 2 4 8 2" xfId="11147"/>
    <cellStyle name="Salida 2 4 8 2 2" xfId="26255"/>
    <cellStyle name="Salida 2 4 8 3" xfId="7821"/>
    <cellStyle name="Salida 2 4 8 3 2" xfId="22929"/>
    <cellStyle name="Salida 2 4 8 4" xfId="19873"/>
    <cellStyle name="Salida 2 4 9" xfId="8626"/>
    <cellStyle name="Salida 2 4 9 2" xfId="23734"/>
    <cellStyle name="Salida 2 5" xfId="1996"/>
    <cellStyle name="Salida 2 5 10" xfId="14956"/>
    <cellStyle name="Salida 2 5 10 2" xfId="30064"/>
    <cellStyle name="Salida 2 5 11" xfId="17221"/>
    <cellStyle name="Salida 2 5 2" xfId="2758"/>
    <cellStyle name="Salida 2 5 2 2" xfId="5395"/>
    <cellStyle name="Salida 2 5 2 2 2" xfId="11744"/>
    <cellStyle name="Salida 2 5 2 2 2 2" xfId="26852"/>
    <cellStyle name="Salida 2 5 2 2 3" xfId="14560"/>
    <cellStyle name="Salida 2 5 2 2 3 2" xfId="29668"/>
    <cellStyle name="Salida 2 5 2 2 4" xfId="20503"/>
    <cellStyle name="Salida 2 5 2 3" xfId="7593"/>
    <cellStyle name="Salida 2 5 2 3 2" xfId="22701"/>
    <cellStyle name="Salida 2 5 2 4" xfId="17866"/>
    <cellStyle name="Salida 2 5 3" xfId="3061"/>
    <cellStyle name="Salida 2 5 3 2" xfId="5698"/>
    <cellStyle name="Salida 2 5 3 2 2" xfId="12009"/>
    <cellStyle name="Salida 2 5 3 2 2 2" xfId="27117"/>
    <cellStyle name="Salida 2 5 3 2 3" xfId="16482"/>
    <cellStyle name="Salida 2 5 3 2 3 2" xfId="31590"/>
    <cellStyle name="Salida 2 5 3 2 4" xfId="20806"/>
    <cellStyle name="Salida 2 5 3 3" xfId="9443"/>
    <cellStyle name="Salida 2 5 3 3 2" xfId="24551"/>
    <cellStyle name="Salida 2 5 3 4" xfId="14005"/>
    <cellStyle name="Salida 2 5 3 4 2" xfId="29113"/>
    <cellStyle name="Salida 2 5 3 5" xfId="18169"/>
    <cellStyle name="Salida 2 5 4" xfId="3387"/>
    <cellStyle name="Salida 2 5 4 2" xfId="6024"/>
    <cellStyle name="Salida 2 5 4 2 2" xfId="12335"/>
    <cellStyle name="Salida 2 5 4 2 2 2" xfId="27443"/>
    <cellStyle name="Salida 2 5 4 2 3" xfId="8152"/>
    <cellStyle name="Salida 2 5 4 2 3 2" xfId="23260"/>
    <cellStyle name="Salida 2 5 4 2 4" xfId="21132"/>
    <cellStyle name="Salida 2 5 4 3" xfId="9769"/>
    <cellStyle name="Salida 2 5 4 3 2" xfId="24877"/>
    <cellStyle name="Salida 2 5 4 4" xfId="7438"/>
    <cellStyle name="Salida 2 5 4 4 2" xfId="22546"/>
    <cellStyle name="Salida 2 5 4 5" xfId="18495"/>
    <cellStyle name="Salida 2 5 5" xfId="3693"/>
    <cellStyle name="Salida 2 5 5 2" xfId="6330"/>
    <cellStyle name="Salida 2 5 5 2 2" xfId="12641"/>
    <cellStyle name="Salida 2 5 5 2 2 2" xfId="27749"/>
    <cellStyle name="Salida 2 5 5 2 3" xfId="15240"/>
    <cellStyle name="Salida 2 5 5 2 3 2" xfId="30348"/>
    <cellStyle name="Salida 2 5 5 2 4" xfId="21438"/>
    <cellStyle name="Salida 2 5 5 3" xfId="10075"/>
    <cellStyle name="Salida 2 5 5 3 2" xfId="25183"/>
    <cellStyle name="Salida 2 5 5 4" xfId="14190"/>
    <cellStyle name="Salida 2 5 5 4 2" xfId="29298"/>
    <cellStyle name="Salida 2 5 5 5" xfId="18801"/>
    <cellStyle name="Salida 2 5 6" xfId="4068"/>
    <cellStyle name="Salida 2 5 6 2" xfId="6705"/>
    <cellStyle name="Salida 2 5 6 2 2" xfId="13016"/>
    <cellStyle name="Salida 2 5 6 2 2 2" xfId="28124"/>
    <cellStyle name="Salida 2 5 6 2 3" xfId="16692"/>
    <cellStyle name="Salida 2 5 6 2 3 2" xfId="31800"/>
    <cellStyle name="Salida 2 5 6 2 4" xfId="21813"/>
    <cellStyle name="Salida 2 5 6 3" xfId="10450"/>
    <cellStyle name="Salida 2 5 6 3 2" xfId="25558"/>
    <cellStyle name="Salida 2 5 6 4" xfId="14374"/>
    <cellStyle name="Salida 2 5 6 4 2" xfId="29482"/>
    <cellStyle name="Salida 2 5 6 5" xfId="19176"/>
    <cellStyle name="Salida 2 5 7" xfId="4633"/>
    <cellStyle name="Salida 2 5 7 2" xfId="11015"/>
    <cellStyle name="Salida 2 5 7 2 2" xfId="26123"/>
    <cellStyle name="Salida 2 5 7 3" xfId="8709"/>
    <cellStyle name="Salida 2 5 7 3 2" xfId="23817"/>
    <cellStyle name="Salida 2 5 7 4" xfId="19741"/>
    <cellStyle name="Salida 2 5 8" xfId="8494"/>
    <cellStyle name="Salida 2 5 8 2" xfId="23602"/>
    <cellStyle name="Salida 2 5 9" xfId="11795"/>
    <cellStyle name="Salida 2 5 9 2" xfId="26903"/>
    <cellStyle name="Salida 3" xfId="1512"/>
    <cellStyle name="Salida 3 2" xfId="1938"/>
    <cellStyle name="Salida 3 2 10" xfId="8439"/>
    <cellStyle name="Salida 3 2 10 2" xfId="23547"/>
    <cellStyle name="Salida 3 2 11" xfId="15225"/>
    <cellStyle name="Salida 3 2 11 2" xfId="30333"/>
    <cellStyle name="Salida 3 2 12" xfId="13873"/>
    <cellStyle name="Salida 3 2 12 2" xfId="28981"/>
    <cellStyle name="Salida 3 2 13" xfId="17163"/>
    <cellStyle name="Salida 3 2 2" xfId="2498"/>
    <cellStyle name="Salida 3 2 2 2" xfId="5135"/>
    <cellStyle name="Salida 3 2 2 2 2" xfId="11499"/>
    <cellStyle name="Salida 3 2 2 2 2 2" xfId="26607"/>
    <cellStyle name="Salida 3 2 2 2 3" xfId="16171"/>
    <cellStyle name="Salida 3 2 2 2 3 2" xfId="31279"/>
    <cellStyle name="Salida 3 2 2 2 4" xfId="20243"/>
    <cellStyle name="Salida 3 2 2 3" xfId="8965"/>
    <cellStyle name="Salida 3 2 2 3 2" xfId="24073"/>
    <cellStyle name="Salida 3 2 3" xfId="2714"/>
    <cellStyle name="Salida 3 2 3 2" xfId="5351"/>
    <cellStyle name="Salida 3 2 3 2 2" xfId="11700"/>
    <cellStyle name="Salida 3 2 3 2 2 2" xfId="26808"/>
    <cellStyle name="Salida 3 2 3 2 3" xfId="14694"/>
    <cellStyle name="Salida 3 2 3 2 3 2" xfId="29802"/>
    <cellStyle name="Salida 3 2 3 2 4" xfId="20459"/>
    <cellStyle name="Salida 3 2 3 3" xfId="14459"/>
    <cellStyle name="Salida 3 2 3 3 2" xfId="29567"/>
    <cellStyle name="Salida 3 2 3 4" xfId="17822"/>
    <cellStyle name="Salida 3 2 4" xfId="3017"/>
    <cellStyle name="Salida 3 2 4 2" xfId="5654"/>
    <cellStyle name="Salida 3 2 4 2 2" xfId="11965"/>
    <cellStyle name="Salida 3 2 4 2 2 2" xfId="27073"/>
    <cellStyle name="Salida 3 2 4 2 3" xfId="15670"/>
    <cellStyle name="Salida 3 2 4 2 3 2" xfId="30778"/>
    <cellStyle name="Salida 3 2 4 2 4" xfId="20762"/>
    <cellStyle name="Salida 3 2 4 3" xfId="9399"/>
    <cellStyle name="Salida 3 2 4 3 2" xfId="24507"/>
    <cellStyle name="Salida 3 2 4 4" xfId="14410"/>
    <cellStyle name="Salida 3 2 4 4 2" xfId="29518"/>
    <cellStyle name="Salida 3 2 4 5" xfId="18125"/>
    <cellStyle name="Salida 3 2 5" xfId="3343"/>
    <cellStyle name="Salida 3 2 5 2" xfId="5980"/>
    <cellStyle name="Salida 3 2 5 2 2" xfId="12291"/>
    <cellStyle name="Salida 3 2 5 2 2 2" xfId="27399"/>
    <cellStyle name="Salida 3 2 5 2 3" xfId="8264"/>
    <cellStyle name="Salida 3 2 5 2 3 2" xfId="23372"/>
    <cellStyle name="Salida 3 2 5 2 4" xfId="21088"/>
    <cellStyle name="Salida 3 2 5 3" xfId="9725"/>
    <cellStyle name="Salida 3 2 5 3 2" xfId="24833"/>
    <cellStyle name="Salida 3 2 5 4" xfId="8234"/>
    <cellStyle name="Salida 3 2 5 4 2" xfId="23342"/>
    <cellStyle name="Salida 3 2 5 5" xfId="18451"/>
    <cellStyle name="Salida 3 2 6" xfId="3649"/>
    <cellStyle name="Salida 3 2 6 2" xfId="6286"/>
    <cellStyle name="Salida 3 2 6 2 2" xfId="12597"/>
    <cellStyle name="Salida 3 2 6 2 2 2" xfId="27705"/>
    <cellStyle name="Salida 3 2 6 2 3" xfId="16347"/>
    <cellStyle name="Salida 3 2 6 2 3 2" xfId="31455"/>
    <cellStyle name="Salida 3 2 6 2 4" xfId="21394"/>
    <cellStyle name="Salida 3 2 6 3" xfId="10031"/>
    <cellStyle name="Salida 3 2 6 3 2" xfId="25139"/>
    <cellStyle name="Salida 3 2 6 4" xfId="13828"/>
    <cellStyle name="Salida 3 2 6 4 2" xfId="28936"/>
    <cellStyle name="Salida 3 2 6 5" xfId="18757"/>
    <cellStyle name="Salida 3 2 7" xfId="4010"/>
    <cellStyle name="Salida 3 2 7 2" xfId="6647"/>
    <cellStyle name="Salida 3 2 7 2 2" xfId="12958"/>
    <cellStyle name="Salida 3 2 7 2 2 2" xfId="28066"/>
    <cellStyle name="Salida 3 2 7 2 3" xfId="16648"/>
    <cellStyle name="Salida 3 2 7 2 3 2" xfId="31756"/>
    <cellStyle name="Salida 3 2 7 2 4" xfId="21755"/>
    <cellStyle name="Salida 3 2 7 3" xfId="10392"/>
    <cellStyle name="Salida 3 2 7 3 2" xfId="25500"/>
    <cellStyle name="Salida 3 2 7 4" xfId="16166"/>
    <cellStyle name="Salida 3 2 7 4 2" xfId="31274"/>
    <cellStyle name="Salida 3 2 7 5" xfId="19118"/>
    <cellStyle name="Salida 3 2 8" xfId="4323"/>
    <cellStyle name="Salida 3 2 8 2" xfId="6960"/>
    <cellStyle name="Salida 3 2 8 2 2" xfId="13271"/>
    <cellStyle name="Salida 3 2 8 2 2 2" xfId="28379"/>
    <cellStyle name="Salida 3 2 8 2 3" xfId="16935"/>
    <cellStyle name="Salida 3 2 8 2 3 2" xfId="32043"/>
    <cellStyle name="Salida 3 2 8 2 4" xfId="22068"/>
    <cellStyle name="Salida 3 2 8 3" xfId="10705"/>
    <cellStyle name="Salida 3 2 8 3 2" xfId="25813"/>
    <cellStyle name="Salida 3 2 8 4" xfId="16039"/>
    <cellStyle name="Salida 3 2 8 4 2" xfId="31147"/>
    <cellStyle name="Salida 3 2 8 5" xfId="19431"/>
    <cellStyle name="Salida 3 2 9" xfId="4575"/>
    <cellStyle name="Salida 3 2 9 2" xfId="10957"/>
    <cellStyle name="Salida 3 2 9 2 2" xfId="26065"/>
    <cellStyle name="Salida 3 2 9 3" xfId="15079"/>
    <cellStyle name="Salida 3 2 9 3 2" xfId="30187"/>
    <cellStyle name="Salida 3 2 9 4" xfId="19683"/>
    <cellStyle name="Salida 3 3" xfId="1795"/>
    <cellStyle name="Salida 3 3 10" xfId="8272"/>
    <cellStyle name="Salida 3 3 10 2" xfId="23380"/>
    <cellStyle name="Salida 3 3 11" xfId="16187"/>
    <cellStyle name="Salida 3 3 11 2" xfId="31295"/>
    <cellStyle name="Salida 3 3 12" xfId="15316"/>
    <cellStyle name="Salida 3 3 12 2" xfId="30424"/>
    <cellStyle name="Salida 3 3 13" xfId="17020"/>
    <cellStyle name="Salida 3 3 2" xfId="2355"/>
    <cellStyle name="Salida 3 3 2 2" xfId="4992"/>
    <cellStyle name="Salida 3 3 2 2 2" xfId="11356"/>
    <cellStyle name="Salida 3 3 2 2 2 2" xfId="26464"/>
    <cellStyle name="Salida 3 3 2 2 3" xfId="7143"/>
    <cellStyle name="Salida 3 3 2 2 3 2" xfId="22251"/>
    <cellStyle name="Salida 3 3 2 2 4" xfId="20100"/>
    <cellStyle name="Salida 3 3 2 3" xfId="8822"/>
    <cellStyle name="Salida 3 3 2 3 2" xfId="23930"/>
    <cellStyle name="Salida 3 3 3" xfId="2264"/>
    <cellStyle name="Salida 3 3 3 2" xfId="4901"/>
    <cellStyle name="Salida 3 3 3 2 2" xfId="11265"/>
    <cellStyle name="Salida 3 3 3 2 2 2" xfId="26373"/>
    <cellStyle name="Salida 3 3 3 2 3" xfId="15641"/>
    <cellStyle name="Salida 3 3 3 2 3 2" xfId="30749"/>
    <cellStyle name="Salida 3 3 3 2 4" xfId="20009"/>
    <cellStyle name="Salida 3 3 3 3" xfId="11688"/>
    <cellStyle name="Salida 3 3 3 3 2" xfId="26796"/>
    <cellStyle name="Salida 3 3 3 4" xfId="17489"/>
    <cellStyle name="Salida 3 3 4" xfId="2332"/>
    <cellStyle name="Salida 3 3 4 2" xfId="4969"/>
    <cellStyle name="Salida 3 3 4 2 2" xfId="11333"/>
    <cellStyle name="Salida 3 3 4 2 2 2" xfId="26441"/>
    <cellStyle name="Salida 3 3 4 2 3" xfId="14901"/>
    <cellStyle name="Salida 3 3 4 2 3 2" xfId="30009"/>
    <cellStyle name="Salida 3 3 4 2 4" xfId="20077"/>
    <cellStyle name="Salida 3 3 4 3" xfId="8799"/>
    <cellStyle name="Salida 3 3 4 3 2" xfId="23907"/>
    <cellStyle name="Salida 3 3 4 4" xfId="8218"/>
    <cellStyle name="Salida 3 3 4 4 2" xfId="23326"/>
    <cellStyle name="Salida 3 3 4 5" xfId="17557"/>
    <cellStyle name="Salida 3 3 5" xfId="2278"/>
    <cellStyle name="Salida 3 3 5 2" xfId="4915"/>
    <cellStyle name="Salida 3 3 5 2 2" xfId="11279"/>
    <cellStyle name="Salida 3 3 5 2 2 2" xfId="26387"/>
    <cellStyle name="Salida 3 3 5 2 3" xfId="16530"/>
    <cellStyle name="Salida 3 3 5 2 3 2" xfId="31638"/>
    <cellStyle name="Salida 3 3 5 2 4" xfId="20023"/>
    <cellStyle name="Salida 3 3 5 3" xfId="8745"/>
    <cellStyle name="Salida 3 3 5 3 2" xfId="23853"/>
    <cellStyle name="Salida 3 3 5 4" xfId="7521"/>
    <cellStyle name="Salida 3 3 5 4 2" xfId="22629"/>
    <cellStyle name="Salida 3 3 5 5" xfId="17503"/>
    <cellStyle name="Salida 3 3 6" xfId="2298"/>
    <cellStyle name="Salida 3 3 6 2" xfId="4935"/>
    <cellStyle name="Salida 3 3 6 2 2" xfId="11299"/>
    <cellStyle name="Salida 3 3 6 2 2 2" xfId="26407"/>
    <cellStyle name="Salida 3 3 6 2 3" xfId="13548"/>
    <cellStyle name="Salida 3 3 6 2 3 2" xfId="28656"/>
    <cellStyle name="Salida 3 3 6 2 4" xfId="20043"/>
    <cellStyle name="Salida 3 3 6 3" xfId="8765"/>
    <cellStyle name="Salida 3 3 6 3 2" xfId="23873"/>
    <cellStyle name="Salida 3 3 6 4" xfId="13427"/>
    <cellStyle name="Salida 3 3 6 4 2" xfId="28535"/>
    <cellStyle name="Salida 3 3 6 5" xfId="17523"/>
    <cellStyle name="Salida 3 3 7" xfId="3867"/>
    <cellStyle name="Salida 3 3 7 2" xfId="6504"/>
    <cellStyle name="Salida 3 3 7 2 2" xfId="12815"/>
    <cellStyle name="Salida 3 3 7 2 2 2" xfId="27923"/>
    <cellStyle name="Salida 3 3 7 2 3" xfId="9199"/>
    <cellStyle name="Salida 3 3 7 2 3 2" xfId="24307"/>
    <cellStyle name="Salida 3 3 7 2 4" xfId="21612"/>
    <cellStyle name="Salida 3 3 7 3" xfId="10249"/>
    <cellStyle name="Salida 3 3 7 3 2" xfId="25357"/>
    <cellStyle name="Salida 3 3 7 4" xfId="13465"/>
    <cellStyle name="Salida 3 3 7 4 2" xfId="28573"/>
    <cellStyle name="Salida 3 3 7 5" xfId="18975"/>
    <cellStyle name="Salida 3 3 8" xfId="4249"/>
    <cellStyle name="Salida 3 3 8 2" xfId="6886"/>
    <cellStyle name="Salida 3 3 8 2 2" xfId="13197"/>
    <cellStyle name="Salida 3 3 8 2 2 2" xfId="28305"/>
    <cellStyle name="Salida 3 3 8 2 3" xfId="16861"/>
    <cellStyle name="Salida 3 3 8 2 3 2" xfId="31969"/>
    <cellStyle name="Salida 3 3 8 2 4" xfId="21994"/>
    <cellStyle name="Salida 3 3 8 3" xfId="10631"/>
    <cellStyle name="Salida 3 3 8 3 2" xfId="25739"/>
    <cellStyle name="Salida 3 3 8 4" xfId="7431"/>
    <cellStyle name="Salida 3 3 8 4 2" xfId="22539"/>
    <cellStyle name="Salida 3 3 8 5" xfId="19357"/>
    <cellStyle name="Salida 3 3 9" xfId="4432"/>
    <cellStyle name="Salida 3 3 9 2" xfId="10814"/>
    <cellStyle name="Salida 3 3 9 2 2" xfId="25922"/>
    <cellStyle name="Salida 3 3 9 3" xfId="14497"/>
    <cellStyle name="Salida 3 3 9 3 2" xfId="29605"/>
    <cellStyle name="Salida 3 3 9 4" xfId="19540"/>
    <cellStyle name="Salida 3 4" xfId="2131"/>
    <cellStyle name="Salida 3 4 10" xfId="13928"/>
    <cellStyle name="Salida 3 4 10 2" xfId="29036"/>
    <cellStyle name="Salida 3 4 11" xfId="8036"/>
    <cellStyle name="Salida 3 4 11 2" xfId="23144"/>
    <cellStyle name="Salida 3 4 12" xfId="17356"/>
    <cellStyle name="Salida 3 4 2" xfId="2621"/>
    <cellStyle name="Salida 3 4 2 2" xfId="5258"/>
    <cellStyle name="Salida 3 4 2 2 2" xfId="11622"/>
    <cellStyle name="Salida 3 4 2 2 2 2" xfId="26730"/>
    <cellStyle name="Salida 3 4 2 2 3" xfId="15475"/>
    <cellStyle name="Salida 3 4 2 2 3 2" xfId="30583"/>
    <cellStyle name="Salida 3 4 2 2 4" xfId="20366"/>
    <cellStyle name="Salida 3 4 2 3" xfId="9088"/>
    <cellStyle name="Salida 3 4 2 3 2" xfId="24196"/>
    <cellStyle name="Salida 3 4 2 4" xfId="14720"/>
    <cellStyle name="Salida 3 4 2 4 2" xfId="29828"/>
    <cellStyle name="Salida 3 4 2 5" xfId="14680"/>
    <cellStyle name="Salida 3 4 2 5 2" xfId="29788"/>
    <cellStyle name="Salida 3 4 2 6" xfId="17729"/>
    <cellStyle name="Salida 3 4 3" xfId="2886"/>
    <cellStyle name="Salida 3 4 3 2" xfId="5523"/>
    <cellStyle name="Salida 3 4 3 2 2" xfId="11834"/>
    <cellStyle name="Salida 3 4 3 2 2 2" xfId="26942"/>
    <cellStyle name="Salida 3 4 3 2 3" xfId="13709"/>
    <cellStyle name="Salida 3 4 3 2 3 2" xfId="28817"/>
    <cellStyle name="Salida 3 4 3 2 4" xfId="20631"/>
    <cellStyle name="Salida 3 4 3 3" xfId="13435"/>
    <cellStyle name="Salida 3 4 3 3 2" xfId="28543"/>
    <cellStyle name="Salida 3 4 3 4" xfId="17994"/>
    <cellStyle name="Salida 3 4 4" xfId="3189"/>
    <cellStyle name="Salida 3 4 4 2" xfId="5826"/>
    <cellStyle name="Salida 3 4 4 2 2" xfId="12137"/>
    <cellStyle name="Salida 3 4 4 2 2 2" xfId="27245"/>
    <cellStyle name="Salida 3 4 4 2 3" xfId="15981"/>
    <cellStyle name="Salida 3 4 4 2 3 2" xfId="31089"/>
    <cellStyle name="Salida 3 4 4 2 4" xfId="20934"/>
    <cellStyle name="Salida 3 4 4 3" xfId="9571"/>
    <cellStyle name="Salida 3 4 4 3 2" xfId="24679"/>
    <cellStyle name="Salida 3 4 4 4" xfId="14850"/>
    <cellStyle name="Salida 3 4 4 4 2" xfId="29958"/>
    <cellStyle name="Salida 3 4 4 5" xfId="18297"/>
    <cellStyle name="Salida 3 4 5" xfId="3515"/>
    <cellStyle name="Salida 3 4 5 2" xfId="6152"/>
    <cellStyle name="Salida 3 4 5 2 2" xfId="12463"/>
    <cellStyle name="Salida 3 4 5 2 2 2" xfId="27571"/>
    <cellStyle name="Salida 3 4 5 2 3" xfId="13564"/>
    <cellStyle name="Salida 3 4 5 2 3 2" xfId="28672"/>
    <cellStyle name="Salida 3 4 5 2 4" xfId="21260"/>
    <cellStyle name="Salida 3 4 5 3" xfId="9897"/>
    <cellStyle name="Salida 3 4 5 3 2" xfId="25005"/>
    <cellStyle name="Salida 3 4 5 4" xfId="14687"/>
    <cellStyle name="Salida 3 4 5 4 2" xfId="29795"/>
    <cellStyle name="Salida 3 4 5 5" xfId="18623"/>
    <cellStyle name="Salida 3 4 6" xfId="3821"/>
    <cellStyle name="Salida 3 4 6 2" xfId="6458"/>
    <cellStyle name="Salida 3 4 6 2 2" xfId="12769"/>
    <cellStyle name="Salida 3 4 6 2 2 2" xfId="27877"/>
    <cellStyle name="Salida 3 4 6 2 3" xfId="13360"/>
    <cellStyle name="Salida 3 4 6 2 3 2" xfId="28468"/>
    <cellStyle name="Salida 3 4 6 2 4" xfId="21566"/>
    <cellStyle name="Salida 3 4 6 3" xfId="10203"/>
    <cellStyle name="Salida 3 4 6 3 2" xfId="25311"/>
    <cellStyle name="Salida 3 4 6 4" xfId="14812"/>
    <cellStyle name="Salida 3 4 6 4 2" xfId="29920"/>
    <cellStyle name="Salida 3 4 6 5" xfId="18929"/>
    <cellStyle name="Salida 3 4 7" xfId="4203"/>
    <cellStyle name="Salida 3 4 7 2" xfId="6840"/>
    <cellStyle name="Salida 3 4 7 2 2" xfId="13151"/>
    <cellStyle name="Salida 3 4 7 2 2 2" xfId="28259"/>
    <cellStyle name="Salida 3 4 7 2 3" xfId="16820"/>
    <cellStyle name="Salida 3 4 7 2 3 2" xfId="31928"/>
    <cellStyle name="Salida 3 4 7 2 4" xfId="21948"/>
    <cellStyle name="Salida 3 4 7 3" xfId="10585"/>
    <cellStyle name="Salida 3 4 7 3 2" xfId="25693"/>
    <cellStyle name="Salida 3 4 7 4" xfId="15731"/>
    <cellStyle name="Salida 3 4 7 4 2" xfId="30839"/>
    <cellStyle name="Salida 3 4 7 5" xfId="19311"/>
    <cellStyle name="Salida 3 4 8" xfId="4768"/>
    <cellStyle name="Salida 3 4 8 2" xfId="11150"/>
    <cellStyle name="Salida 3 4 8 2 2" xfId="26258"/>
    <cellStyle name="Salida 3 4 8 3" xfId="15571"/>
    <cellStyle name="Salida 3 4 8 3 2" xfId="30679"/>
    <cellStyle name="Salida 3 4 8 4" xfId="19876"/>
    <cellStyle name="Salida 3 4 9" xfId="8629"/>
    <cellStyle name="Salida 3 4 9 2" xfId="23737"/>
    <cellStyle name="Salida 3 5" xfId="1995"/>
    <cellStyle name="Salida 3 5 10" xfId="15453"/>
    <cellStyle name="Salida 3 5 10 2" xfId="30561"/>
    <cellStyle name="Salida 3 5 11" xfId="17220"/>
    <cellStyle name="Salida 3 5 2" xfId="2757"/>
    <cellStyle name="Salida 3 5 2 2" xfId="5394"/>
    <cellStyle name="Salida 3 5 2 2 2" xfId="11743"/>
    <cellStyle name="Salida 3 5 2 2 2 2" xfId="26851"/>
    <cellStyle name="Salida 3 5 2 2 3" xfId="16295"/>
    <cellStyle name="Salida 3 5 2 2 3 2" xfId="31403"/>
    <cellStyle name="Salida 3 5 2 2 4" xfId="20502"/>
    <cellStyle name="Salida 3 5 2 3" xfId="16241"/>
    <cellStyle name="Salida 3 5 2 3 2" xfId="31349"/>
    <cellStyle name="Salida 3 5 2 4" xfId="17865"/>
    <cellStyle name="Salida 3 5 3" xfId="3060"/>
    <cellStyle name="Salida 3 5 3 2" xfId="5697"/>
    <cellStyle name="Salida 3 5 3 2 2" xfId="12008"/>
    <cellStyle name="Salida 3 5 3 2 2 2" xfId="27116"/>
    <cellStyle name="Salida 3 5 3 2 3" xfId="14719"/>
    <cellStyle name="Salida 3 5 3 2 3 2" xfId="29827"/>
    <cellStyle name="Salida 3 5 3 2 4" xfId="20805"/>
    <cellStyle name="Salida 3 5 3 3" xfId="9442"/>
    <cellStyle name="Salida 3 5 3 3 2" xfId="24550"/>
    <cellStyle name="Salida 3 5 3 4" xfId="15802"/>
    <cellStyle name="Salida 3 5 3 4 2" xfId="30910"/>
    <cellStyle name="Salida 3 5 3 5" xfId="18168"/>
    <cellStyle name="Salida 3 5 4" xfId="3386"/>
    <cellStyle name="Salida 3 5 4 2" xfId="6023"/>
    <cellStyle name="Salida 3 5 4 2 2" xfId="12334"/>
    <cellStyle name="Salida 3 5 4 2 2 2" xfId="27442"/>
    <cellStyle name="Salida 3 5 4 2 3" xfId="15583"/>
    <cellStyle name="Salida 3 5 4 2 3 2" xfId="30691"/>
    <cellStyle name="Salida 3 5 4 2 4" xfId="21131"/>
    <cellStyle name="Salida 3 5 4 3" xfId="9768"/>
    <cellStyle name="Salida 3 5 4 3 2" xfId="24876"/>
    <cellStyle name="Salida 3 5 4 4" xfId="15993"/>
    <cellStyle name="Salida 3 5 4 4 2" xfId="31101"/>
    <cellStyle name="Salida 3 5 4 5" xfId="18494"/>
    <cellStyle name="Salida 3 5 5" xfId="3692"/>
    <cellStyle name="Salida 3 5 5 2" xfId="6329"/>
    <cellStyle name="Salida 3 5 5 2 2" xfId="12640"/>
    <cellStyle name="Salida 3 5 5 2 2 2" xfId="27748"/>
    <cellStyle name="Salida 3 5 5 2 3" xfId="7570"/>
    <cellStyle name="Salida 3 5 5 2 3 2" xfId="22678"/>
    <cellStyle name="Salida 3 5 5 2 4" xfId="21437"/>
    <cellStyle name="Salida 3 5 5 3" xfId="10074"/>
    <cellStyle name="Salida 3 5 5 3 2" xfId="25182"/>
    <cellStyle name="Salida 3 5 5 4" xfId="14250"/>
    <cellStyle name="Salida 3 5 5 4 2" xfId="29358"/>
    <cellStyle name="Salida 3 5 5 5" xfId="18800"/>
    <cellStyle name="Salida 3 5 6" xfId="4067"/>
    <cellStyle name="Salida 3 5 6 2" xfId="6704"/>
    <cellStyle name="Salida 3 5 6 2 2" xfId="13015"/>
    <cellStyle name="Salida 3 5 6 2 2 2" xfId="28123"/>
    <cellStyle name="Salida 3 5 6 2 3" xfId="16691"/>
    <cellStyle name="Salida 3 5 6 2 3 2" xfId="31799"/>
    <cellStyle name="Salida 3 5 6 2 4" xfId="21812"/>
    <cellStyle name="Salida 3 5 6 3" xfId="10449"/>
    <cellStyle name="Salida 3 5 6 3 2" xfId="25557"/>
    <cellStyle name="Salida 3 5 6 4" xfId="15596"/>
    <cellStyle name="Salida 3 5 6 4 2" xfId="30704"/>
    <cellStyle name="Salida 3 5 6 5" xfId="19175"/>
    <cellStyle name="Salida 3 5 7" xfId="4632"/>
    <cellStyle name="Salida 3 5 7 2" xfId="11014"/>
    <cellStyle name="Salida 3 5 7 2 2" xfId="26122"/>
    <cellStyle name="Salida 3 5 7 3" xfId="15598"/>
    <cellStyle name="Salida 3 5 7 3 2" xfId="30706"/>
    <cellStyle name="Salida 3 5 7 4" xfId="19740"/>
    <cellStyle name="Salida 3 5 8" xfId="8493"/>
    <cellStyle name="Salida 3 5 8 2" xfId="23601"/>
    <cellStyle name="Salida 3 5 9" xfId="15831"/>
    <cellStyle name="Salida 3 5 9 2" xfId="30939"/>
    <cellStyle name="Salida 4" xfId="1513"/>
    <cellStyle name="Salida 4 2" xfId="1939"/>
    <cellStyle name="Salida 4 2 10" xfId="8440"/>
    <cellStyle name="Salida 4 2 10 2" xfId="23548"/>
    <cellStyle name="Salida 4 2 11" xfId="7780"/>
    <cellStyle name="Salida 4 2 11 2" xfId="22888"/>
    <cellStyle name="Salida 4 2 12" xfId="15415"/>
    <cellStyle name="Salida 4 2 12 2" xfId="30523"/>
    <cellStyle name="Salida 4 2 13" xfId="17164"/>
    <cellStyle name="Salida 4 2 2" xfId="2499"/>
    <cellStyle name="Salida 4 2 2 2" xfId="5136"/>
    <cellStyle name="Salida 4 2 2 2 2" xfId="11500"/>
    <cellStyle name="Salida 4 2 2 2 2 2" xfId="26608"/>
    <cellStyle name="Salida 4 2 2 2 3" xfId="7744"/>
    <cellStyle name="Salida 4 2 2 2 3 2" xfId="22852"/>
    <cellStyle name="Salida 4 2 2 2 4" xfId="20244"/>
    <cellStyle name="Salida 4 2 2 3" xfId="8966"/>
    <cellStyle name="Salida 4 2 2 3 2" xfId="24074"/>
    <cellStyle name="Salida 4 2 3" xfId="2715"/>
    <cellStyle name="Salida 4 2 3 2" xfId="5352"/>
    <cellStyle name="Salida 4 2 3 2 2" xfId="11701"/>
    <cellStyle name="Salida 4 2 3 2 2 2" xfId="26809"/>
    <cellStyle name="Salida 4 2 3 2 3" xfId="15570"/>
    <cellStyle name="Salida 4 2 3 2 3 2" xfId="30678"/>
    <cellStyle name="Salida 4 2 3 2 4" xfId="20460"/>
    <cellStyle name="Salida 4 2 3 3" xfId="8157"/>
    <cellStyle name="Salida 4 2 3 3 2" xfId="23265"/>
    <cellStyle name="Salida 4 2 3 4" xfId="17823"/>
    <cellStyle name="Salida 4 2 4" xfId="3018"/>
    <cellStyle name="Salida 4 2 4 2" xfId="5655"/>
    <cellStyle name="Salida 4 2 4 2 2" xfId="11966"/>
    <cellStyle name="Salida 4 2 4 2 2 2" xfId="27074"/>
    <cellStyle name="Salida 4 2 4 2 3" xfId="7596"/>
    <cellStyle name="Salida 4 2 4 2 3 2" xfId="22704"/>
    <cellStyle name="Salida 4 2 4 2 4" xfId="20763"/>
    <cellStyle name="Salida 4 2 4 3" xfId="9400"/>
    <cellStyle name="Salida 4 2 4 3 2" xfId="24508"/>
    <cellStyle name="Salida 4 2 4 4" xfId="7117"/>
    <cellStyle name="Salida 4 2 4 4 2" xfId="22225"/>
    <cellStyle name="Salida 4 2 4 5" xfId="18126"/>
    <cellStyle name="Salida 4 2 5" xfId="3344"/>
    <cellStyle name="Salida 4 2 5 2" xfId="5981"/>
    <cellStyle name="Salida 4 2 5 2 2" xfId="12292"/>
    <cellStyle name="Salida 4 2 5 2 2 2" xfId="27400"/>
    <cellStyle name="Salida 4 2 5 2 3" xfId="7353"/>
    <cellStyle name="Salida 4 2 5 2 3 2" xfId="22461"/>
    <cellStyle name="Salida 4 2 5 2 4" xfId="21089"/>
    <cellStyle name="Salida 4 2 5 3" xfId="9726"/>
    <cellStyle name="Salida 4 2 5 3 2" xfId="24834"/>
    <cellStyle name="Salida 4 2 5 4" xfId="16193"/>
    <cellStyle name="Salida 4 2 5 4 2" xfId="31301"/>
    <cellStyle name="Salida 4 2 5 5" xfId="18452"/>
    <cellStyle name="Salida 4 2 6" xfId="3650"/>
    <cellStyle name="Salida 4 2 6 2" xfId="6287"/>
    <cellStyle name="Salida 4 2 6 2 2" xfId="12598"/>
    <cellStyle name="Salida 4 2 6 2 2 2" xfId="27706"/>
    <cellStyle name="Salida 4 2 6 2 3" xfId="13376"/>
    <cellStyle name="Salida 4 2 6 2 3 2" xfId="28484"/>
    <cellStyle name="Salida 4 2 6 2 4" xfId="21395"/>
    <cellStyle name="Salida 4 2 6 3" xfId="10032"/>
    <cellStyle name="Salida 4 2 6 3 2" xfId="25140"/>
    <cellStyle name="Salida 4 2 6 4" xfId="13919"/>
    <cellStyle name="Salida 4 2 6 4 2" xfId="29027"/>
    <cellStyle name="Salida 4 2 6 5" xfId="18758"/>
    <cellStyle name="Salida 4 2 7" xfId="4011"/>
    <cellStyle name="Salida 4 2 7 2" xfId="6648"/>
    <cellStyle name="Salida 4 2 7 2 2" xfId="12959"/>
    <cellStyle name="Salida 4 2 7 2 2 2" xfId="28067"/>
    <cellStyle name="Salida 4 2 7 2 3" xfId="16649"/>
    <cellStyle name="Salida 4 2 7 2 3 2" xfId="31757"/>
    <cellStyle name="Salida 4 2 7 2 4" xfId="21756"/>
    <cellStyle name="Salida 4 2 7 3" xfId="10393"/>
    <cellStyle name="Salida 4 2 7 3 2" xfId="25501"/>
    <cellStyle name="Salida 4 2 7 4" xfId="14393"/>
    <cellStyle name="Salida 4 2 7 4 2" xfId="29501"/>
    <cellStyle name="Salida 4 2 7 5" xfId="19119"/>
    <cellStyle name="Salida 4 2 8" xfId="4324"/>
    <cellStyle name="Salida 4 2 8 2" xfId="6961"/>
    <cellStyle name="Salida 4 2 8 2 2" xfId="13272"/>
    <cellStyle name="Salida 4 2 8 2 2 2" xfId="28380"/>
    <cellStyle name="Salida 4 2 8 2 3" xfId="16936"/>
    <cellStyle name="Salida 4 2 8 2 3 2" xfId="32044"/>
    <cellStyle name="Salida 4 2 8 2 4" xfId="22069"/>
    <cellStyle name="Salida 4 2 8 3" xfId="10706"/>
    <cellStyle name="Salida 4 2 8 3 2" xfId="25814"/>
    <cellStyle name="Salida 4 2 8 4" xfId="7362"/>
    <cellStyle name="Salida 4 2 8 4 2" xfId="22470"/>
    <cellStyle name="Salida 4 2 8 5" xfId="19432"/>
    <cellStyle name="Salida 4 2 9" xfId="4576"/>
    <cellStyle name="Salida 4 2 9 2" xfId="10958"/>
    <cellStyle name="Salida 4 2 9 2 2" xfId="26066"/>
    <cellStyle name="Salida 4 2 9 3" xfId="7082"/>
    <cellStyle name="Salida 4 2 9 3 2" xfId="22190"/>
    <cellStyle name="Salida 4 2 9 4" xfId="19684"/>
    <cellStyle name="Salida 4 3" xfId="1794"/>
    <cellStyle name="Salida 4 3 10" xfId="8271"/>
    <cellStyle name="Salida 4 3 10 2" xfId="23379"/>
    <cellStyle name="Salida 4 3 11" xfId="14325"/>
    <cellStyle name="Salida 4 3 11 2" xfId="29433"/>
    <cellStyle name="Salida 4 3 12" xfId="15165"/>
    <cellStyle name="Salida 4 3 12 2" xfId="30273"/>
    <cellStyle name="Salida 4 3 13" xfId="17019"/>
    <cellStyle name="Salida 4 3 2" xfId="2354"/>
    <cellStyle name="Salida 4 3 2 2" xfId="4991"/>
    <cellStyle name="Salida 4 3 2 2 2" xfId="11355"/>
    <cellStyle name="Salida 4 3 2 2 2 2" xfId="26463"/>
    <cellStyle name="Salida 4 3 2 2 3" xfId="7407"/>
    <cellStyle name="Salida 4 3 2 2 3 2" xfId="22515"/>
    <cellStyle name="Salida 4 3 2 2 4" xfId="20099"/>
    <cellStyle name="Salida 4 3 2 3" xfId="8821"/>
    <cellStyle name="Salida 4 3 2 3 2" xfId="23929"/>
    <cellStyle name="Salida 4 3 3" xfId="2265"/>
    <cellStyle name="Salida 4 3 3 2" xfId="4902"/>
    <cellStyle name="Salida 4 3 3 2 2" xfId="11266"/>
    <cellStyle name="Salida 4 3 3 2 2 2" xfId="26374"/>
    <cellStyle name="Salida 4 3 3 2 3" xfId="8141"/>
    <cellStyle name="Salida 4 3 3 2 3 2" xfId="23249"/>
    <cellStyle name="Salida 4 3 3 2 4" xfId="20010"/>
    <cellStyle name="Salida 4 3 3 3" xfId="14550"/>
    <cellStyle name="Salida 4 3 3 3 2" xfId="29658"/>
    <cellStyle name="Salida 4 3 3 4" xfId="17490"/>
    <cellStyle name="Salida 4 3 4" xfId="2331"/>
    <cellStyle name="Salida 4 3 4 2" xfId="4968"/>
    <cellStyle name="Salida 4 3 4 2 2" xfId="11332"/>
    <cellStyle name="Salida 4 3 4 2 2 2" xfId="26440"/>
    <cellStyle name="Salida 4 3 4 2 3" xfId="14150"/>
    <cellStyle name="Salida 4 3 4 2 3 2" xfId="29258"/>
    <cellStyle name="Salida 4 3 4 2 4" xfId="20076"/>
    <cellStyle name="Salida 4 3 4 3" xfId="8798"/>
    <cellStyle name="Salida 4 3 4 3 2" xfId="23906"/>
    <cellStyle name="Salida 4 3 4 4" xfId="13710"/>
    <cellStyle name="Salida 4 3 4 4 2" xfId="28818"/>
    <cellStyle name="Salida 4 3 4 5" xfId="17556"/>
    <cellStyle name="Salida 4 3 5" xfId="2279"/>
    <cellStyle name="Salida 4 3 5 2" xfId="4916"/>
    <cellStyle name="Salida 4 3 5 2 2" xfId="11280"/>
    <cellStyle name="Salida 4 3 5 2 2 2" xfId="26388"/>
    <cellStyle name="Salida 4 3 5 2 3" xfId="7204"/>
    <cellStyle name="Salida 4 3 5 2 3 2" xfId="22312"/>
    <cellStyle name="Salida 4 3 5 2 4" xfId="20024"/>
    <cellStyle name="Salida 4 3 5 3" xfId="8746"/>
    <cellStyle name="Salida 4 3 5 3 2" xfId="23854"/>
    <cellStyle name="Salida 4 3 5 4" xfId="15956"/>
    <cellStyle name="Salida 4 3 5 4 2" xfId="31064"/>
    <cellStyle name="Salida 4 3 5 5" xfId="17504"/>
    <cellStyle name="Salida 4 3 6" xfId="2297"/>
    <cellStyle name="Salida 4 3 6 2" xfId="4934"/>
    <cellStyle name="Salida 4 3 6 2 2" xfId="11298"/>
    <cellStyle name="Salida 4 3 6 2 2 2" xfId="26406"/>
    <cellStyle name="Salida 4 3 6 2 3" xfId="15947"/>
    <cellStyle name="Salida 4 3 6 2 3 2" xfId="31055"/>
    <cellStyle name="Salida 4 3 6 2 4" xfId="20042"/>
    <cellStyle name="Salida 4 3 6 3" xfId="8764"/>
    <cellStyle name="Salida 4 3 6 3 2" xfId="23872"/>
    <cellStyle name="Salida 4 3 6 4" xfId="14838"/>
    <cellStyle name="Salida 4 3 6 4 2" xfId="29946"/>
    <cellStyle name="Salida 4 3 6 5" xfId="17522"/>
    <cellStyle name="Salida 4 3 7" xfId="3866"/>
    <cellStyle name="Salida 4 3 7 2" xfId="6503"/>
    <cellStyle name="Salida 4 3 7 2 2" xfId="12814"/>
    <cellStyle name="Salida 4 3 7 2 2 2" xfId="27922"/>
    <cellStyle name="Salida 4 3 7 2 3" xfId="15417"/>
    <cellStyle name="Salida 4 3 7 2 3 2" xfId="30525"/>
    <cellStyle name="Salida 4 3 7 2 4" xfId="21611"/>
    <cellStyle name="Salida 4 3 7 3" xfId="10248"/>
    <cellStyle name="Salida 4 3 7 3 2" xfId="25356"/>
    <cellStyle name="Salida 4 3 7 4" xfId="13451"/>
    <cellStyle name="Salida 4 3 7 4 2" xfId="28559"/>
    <cellStyle name="Salida 4 3 7 5" xfId="18974"/>
    <cellStyle name="Salida 4 3 8" xfId="4248"/>
    <cellStyle name="Salida 4 3 8 2" xfId="6885"/>
    <cellStyle name="Salida 4 3 8 2 2" xfId="13196"/>
    <cellStyle name="Salida 4 3 8 2 2 2" xfId="28304"/>
    <cellStyle name="Salida 4 3 8 2 3" xfId="16860"/>
    <cellStyle name="Salida 4 3 8 2 3 2" xfId="31968"/>
    <cellStyle name="Salida 4 3 8 2 4" xfId="21993"/>
    <cellStyle name="Salida 4 3 8 3" xfId="10630"/>
    <cellStyle name="Salida 4 3 8 3 2" xfId="25738"/>
    <cellStyle name="Salida 4 3 8 4" xfId="14842"/>
    <cellStyle name="Salida 4 3 8 4 2" xfId="29950"/>
    <cellStyle name="Salida 4 3 8 5" xfId="19356"/>
    <cellStyle name="Salida 4 3 9" xfId="4431"/>
    <cellStyle name="Salida 4 3 9 2" xfId="10813"/>
    <cellStyle name="Salida 4 3 9 2 2" xfId="25921"/>
    <cellStyle name="Salida 4 3 9 3" xfId="13669"/>
    <cellStyle name="Salida 4 3 9 3 2" xfId="28777"/>
    <cellStyle name="Salida 4 3 9 4" xfId="19539"/>
    <cellStyle name="Salida 4 4" xfId="2129"/>
    <cellStyle name="Salida 4 4 10" xfId="15948"/>
    <cellStyle name="Salida 4 4 10 2" xfId="31056"/>
    <cellStyle name="Salida 4 4 11" xfId="15321"/>
    <cellStyle name="Salida 4 4 11 2" xfId="30429"/>
    <cellStyle name="Salida 4 4 12" xfId="17354"/>
    <cellStyle name="Salida 4 4 2" xfId="2619"/>
    <cellStyle name="Salida 4 4 2 2" xfId="5256"/>
    <cellStyle name="Salida 4 4 2 2 2" xfId="11620"/>
    <cellStyle name="Salida 4 4 2 2 2 2" xfId="26728"/>
    <cellStyle name="Salida 4 4 2 2 3" xfId="15217"/>
    <cellStyle name="Salida 4 4 2 2 3 2" xfId="30325"/>
    <cellStyle name="Salida 4 4 2 2 4" xfId="20364"/>
    <cellStyle name="Salida 4 4 2 3" xfId="9086"/>
    <cellStyle name="Salida 4 4 2 3 2" xfId="24194"/>
    <cellStyle name="Salida 4 4 2 4" xfId="16487"/>
    <cellStyle name="Salida 4 4 2 4 2" xfId="31595"/>
    <cellStyle name="Salida 4 4 2 5" xfId="16330"/>
    <cellStyle name="Salida 4 4 2 5 2" xfId="31438"/>
    <cellStyle name="Salida 4 4 2 6" xfId="17727"/>
    <cellStyle name="Salida 4 4 3" xfId="2884"/>
    <cellStyle name="Salida 4 4 3 2" xfId="5521"/>
    <cellStyle name="Salida 4 4 3 2 2" xfId="11832"/>
    <cellStyle name="Salida 4 4 3 2 2 2" xfId="26940"/>
    <cellStyle name="Salida 4 4 3 2 3" xfId="7061"/>
    <cellStyle name="Salida 4 4 3 2 3 2" xfId="22169"/>
    <cellStyle name="Salida 4 4 3 2 4" xfId="20629"/>
    <cellStyle name="Salida 4 4 3 3" xfId="13507"/>
    <cellStyle name="Salida 4 4 3 3 2" xfId="28615"/>
    <cellStyle name="Salida 4 4 3 4" xfId="17992"/>
    <cellStyle name="Salida 4 4 4" xfId="3187"/>
    <cellStyle name="Salida 4 4 4 2" xfId="5824"/>
    <cellStyle name="Salida 4 4 4 2 2" xfId="12135"/>
    <cellStyle name="Salida 4 4 4 2 2 2" xfId="27243"/>
    <cellStyle name="Salida 4 4 4 2 3" xfId="14897"/>
    <cellStyle name="Salida 4 4 4 2 3 2" xfId="30005"/>
    <cellStyle name="Salida 4 4 4 2 4" xfId="20932"/>
    <cellStyle name="Salida 4 4 4 3" xfId="9569"/>
    <cellStyle name="Salida 4 4 4 3 2" xfId="24677"/>
    <cellStyle name="Salida 4 4 4 4" xfId="14003"/>
    <cellStyle name="Salida 4 4 4 4 2" xfId="29111"/>
    <cellStyle name="Salida 4 4 4 5" xfId="18295"/>
    <cellStyle name="Salida 4 4 5" xfId="3513"/>
    <cellStyle name="Salida 4 4 5 2" xfId="6150"/>
    <cellStyle name="Salida 4 4 5 2 2" xfId="12461"/>
    <cellStyle name="Salida 4 4 5 2 2 2" xfId="27569"/>
    <cellStyle name="Salida 4 4 5 2 3" xfId="13763"/>
    <cellStyle name="Salida 4 4 5 2 3 2" xfId="28871"/>
    <cellStyle name="Salida 4 4 5 2 4" xfId="21258"/>
    <cellStyle name="Salida 4 4 5 3" xfId="9895"/>
    <cellStyle name="Salida 4 4 5 3 2" xfId="25003"/>
    <cellStyle name="Salida 4 4 5 4" xfId="14690"/>
    <cellStyle name="Salida 4 4 5 4 2" xfId="29798"/>
    <cellStyle name="Salida 4 4 5 5" xfId="18621"/>
    <cellStyle name="Salida 4 4 6" xfId="3819"/>
    <cellStyle name="Salida 4 4 6 2" xfId="6456"/>
    <cellStyle name="Salida 4 4 6 2 2" xfId="12767"/>
    <cellStyle name="Salida 4 4 6 2 2 2" xfId="27875"/>
    <cellStyle name="Salida 4 4 6 2 3" xfId="7086"/>
    <cellStyle name="Salida 4 4 6 2 3 2" xfId="22194"/>
    <cellStyle name="Salida 4 4 6 2 4" xfId="21564"/>
    <cellStyle name="Salida 4 4 6 3" xfId="10201"/>
    <cellStyle name="Salida 4 4 6 3 2" xfId="25309"/>
    <cellStyle name="Salida 4 4 6 4" xfId="14122"/>
    <cellStyle name="Salida 4 4 6 4 2" xfId="29230"/>
    <cellStyle name="Salida 4 4 6 5" xfId="18927"/>
    <cellStyle name="Salida 4 4 7" xfId="4201"/>
    <cellStyle name="Salida 4 4 7 2" xfId="6838"/>
    <cellStyle name="Salida 4 4 7 2 2" xfId="13149"/>
    <cellStyle name="Salida 4 4 7 2 2 2" xfId="28257"/>
    <cellStyle name="Salida 4 4 7 2 3" xfId="16818"/>
    <cellStyle name="Salida 4 4 7 2 3 2" xfId="31926"/>
    <cellStyle name="Salida 4 4 7 2 4" xfId="21946"/>
    <cellStyle name="Salida 4 4 7 3" xfId="10583"/>
    <cellStyle name="Salida 4 4 7 3 2" xfId="25691"/>
    <cellStyle name="Salida 4 4 7 4" xfId="8044"/>
    <cellStyle name="Salida 4 4 7 4 2" xfId="23152"/>
    <cellStyle name="Salida 4 4 7 5" xfId="19309"/>
    <cellStyle name="Salida 4 4 8" xfId="4766"/>
    <cellStyle name="Salida 4 4 8 2" xfId="11148"/>
    <cellStyle name="Salida 4 4 8 2 2" xfId="26256"/>
    <cellStyle name="Salida 4 4 8 3" xfId="13713"/>
    <cellStyle name="Salida 4 4 8 3 2" xfId="28821"/>
    <cellStyle name="Salida 4 4 8 4" xfId="19874"/>
    <cellStyle name="Salida 4 4 9" xfId="8627"/>
    <cellStyle name="Salida 4 4 9 2" xfId="23735"/>
    <cellStyle name="Salida 4 5" xfId="1994"/>
    <cellStyle name="Salida 4 5 10" xfId="7603"/>
    <cellStyle name="Salida 4 5 10 2" xfId="22711"/>
    <cellStyle name="Salida 4 5 11" xfId="17219"/>
    <cellStyle name="Salida 4 5 2" xfId="2756"/>
    <cellStyle name="Salida 4 5 2 2" xfId="5393"/>
    <cellStyle name="Salida 4 5 2 2 2" xfId="11742"/>
    <cellStyle name="Salida 4 5 2 2 2 2" xfId="26850"/>
    <cellStyle name="Salida 4 5 2 2 3" xfId="15874"/>
    <cellStyle name="Salida 4 5 2 2 3 2" xfId="30982"/>
    <cellStyle name="Salida 4 5 2 2 4" xfId="20501"/>
    <cellStyle name="Salida 4 5 2 3" xfId="15193"/>
    <cellStyle name="Salida 4 5 2 3 2" xfId="30301"/>
    <cellStyle name="Salida 4 5 2 4" xfId="17864"/>
    <cellStyle name="Salida 4 5 3" xfId="3059"/>
    <cellStyle name="Salida 4 5 3 2" xfId="5696"/>
    <cellStyle name="Salida 4 5 3 2 2" xfId="12007"/>
    <cellStyle name="Salida 4 5 3 2 2 2" xfId="27115"/>
    <cellStyle name="Salida 4 5 3 2 3" xfId="16335"/>
    <cellStyle name="Salida 4 5 3 2 3 2" xfId="31443"/>
    <cellStyle name="Salida 4 5 3 2 4" xfId="20804"/>
    <cellStyle name="Salida 4 5 3 3" xfId="9441"/>
    <cellStyle name="Salida 4 5 3 3 2" xfId="24549"/>
    <cellStyle name="Salida 4 5 3 4" xfId="14935"/>
    <cellStyle name="Salida 4 5 3 4 2" xfId="30043"/>
    <cellStyle name="Salida 4 5 3 5" xfId="18167"/>
    <cellStyle name="Salida 4 5 4" xfId="3385"/>
    <cellStyle name="Salida 4 5 4 2" xfId="6022"/>
    <cellStyle name="Salida 4 5 4 2 2" xfId="12333"/>
    <cellStyle name="Salida 4 5 4 2 2 2" xfId="27441"/>
    <cellStyle name="Salida 4 5 4 2 3" xfId="9142"/>
    <cellStyle name="Salida 4 5 4 2 3 2" xfId="24250"/>
    <cellStyle name="Salida 4 5 4 2 4" xfId="21130"/>
    <cellStyle name="Salida 4 5 4 3" xfId="9767"/>
    <cellStyle name="Salida 4 5 4 3 2" xfId="24875"/>
    <cellStyle name="Salida 4 5 4 4" xfId="7399"/>
    <cellStyle name="Salida 4 5 4 4 2" xfId="22507"/>
    <cellStyle name="Salida 4 5 4 5" xfId="18493"/>
    <cellStyle name="Salida 4 5 5" xfId="3691"/>
    <cellStyle name="Salida 4 5 5 2" xfId="6328"/>
    <cellStyle name="Salida 4 5 5 2 2" xfId="12639"/>
    <cellStyle name="Salida 4 5 5 2 2 2" xfId="27747"/>
    <cellStyle name="Salida 4 5 5 2 3" xfId="11770"/>
    <cellStyle name="Salida 4 5 5 2 3 2" xfId="26878"/>
    <cellStyle name="Salida 4 5 5 2 4" xfId="21436"/>
    <cellStyle name="Salida 4 5 5 3" xfId="10073"/>
    <cellStyle name="Salida 4 5 5 3 2" xfId="25181"/>
    <cellStyle name="Salida 4 5 5 4" xfId="15724"/>
    <cellStyle name="Salida 4 5 5 4 2" xfId="30832"/>
    <cellStyle name="Salida 4 5 5 5" xfId="18799"/>
    <cellStyle name="Salida 4 5 6" xfId="4066"/>
    <cellStyle name="Salida 4 5 6 2" xfId="6703"/>
    <cellStyle name="Salida 4 5 6 2 2" xfId="13014"/>
    <cellStyle name="Salida 4 5 6 2 2 2" xfId="28122"/>
    <cellStyle name="Salida 4 5 6 2 3" xfId="16690"/>
    <cellStyle name="Salida 4 5 6 2 3 2" xfId="31798"/>
    <cellStyle name="Salida 4 5 6 2 4" xfId="21811"/>
    <cellStyle name="Salida 4 5 6 3" xfId="10448"/>
    <cellStyle name="Salida 4 5 6 3 2" xfId="25556"/>
    <cellStyle name="Salida 4 5 6 4" xfId="15869"/>
    <cellStyle name="Salida 4 5 6 4 2" xfId="30977"/>
    <cellStyle name="Salida 4 5 6 5" xfId="19174"/>
    <cellStyle name="Salida 4 5 7" xfId="4631"/>
    <cellStyle name="Salida 4 5 7 2" xfId="11013"/>
    <cellStyle name="Salida 4 5 7 2 2" xfId="26121"/>
    <cellStyle name="Salida 4 5 7 3" xfId="7908"/>
    <cellStyle name="Salida 4 5 7 3 2" xfId="23016"/>
    <cellStyle name="Salida 4 5 7 4" xfId="19739"/>
    <cellStyle name="Salida 4 5 8" xfId="8492"/>
    <cellStyle name="Salida 4 5 8 2" xfId="23600"/>
    <cellStyle name="Salida 4 5 9" xfId="16116"/>
    <cellStyle name="Salida 4 5 9 2" xfId="31224"/>
    <cellStyle name="Salida 5" xfId="1514"/>
    <cellStyle name="Salida 5 2" xfId="1940"/>
    <cellStyle name="Salida 5 2 10" xfId="8441"/>
    <cellStyle name="Salida 5 2 10 2" xfId="23549"/>
    <cellStyle name="Salida 5 2 11" xfId="16157"/>
    <cellStyle name="Salida 5 2 11 2" xfId="31265"/>
    <cellStyle name="Salida 5 2 12" xfId="15872"/>
    <cellStyle name="Salida 5 2 12 2" xfId="30980"/>
    <cellStyle name="Salida 5 2 13" xfId="17165"/>
    <cellStyle name="Salida 5 2 2" xfId="2500"/>
    <cellStyle name="Salida 5 2 2 2" xfId="5137"/>
    <cellStyle name="Salida 5 2 2 2 2" xfId="11501"/>
    <cellStyle name="Salida 5 2 2 2 2 2" xfId="26609"/>
    <cellStyle name="Salida 5 2 2 2 3" xfId="14514"/>
    <cellStyle name="Salida 5 2 2 2 3 2" xfId="29622"/>
    <cellStyle name="Salida 5 2 2 2 4" xfId="20245"/>
    <cellStyle name="Salida 5 2 2 3" xfId="8967"/>
    <cellStyle name="Salida 5 2 2 3 2" xfId="24075"/>
    <cellStyle name="Salida 5 2 3" xfId="2716"/>
    <cellStyle name="Salida 5 2 3 2" xfId="5353"/>
    <cellStyle name="Salida 5 2 3 2 2" xfId="11702"/>
    <cellStyle name="Salida 5 2 3 2 2 2" xfId="26810"/>
    <cellStyle name="Salida 5 2 3 2 3" xfId="13954"/>
    <cellStyle name="Salida 5 2 3 2 3 2" xfId="29062"/>
    <cellStyle name="Salida 5 2 3 2 4" xfId="20461"/>
    <cellStyle name="Salida 5 2 3 3" xfId="14310"/>
    <cellStyle name="Salida 5 2 3 3 2" xfId="29418"/>
    <cellStyle name="Salida 5 2 3 4" xfId="17824"/>
    <cellStyle name="Salida 5 2 4" xfId="3019"/>
    <cellStyle name="Salida 5 2 4 2" xfId="5656"/>
    <cellStyle name="Salida 5 2 4 2 2" xfId="11967"/>
    <cellStyle name="Salida 5 2 4 2 2 2" xfId="27075"/>
    <cellStyle name="Salida 5 2 4 2 3" xfId="7740"/>
    <cellStyle name="Salida 5 2 4 2 3 2" xfId="22848"/>
    <cellStyle name="Salida 5 2 4 2 4" xfId="20764"/>
    <cellStyle name="Salida 5 2 4 3" xfId="9401"/>
    <cellStyle name="Salida 5 2 4 3 2" xfId="24509"/>
    <cellStyle name="Salida 5 2 4 4" xfId="14531"/>
    <cellStyle name="Salida 5 2 4 4 2" xfId="29639"/>
    <cellStyle name="Salida 5 2 4 5" xfId="18127"/>
    <cellStyle name="Salida 5 2 5" xfId="3345"/>
    <cellStyle name="Salida 5 2 5 2" xfId="5982"/>
    <cellStyle name="Salida 5 2 5 2 2" xfId="12293"/>
    <cellStyle name="Salida 5 2 5 2 2 2" xfId="27401"/>
    <cellStyle name="Salida 5 2 5 2 3" xfId="7412"/>
    <cellStyle name="Salida 5 2 5 2 3 2" xfId="22520"/>
    <cellStyle name="Salida 5 2 5 2 4" xfId="21090"/>
    <cellStyle name="Salida 5 2 5 3" xfId="9727"/>
    <cellStyle name="Salida 5 2 5 3 2" xfId="24835"/>
    <cellStyle name="Salida 5 2 5 4" xfId="13826"/>
    <cellStyle name="Salida 5 2 5 4 2" xfId="28934"/>
    <cellStyle name="Salida 5 2 5 5" xfId="18453"/>
    <cellStyle name="Salida 5 2 6" xfId="3651"/>
    <cellStyle name="Salida 5 2 6 2" xfId="6288"/>
    <cellStyle name="Salida 5 2 6 2 2" xfId="12599"/>
    <cellStyle name="Salida 5 2 6 2 2 2" xfId="27707"/>
    <cellStyle name="Salida 5 2 6 2 3" xfId="7456"/>
    <cellStyle name="Salida 5 2 6 2 3 2" xfId="22564"/>
    <cellStyle name="Salida 5 2 6 2 4" xfId="21396"/>
    <cellStyle name="Salida 5 2 6 3" xfId="10033"/>
    <cellStyle name="Salida 5 2 6 3 2" xfId="25141"/>
    <cellStyle name="Salida 5 2 6 4" xfId="13558"/>
    <cellStyle name="Salida 5 2 6 4 2" xfId="28666"/>
    <cellStyle name="Salida 5 2 6 5" xfId="18759"/>
    <cellStyle name="Salida 5 2 7" xfId="4012"/>
    <cellStyle name="Salida 5 2 7 2" xfId="6649"/>
    <cellStyle name="Salida 5 2 7 2 2" xfId="12960"/>
    <cellStyle name="Salida 5 2 7 2 2 2" xfId="28068"/>
    <cellStyle name="Salida 5 2 7 2 3" xfId="16650"/>
    <cellStyle name="Salida 5 2 7 2 3 2" xfId="31758"/>
    <cellStyle name="Salida 5 2 7 2 4" xfId="21757"/>
    <cellStyle name="Salida 5 2 7 3" xfId="10394"/>
    <cellStyle name="Salida 5 2 7 3 2" xfId="25502"/>
    <cellStyle name="Salida 5 2 7 4" xfId="7729"/>
    <cellStyle name="Salida 5 2 7 4 2" xfId="22837"/>
    <cellStyle name="Salida 5 2 7 5" xfId="19120"/>
    <cellStyle name="Salida 5 2 8" xfId="4325"/>
    <cellStyle name="Salida 5 2 8 2" xfId="6962"/>
    <cellStyle name="Salida 5 2 8 2 2" xfId="13273"/>
    <cellStyle name="Salida 5 2 8 2 2 2" xfId="28381"/>
    <cellStyle name="Salida 5 2 8 2 3" xfId="16937"/>
    <cellStyle name="Salida 5 2 8 2 3 2" xfId="32045"/>
    <cellStyle name="Salida 5 2 8 2 4" xfId="22070"/>
    <cellStyle name="Salida 5 2 8 3" xfId="10707"/>
    <cellStyle name="Salida 5 2 8 3 2" xfId="25815"/>
    <cellStyle name="Salida 5 2 8 4" xfId="7761"/>
    <cellStyle name="Salida 5 2 8 4 2" xfId="22869"/>
    <cellStyle name="Salida 5 2 8 5" xfId="19433"/>
    <cellStyle name="Salida 5 2 9" xfId="4577"/>
    <cellStyle name="Salida 5 2 9 2" xfId="10959"/>
    <cellStyle name="Salida 5 2 9 2 2" xfId="26067"/>
    <cellStyle name="Salida 5 2 9 3" xfId="16096"/>
    <cellStyle name="Salida 5 2 9 3 2" xfId="31204"/>
    <cellStyle name="Salida 5 2 9 4" xfId="19685"/>
    <cellStyle name="Salida 5 3" xfId="1793"/>
    <cellStyle name="Salida 5 3 10" xfId="8270"/>
    <cellStyle name="Salida 5 3 10 2" xfId="23378"/>
    <cellStyle name="Salida 5 3 11" xfId="14066"/>
    <cellStyle name="Salida 5 3 11 2" xfId="29174"/>
    <cellStyle name="Salida 5 3 12" xfId="15855"/>
    <cellStyle name="Salida 5 3 12 2" xfId="30963"/>
    <cellStyle name="Salida 5 3 13" xfId="17018"/>
    <cellStyle name="Salida 5 3 2" xfId="2353"/>
    <cellStyle name="Salida 5 3 2 2" xfId="4990"/>
    <cellStyle name="Salida 5 3 2 2 2" xfId="11354"/>
    <cellStyle name="Salida 5 3 2 2 2 2" xfId="26462"/>
    <cellStyle name="Salida 5 3 2 2 3" xfId="7193"/>
    <cellStyle name="Salida 5 3 2 2 3 2" xfId="22301"/>
    <cellStyle name="Salida 5 3 2 2 4" xfId="20098"/>
    <cellStyle name="Salida 5 3 2 3" xfId="8820"/>
    <cellStyle name="Salida 5 3 2 3 2" xfId="23928"/>
    <cellStyle name="Salida 5 3 3" xfId="2266"/>
    <cellStyle name="Salida 5 3 3 2" xfId="4903"/>
    <cellStyle name="Salida 5 3 3 2 2" xfId="11267"/>
    <cellStyle name="Salida 5 3 3 2 2 2" xfId="26375"/>
    <cellStyle name="Salida 5 3 3 2 3" xfId="15974"/>
    <cellStyle name="Salida 5 3 3 2 3 2" xfId="31082"/>
    <cellStyle name="Salida 5 3 3 2 4" xfId="20011"/>
    <cellStyle name="Salida 5 3 3 3" xfId="15721"/>
    <cellStyle name="Salida 5 3 3 3 2" xfId="30829"/>
    <cellStyle name="Salida 5 3 3 4" xfId="17491"/>
    <cellStyle name="Salida 5 3 4" xfId="2330"/>
    <cellStyle name="Salida 5 3 4 2" xfId="4967"/>
    <cellStyle name="Salida 5 3 4 2 2" xfId="11331"/>
    <cellStyle name="Salida 5 3 4 2 2 2" xfId="26439"/>
    <cellStyle name="Salida 5 3 4 2 3" xfId="13782"/>
    <cellStyle name="Salida 5 3 4 2 3 2" xfId="28890"/>
    <cellStyle name="Salida 5 3 4 2 4" xfId="20075"/>
    <cellStyle name="Salida 5 3 4 3" xfId="8797"/>
    <cellStyle name="Salida 5 3 4 3 2" xfId="23905"/>
    <cellStyle name="Salida 5 3 4 4" xfId="7444"/>
    <cellStyle name="Salida 5 3 4 4 2" xfId="22552"/>
    <cellStyle name="Salida 5 3 4 5" xfId="17555"/>
    <cellStyle name="Salida 5 3 5" xfId="2280"/>
    <cellStyle name="Salida 5 3 5 2" xfId="4917"/>
    <cellStyle name="Salida 5 3 5 2 2" xfId="11281"/>
    <cellStyle name="Salida 5 3 5 2 2 2" xfId="26389"/>
    <cellStyle name="Salida 5 3 5 2 3" xfId="14183"/>
    <cellStyle name="Salida 5 3 5 2 3 2" xfId="29291"/>
    <cellStyle name="Salida 5 3 5 2 4" xfId="20025"/>
    <cellStyle name="Salida 5 3 5 3" xfId="8747"/>
    <cellStyle name="Salida 5 3 5 3 2" xfId="23855"/>
    <cellStyle name="Salida 5 3 5 4" xfId="16314"/>
    <cellStyle name="Salida 5 3 5 4 2" xfId="31422"/>
    <cellStyle name="Salida 5 3 5 5" xfId="17505"/>
    <cellStyle name="Salida 5 3 6" xfId="2296"/>
    <cellStyle name="Salida 5 3 6 2" xfId="4933"/>
    <cellStyle name="Salida 5 3 6 2 2" xfId="11297"/>
    <cellStyle name="Salida 5 3 6 2 2 2" xfId="26405"/>
    <cellStyle name="Salida 5 3 6 2 3" xfId="15978"/>
    <cellStyle name="Salida 5 3 6 2 3 2" xfId="31086"/>
    <cellStyle name="Salida 5 3 6 2 4" xfId="20041"/>
    <cellStyle name="Salida 5 3 6 3" xfId="8763"/>
    <cellStyle name="Salida 5 3 6 3 2" xfId="23871"/>
    <cellStyle name="Salida 5 3 6 4" xfId="15277"/>
    <cellStyle name="Salida 5 3 6 4 2" xfId="30385"/>
    <cellStyle name="Salida 5 3 6 5" xfId="17521"/>
    <cellStyle name="Salida 5 3 7" xfId="3865"/>
    <cellStyle name="Salida 5 3 7 2" xfId="6502"/>
    <cellStyle name="Salida 5 3 7 2 2" xfId="12813"/>
    <cellStyle name="Salida 5 3 7 2 2 2" xfId="27921"/>
    <cellStyle name="Salida 5 3 7 2 3" xfId="15941"/>
    <cellStyle name="Salida 5 3 7 2 3 2" xfId="31049"/>
    <cellStyle name="Salida 5 3 7 2 4" xfId="21610"/>
    <cellStyle name="Salida 5 3 7 3" xfId="10247"/>
    <cellStyle name="Salida 5 3 7 3 2" xfId="25355"/>
    <cellStyle name="Salida 5 3 7 4" xfId="14676"/>
    <cellStyle name="Salida 5 3 7 4 2" xfId="29784"/>
    <cellStyle name="Salida 5 3 7 5" xfId="18973"/>
    <cellStyle name="Salida 5 3 8" xfId="4247"/>
    <cellStyle name="Salida 5 3 8 2" xfId="6884"/>
    <cellStyle name="Salida 5 3 8 2 2" xfId="13195"/>
    <cellStyle name="Salida 5 3 8 2 2 2" xfId="28303"/>
    <cellStyle name="Salida 5 3 8 2 3" xfId="16859"/>
    <cellStyle name="Salida 5 3 8 2 3 2" xfId="31967"/>
    <cellStyle name="Salida 5 3 8 2 4" xfId="21992"/>
    <cellStyle name="Salida 5 3 8 3" xfId="10629"/>
    <cellStyle name="Salida 5 3 8 3 2" xfId="25737"/>
    <cellStyle name="Salida 5 3 8 4" xfId="7531"/>
    <cellStyle name="Salida 5 3 8 4 2" xfId="22639"/>
    <cellStyle name="Salida 5 3 8 5" xfId="19355"/>
    <cellStyle name="Salida 5 3 9" xfId="4430"/>
    <cellStyle name="Salida 5 3 9 2" xfId="10812"/>
    <cellStyle name="Salida 5 3 9 2 2" xfId="25920"/>
    <cellStyle name="Salida 5 3 9 3" xfId="14460"/>
    <cellStyle name="Salida 5 3 9 3 2" xfId="29568"/>
    <cellStyle name="Salida 5 3 9 4" xfId="19538"/>
    <cellStyle name="Salida 5 4" xfId="2130"/>
    <cellStyle name="Salida 5 4 10" xfId="7503"/>
    <cellStyle name="Salida 5 4 10 2" xfId="22611"/>
    <cellStyle name="Salida 5 4 11" xfId="15745"/>
    <cellStyle name="Salida 5 4 11 2" xfId="30853"/>
    <cellStyle name="Salida 5 4 12" xfId="17355"/>
    <cellStyle name="Salida 5 4 2" xfId="2620"/>
    <cellStyle name="Salida 5 4 2 2" xfId="5257"/>
    <cellStyle name="Salida 5 4 2 2 2" xfId="11621"/>
    <cellStyle name="Salida 5 4 2 2 2 2" xfId="26729"/>
    <cellStyle name="Salida 5 4 2 2 3" xfId="13961"/>
    <cellStyle name="Salida 5 4 2 2 3 2" xfId="29069"/>
    <cellStyle name="Salida 5 4 2 2 4" xfId="20365"/>
    <cellStyle name="Salida 5 4 2 3" xfId="9087"/>
    <cellStyle name="Salida 5 4 2 3 2" xfId="24195"/>
    <cellStyle name="Salida 5 4 2 4" xfId="13889"/>
    <cellStyle name="Salida 5 4 2 4 2" xfId="28997"/>
    <cellStyle name="Salida 5 4 2 5" xfId="13519"/>
    <cellStyle name="Salida 5 4 2 5 2" xfId="28627"/>
    <cellStyle name="Salida 5 4 2 6" xfId="17728"/>
    <cellStyle name="Salida 5 4 3" xfId="2885"/>
    <cellStyle name="Salida 5 4 3 2" xfId="5522"/>
    <cellStyle name="Salida 5 4 3 2 2" xfId="11833"/>
    <cellStyle name="Salida 5 4 3 2 2 2" xfId="26941"/>
    <cellStyle name="Salida 5 4 3 2 3" xfId="15126"/>
    <cellStyle name="Salida 5 4 3 2 3 2" xfId="30234"/>
    <cellStyle name="Salida 5 4 3 2 4" xfId="20630"/>
    <cellStyle name="Salida 5 4 3 3" xfId="14008"/>
    <cellStyle name="Salida 5 4 3 3 2" xfId="29116"/>
    <cellStyle name="Salida 5 4 3 4" xfId="17993"/>
    <cellStyle name="Salida 5 4 4" xfId="3188"/>
    <cellStyle name="Salida 5 4 4 2" xfId="5825"/>
    <cellStyle name="Salida 5 4 4 2 2" xfId="12136"/>
    <cellStyle name="Salida 5 4 4 2 2 2" xfId="27244"/>
    <cellStyle name="Salida 5 4 4 2 3" xfId="11674"/>
    <cellStyle name="Salida 5 4 4 2 3 2" xfId="26782"/>
    <cellStyle name="Salida 5 4 4 2 4" xfId="20933"/>
    <cellStyle name="Salida 5 4 4 3" xfId="9570"/>
    <cellStyle name="Salida 5 4 4 3 2" xfId="24678"/>
    <cellStyle name="Salida 5 4 4 4" xfId="11223"/>
    <cellStyle name="Salida 5 4 4 4 2" xfId="26331"/>
    <cellStyle name="Salida 5 4 4 5" xfId="18296"/>
    <cellStyle name="Salida 5 4 5" xfId="3514"/>
    <cellStyle name="Salida 5 4 5 2" xfId="6151"/>
    <cellStyle name="Salida 5 4 5 2 2" xfId="12462"/>
    <cellStyle name="Salida 5 4 5 2 2 2" xfId="27570"/>
    <cellStyle name="Salida 5 4 5 2 3" xfId="16101"/>
    <cellStyle name="Salida 5 4 5 2 3 2" xfId="31209"/>
    <cellStyle name="Salida 5 4 5 2 4" xfId="21259"/>
    <cellStyle name="Salida 5 4 5 3" xfId="9896"/>
    <cellStyle name="Salida 5 4 5 3 2" xfId="25004"/>
    <cellStyle name="Salida 5 4 5 4" xfId="14847"/>
    <cellStyle name="Salida 5 4 5 4 2" xfId="29955"/>
    <cellStyle name="Salida 5 4 5 5" xfId="18622"/>
    <cellStyle name="Salida 5 4 6" xfId="3820"/>
    <cellStyle name="Salida 5 4 6 2" xfId="6457"/>
    <cellStyle name="Salida 5 4 6 2 2" xfId="12768"/>
    <cellStyle name="Salida 5 4 6 2 2 2" xfId="27876"/>
    <cellStyle name="Salida 5 4 6 2 3" xfId="14521"/>
    <cellStyle name="Salida 5 4 6 2 3 2" xfId="29629"/>
    <cellStyle name="Salida 5 4 6 2 4" xfId="21565"/>
    <cellStyle name="Salida 5 4 6 3" xfId="10202"/>
    <cellStyle name="Salida 5 4 6 3 2" xfId="25310"/>
    <cellStyle name="Salida 5 4 6 4" xfId="7594"/>
    <cellStyle name="Salida 5 4 6 4 2" xfId="22702"/>
    <cellStyle name="Salida 5 4 6 5" xfId="18928"/>
    <cellStyle name="Salida 5 4 7" xfId="4202"/>
    <cellStyle name="Salida 5 4 7 2" xfId="6839"/>
    <cellStyle name="Salida 5 4 7 2 2" xfId="13150"/>
    <cellStyle name="Salida 5 4 7 2 2 2" xfId="28258"/>
    <cellStyle name="Salida 5 4 7 2 3" xfId="16819"/>
    <cellStyle name="Salida 5 4 7 2 3 2" xfId="31927"/>
    <cellStyle name="Salida 5 4 7 2 4" xfId="21947"/>
    <cellStyle name="Salida 5 4 7 3" xfId="10584"/>
    <cellStyle name="Salida 5 4 7 3 2" xfId="25692"/>
    <cellStyle name="Salida 5 4 7 4" xfId="16287"/>
    <cellStyle name="Salida 5 4 7 4 2" xfId="31395"/>
    <cellStyle name="Salida 5 4 7 5" xfId="19310"/>
    <cellStyle name="Salida 5 4 8" xfId="4767"/>
    <cellStyle name="Salida 5 4 8 2" xfId="11149"/>
    <cellStyle name="Salida 5 4 8 2 2" xfId="26257"/>
    <cellStyle name="Salida 5 4 8 3" xfId="15092"/>
    <cellStyle name="Salida 5 4 8 3 2" xfId="30200"/>
    <cellStyle name="Salida 5 4 8 4" xfId="19875"/>
    <cellStyle name="Salida 5 4 9" xfId="8628"/>
    <cellStyle name="Salida 5 4 9 2" xfId="23736"/>
    <cellStyle name="Salida 5 5" xfId="1993"/>
    <cellStyle name="Salida 5 5 10" xfId="8114"/>
    <cellStyle name="Salida 5 5 10 2" xfId="23222"/>
    <cellStyle name="Salida 5 5 11" xfId="17218"/>
    <cellStyle name="Salida 5 5 2" xfId="2755"/>
    <cellStyle name="Salida 5 5 2 2" xfId="5392"/>
    <cellStyle name="Salida 5 5 2 2 2" xfId="11741"/>
    <cellStyle name="Salida 5 5 2 2 2 2" xfId="26849"/>
    <cellStyle name="Salida 5 5 2 2 3" xfId="8167"/>
    <cellStyle name="Salida 5 5 2 2 3 2" xfId="23275"/>
    <cellStyle name="Salida 5 5 2 2 4" xfId="20500"/>
    <cellStyle name="Salida 5 5 2 3" xfId="7197"/>
    <cellStyle name="Salida 5 5 2 3 2" xfId="22305"/>
    <cellStyle name="Salida 5 5 2 4" xfId="17863"/>
    <cellStyle name="Salida 5 5 3" xfId="3058"/>
    <cellStyle name="Salida 5 5 3 2" xfId="5695"/>
    <cellStyle name="Salida 5 5 3 2 2" xfId="12006"/>
    <cellStyle name="Salida 5 5 3 2 2 2" xfId="27114"/>
    <cellStyle name="Salida 5 5 3 2 3" xfId="8155"/>
    <cellStyle name="Salida 5 5 3 2 3 2" xfId="23263"/>
    <cellStyle name="Salida 5 5 3 2 4" xfId="20803"/>
    <cellStyle name="Salida 5 5 3 3" xfId="9440"/>
    <cellStyle name="Salida 5 5 3 3 2" xfId="24548"/>
    <cellStyle name="Salida 5 5 3 4" xfId="15701"/>
    <cellStyle name="Salida 5 5 3 4 2" xfId="30809"/>
    <cellStyle name="Salida 5 5 3 5" xfId="18166"/>
    <cellStyle name="Salida 5 5 4" xfId="3384"/>
    <cellStyle name="Salida 5 5 4 2" xfId="6021"/>
    <cellStyle name="Salida 5 5 4 2 2" xfId="12332"/>
    <cellStyle name="Salida 5 5 4 2 2 2" xfId="27440"/>
    <cellStyle name="Salida 5 5 4 2 3" xfId="16566"/>
    <cellStyle name="Salida 5 5 4 2 3 2" xfId="31674"/>
    <cellStyle name="Salida 5 5 4 2 4" xfId="21129"/>
    <cellStyle name="Salida 5 5 4 3" xfId="9766"/>
    <cellStyle name="Salida 5 5 4 3 2" xfId="24874"/>
    <cellStyle name="Salida 5 5 4 4" xfId="15388"/>
    <cellStyle name="Salida 5 5 4 4 2" xfId="30496"/>
    <cellStyle name="Salida 5 5 4 5" xfId="18492"/>
    <cellStyle name="Salida 5 5 5" xfId="3690"/>
    <cellStyle name="Salida 5 5 5 2" xfId="6327"/>
    <cellStyle name="Salida 5 5 5 2 2" xfId="12638"/>
    <cellStyle name="Salida 5 5 5 2 2 2" xfId="27746"/>
    <cellStyle name="Salida 5 5 5 2 3" xfId="15389"/>
    <cellStyle name="Salida 5 5 5 2 3 2" xfId="30497"/>
    <cellStyle name="Salida 5 5 5 2 4" xfId="21435"/>
    <cellStyle name="Salida 5 5 5 3" xfId="10072"/>
    <cellStyle name="Salida 5 5 5 3 2" xfId="25180"/>
    <cellStyle name="Salida 5 5 5 4" xfId="7754"/>
    <cellStyle name="Salida 5 5 5 4 2" xfId="22862"/>
    <cellStyle name="Salida 5 5 5 5" xfId="18798"/>
    <cellStyle name="Salida 5 5 6" xfId="4065"/>
    <cellStyle name="Salida 5 5 6 2" xfId="6702"/>
    <cellStyle name="Salida 5 5 6 2 2" xfId="13013"/>
    <cellStyle name="Salida 5 5 6 2 2 2" xfId="28121"/>
    <cellStyle name="Salida 5 5 6 2 3" xfId="16689"/>
    <cellStyle name="Salida 5 5 6 2 3 2" xfId="31797"/>
    <cellStyle name="Salida 5 5 6 2 4" xfId="21810"/>
    <cellStyle name="Salida 5 5 6 3" xfId="10447"/>
    <cellStyle name="Salida 5 5 6 3 2" xfId="25555"/>
    <cellStyle name="Salida 5 5 6 4" xfId="9265"/>
    <cellStyle name="Salida 5 5 6 4 2" xfId="24373"/>
    <cellStyle name="Salida 5 5 6 5" xfId="19173"/>
    <cellStyle name="Salida 5 5 7" xfId="4630"/>
    <cellStyle name="Salida 5 5 7 2" xfId="11012"/>
    <cellStyle name="Salida 5 5 7 2 2" xfId="26120"/>
    <cellStyle name="Salida 5 5 7 3" xfId="13441"/>
    <cellStyle name="Salida 5 5 7 3 2" xfId="28549"/>
    <cellStyle name="Salida 5 5 7 4" xfId="19738"/>
    <cellStyle name="Salida 5 5 8" xfId="8491"/>
    <cellStyle name="Salida 5 5 8 2" xfId="23599"/>
    <cellStyle name="Salida 5 5 9" xfId="14149"/>
    <cellStyle name="Salida 5 5 9 2" xfId="29257"/>
    <cellStyle name="Salida 6" xfId="1515"/>
    <cellStyle name="Salida 6 2" xfId="1941"/>
    <cellStyle name="Salida 6 2 10" xfId="8442"/>
    <cellStyle name="Salida 6 2 10 2" xfId="23550"/>
    <cellStyle name="Salida 6 2 11" xfId="14272"/>
    <cellStyle name="Salida 6 2 11 2" xfId="29380"/>
    <cellStyle name="Salida 6 2 12" xfId="15005"/>
    <cellStyle name="Salida 6 2 12 2" xfId="30113"/>
    <cellStyle name="Salida 6 2 13" xfId="17166"/>
    <cellStyle name="Salida 6 2 2" xfId="2501"/>
    <cellStyle name="Salida 6 2 2 2" xfId="5138"/>
    <cellStyle name="Salida 6 2 2 2 2" xfId="11502"/>
    <cellStyle name="Salida 6 2 2 2 2 2" xfId="26610"/>
    <cellStyle name="Salida 6 2 2 2 3" xfId="15498"/>
    <cellStyle name="Salida 6 2 2 2 3 2" xfId="30606"/>
    <cellStyle name="Salida 6 2 2 2 4" xfId="20246"/>
    <cellStyle name="Salida 6 2 2 3" xfId="8968"/>
    <cellStyle name="Salida 6 2 2 3 2" xfId="24076"/>
    <cellStyle name="Salida 6 2 3" xfId="2717"/>
    <cellStyle name="Salida 6 2 3 2" xfId="5354"/>
    <cellStyle name="Salida 6 2 3 2 2" xfId="11703"/>
    <cellStyle name="Salida 6 2 3 2 2 2" xfId="26811"/>
    <cellStyle name="Salida 6 2 3 2 3" xfId="15027"/>
    <cellStyle name="Salida 6 2 3 2 3 2" xfId="30135"/>
    <cellStyle name="Salida 6 2 3 2 4" xfId="20462"/>
    <cellStyle name="Salida 6 2 3 3" xfId="14934"/>
    <cellStyle name="Salida 6 2 3 3 2" xfId="30042"/>
    <cellStyle name="Salida 6 2 3 4" xfId="17825"/>
    <cellStyle name="Salida 6 2 4" xfId="3020"/>
    <cellStyle name="Salida 6 2 4 2" xfId="5657"/>
    <cellStyle name="Salida 6 2 4 2 2" xfId="11968"/>
    <cellStyle name="Salida 6 2 4 2 2 2" xfId="27076"/>
    <cellStyle name="Salida 6 2 4 2 3" xfId="13864"/>
    <cellStyle name="Salida 6 2 4 2 3 2" xfId="28972"/>
    <cellStyle name="Salida 6 2 4 2 4" xfId="20765"/>
    <cellStyle name="Salida 6 2 4 3" xfId="9402"/>
    <cellStyle name="Salida 6 2 4 3 2" xfId="24510"/>
    <cellStyle name="Salida 6 2 4 4" xfId="13525"/>
    <cellStyle name="Salida 6 2 4 4 2" xfId="28633"/>
    <cellStyle name="Salida 6 2 4 5" xfId="18128"/>
    <cellStyle name="Salida 6 2 5" xfId="3346"/>
    <cellStyle name="Salida 6 2 5 2" xfId="5983"/>
    <cellStyle name="Salida 6 2 5 2 2" xfId="12294"/>
    <cellStyle name="Salida 6 2 5 2 2 2" xfId="27402"/>
    <cellStyle name="Salida 6 2 5 2 3" xfId="13504"/>
    <cellStyle name="Salida 6 2 5 2 3 2" xfId="28612"/>
    <cellStyle name="Salida 6 2 5 2 4" xfId="21091"/>
    <cellStyle name="Salida 6 2 5 3" xfId="9728"/>
    <cellStyle name="Salida 6 2 5 3 2" xfId="24836"/>
    <cellStyle name="Salida 6 2 5 4" xfId="14319"/>
    <cellStyle name="Salida 6 2 5 4 2" xfId="29427"/>
    <cellStyle name="Salida 6 2 5 5" xfId="18454"/>
    <cellStyle name="Salida 6 2 6" xfId="3652"/>
    <cellStyle name="Salida 6 2 6 2" xfId="6289"/>
    <cellStyle name="Salida 6 2 6 2 2" xfId="12600"/>
    <cellStyle name="Salida 6 2 6 2 2 2" xfId="27708"/>
    <cellStyle name="Salida 6 2 6 2 3" xfId="15915"/>
    <cellStyle name="Salida 6 2 6 2 3 2" xfId="31023"/>
    <cellStyle name="Salida 6 2 6 2 4" xfId="21397"/>
    <cellStyle name="Salida 6 2 6 3" xfId="10034"/>
    <cellStyle name="Salida 6 2 6 3 2" xfId="25142"/>
    <cellStyle name="Salida 6 2 6 4" xfId="13536"/>
    <cellStyle name="Salida 6 2 6 4 2" xfId="28644"/>
    <cellStyle name="Salida 6 2 6 5" xfId="18760"/>
    <cellStyle name="Salida 6 2 7" xfId="4013"/>
    <cellStyle name="Salida 6 2 7 2" xfId="6650"/>
    <cellStyle name="Salida 6 2 7 2 2" xfId="12961"/>
    <cellStyle name="Salida 6 2 7 2 2 2" xfId="28069"/>
    <cellStyle name="Salida 6 2 7 2 3" xfId="16651"/>
    <cellStyle name="Salida 6 2 7 2 3 2" xfId="31759"/>
    <cellStyle name="Salida 6 2 7 2 4" xfId="21758"/>
    <cellStyle name="Salida 6 2 7 3" xfId="10395"/>
    <cellStyle name="Salida 6 2 7 3 2" xfId="25503"/>
    <cellStyle name="Salida 6 2 7 4" xfId="14745"/>
    <cellStyle name="Salida 6 2 7 4 2" xfId="29853"/>
    <cellStyle name="Salida 6 2 7 5" xfId="19121"/>
    <cellStyle name="Salida 6 2 8" xfId="4326"/>
    <cellStyle name="Salida 6 2 8 2" xfId="6963"/>
    <cellStyle name="Salida 6 2 8 2 2" xfId="13274"/>
    <cellStyle name="Salida 6 2 8 2 2 2" xfId="28382"/>
    <cellStyle name="Salida 6 2 8 2 3" xfId="16938"/>
    <cellStyle name="Salida 6 2 8 2 3 2" xfId="32046"/>
    <cellStyle name="Salida 6 2 8 2 4" xfId="22071"/>
    <cellStyle name="Salida 6 2 8 3" xfId="10708"/>
    <cellStyle name="Salida 6 2 8 3 2" xfId="25816"/>
    <cellStyle name="Salida 6 2 8 4" xfId="15172"/>
    <cellStyle name="Salida 6 2 8 4 2" xfId="30280"/>
    <cellStyle name="Salida 6 2 8 5" xfId="19434"/>
    <cellStyle name="Salida 6 2 9" xfId="4578"/>
    <cellStyle name="Salida 6 2 9 2" xfId="10960"/>
    <cellStyle name="Salida 6 2 9 2 2" xfId="26068"/>
    <cellStyle name="Salida 6 2 9 3" xfId="14544"/>
    <cellStyle name="Salida 6 2 9 3 2" xfId="29652"/>
    <cellStyle name="Salida 6 2 9 4" xfId="19686"/>
    <cellStyle name="Salida 6 3" xfId="1792"/>
    <cellStyle name="Salida 6 3 10" xfId="8269"/>
    <cellStyle name="Salida 6 3 10 2" xfId="23377"/>
    <cellStyle name="Salida 6 3 11" xfId="7741"/>
    <cellStyle name="Salida 6 3 11 2" xfId="22849"/>
    <cellStyle name="Salida 6 3 12" xfId="7703"/>
    <cellStyle name="Salida 6 3 12 2" xfId="22811"/>
    <cellStyle name="Salida 6 3 13" xfId="17017"/>
    <cellStyle name="Salida 6 3 2" xfId="2352"/>
    <cellStyle name="Salida 6 3 2 2" xfId="4989"/>
    <cellStyle name="Salida 6 3 2 2 2" xfId="11353"/>
    <cellStyle name="Salida 6 3 2 2 2 2" xfId="26461"/>
    <cellStyle name="Salida 6 3 2 2 3" xfId="9279"/>
    <cellStyle name="Salida 6 3 2 2 3 2" xfId="24387"/>
    <cellStyle name="Salida 6 3 2 2 4" xfId="20097"/>
    <cellStyle name="Salida 6 3 2 3" xfId="8819"/>
    <cellStyle name="Salida 6 3 2 3 2" xfId="23927"/>
    <cellStyle name="Salida 6 3 3" xfId="2267"/>
    <cellStyle name="Salida 6 3 3 2" xfId="4904"/>
    <cellStyle name="Salida 6 3 3 2 2" xfId="11268"/>
    <cellStyle name="Salida 6 3 3 2 2 2" xfId="26376"/>
    <cellStyle name="Salida 6 3 3 2 3" xfId="11215"/>
    <cellStyle name="Salida 6 3 3 2 3 2" xfId="26323"/>
    <cellStyle name="Salida 6 3 3 2 4" xfId="20012"/>
    <cellStyle name="Salida 6 3 3 3" xfId="13854"/>
    <cellStyle name="Salida 6 3 3 3 2" xfId="28962"/>
    <cellStyle name="Salida 6 3 3 4" xfId="17492"/>
    <cellStyle name="Salida 6 3 4" xfId="2329"/>
    <cellStyle name="Salida 6 3 4 2" xfId="4966"/>
    <cellStyle name="Salida 6 3 4 2 2" xfId="11330"/>
    <cellStyle name="Salida 6 3 4 2 2 2" xfId="26438"/>
    <cellStyle name="Salida 6 3 4 2 3" xfId="8086"/>
    <cellStyle name="Salida 6 3 4 2 3 2" xfId="23194"/>
    <cellStyle name="Salida 6 3 4 2 4" xfId="20074"/>
    <cellStyle name="Salida 6 3 4 3" xfId="8796"/>
    <cellStyle name="Salida 6 3 4 3 2" xfId="23904"/>
    <cellStyle name="Salida 6 3 4 4" xfId="13415"/>
    <cellStyle name="Salida 6 3 4 4 2" xfId="28523"/>
    <cellStyle name="Salida 6 3 4 5" xfId="17554"/>
    <cellStyle name="Salida 6 3 5" xfId="2281"/>
    <cellStyle name="Salida 6 3 5 2" xfId="4918"/>
    <cellStyle name="Salida 6 3 5 2 2" xfId="11282"/>
    <cellStyle name="Salida 6 3 5 2 2 2" xfId="26390"/>
    <cellStyle name="Salida 6 3 5 2 3" xfId="7733"/>
    <cellStyle name="Salida 6 3 5 2 3 2" xfId="22841"/>
    <cellStyle name="Salida 6 3 5 2 4" xfId="20026"/>
    <cellStyle name="Salida 6 3 5 3" xfId="8748"/>
    <cellStyle name="Salida 6 3 5 3 2" xfId="23856"/>
    <cellStyle name="Salida 6 3 5 4" xfId="7905"/>
    <cellStyle name="Salida 6 3 5 4 2" xfId="23013"/>
    <cellStyle name="Salida 6 3 5 5" xfId="17506"/>
    <cellStyle name="Salida 6 3 6" xfId="2295"/>
    <cellStyle name="Salida 6 3 6 2" xfId="4932"/>
    <cellStyle name="Salida 6 3 6 2 2" xfId="11296"/>
    <cellStyle name="Salida 6 3 6 2 2 2" xfId="26404"/>
    <cellStyle name="Salida 6 3 6 2 3" xfId="8032"/>
    <cellStyle name="Salida 6 3 6 2 3 2" xfId="23140"/>
    <cellStyle name="Salida 6 3 6 2 4" xfId="20040"/>
    <cellStyle name="Salida 6 3 6 3" xfId="8762"/>
    <cellStyle name="Salida 6 3 6 3 2" xfId="23870"/>
    <cellStyle name="Salida 6 3 6 4" xfId="13577"/>
    <cellStyle name="Salida 6 3 6 4 2" xfId="28685"/>
    <cellStyle name="Salida 6 3 6 5" xfId="17520"/>
    <cellStyle name="Salida 6 3 7" xfId="3864"/>
    <cellStyle name="Salida 6 3 7 2" xfId="6501"/>
    <cellStyle name="Salida 6 3 7 2 2" xfId="12812"/>
    <cellStyle name="Salida 6 3 7 2 2 2" xfId="27920"/>
    <cellStyle name="Salida 6 3 7 2 3" xfId="13734"/>
    <cellStyle name="Salida 6 3 7 2 3 2" xfId="28842"/>
    <cellStyle name="Salida 6 3 7 2 4" xfId="21609"/>
    <cellStyle name="Salida 6 3 7 3" xfId="10246"/>
    <cellStyle name="Salida 6 3 7 3 2" xfId="25354"/>
    <cellStyle name="Salida 6 3 7 4" xfId="8292"/>
    <cellStyle name="Salida 6 3 7 4 2" xfId="23400"/>
    <cellStyle name="Salida 6 3 7 5" xfId="18972"/>
    <cellStyle name="Salida 6 3 8" xfId="4246"/>
    <cellStyle name="Salida 6 3 8 2" xfId="6883"/>
    <cellStyle name="Salida 6 3 8 2 2" xfId="13194"/>
    <cellStyle name="Salida 6 3 8 2 2 2" xfId="28302"/>
    <cellStyle name="Salida 6 3 8 2 3" xfId="16858"/>
    <cellStyle name="Salida 6 3 8 2 3 2" xfId="31966"/>
    <cellStyle name="Salida 6 3 8 2 4" xfId="21991"/>
    <cellStyle name="Salida 6 3 8 3" xfId="10628"/>
    <cellStyle name="Salida 6 3 8 3 2" xfId="25736"/>
    <cellStyle name="Salida 6 3 8 4" xfId="13634"/>
    <cellStyle name="Salida 6 3 8 4 2" xfId="28742"/>
    <cellStyle name="Salida 6 3 8 5" xfId="19354"/>
    <cellStyle name="Salida 6 3 9" xfId="4429"/>
    <cellStyle name="Salida 6 3 9 2" xfId="10811"/>
    <cellStyle name="Salida 6 3 9 2 2" xfId="25919"/>
    <cellStyle name="Salida 6 3 9 3" xfId="13969"/>
    <cellStyle name="Salida 6 3 9 3 2" xfId="29077"/>
    <cellStyle name="Salida 6 3 9 4" xfId="19537"/>
    <cellStyle name="Salida 6 4" xfId="2132"/>
    <cellStyle name="Salida 6 4 10" xfId="7823"/>
    <cellStyle name="Salida 6 4 10 2" xfId="22931"/>
    <cellStyle name="Salida 6 4 11" xfId="8211"/>
    <cellStyle name="Salida 6 4 11 2" xfId="23319"/>
    <cellStyle name="Salida 6 4 12" xfId="17357"/>
    <cellStyle name="Salida 6 4 2" xfId="2622"/>
    <cellStyle name="Salida 6 4 2 2" xfId="5259"/>
    <cellStyle name="Salida 6 4 2 2 2" xfId="11623"/>
    <cellStyle name="Salida 6 4 2 2 2 2" xfId="26731"/>
    <cellStyle name="Salida 6 4 2 2 3" xfId="14921"/>
    <cellStyle name="Salida 6 4 2 2 3 2" xfId="30029"/>
    <cellStyle name="Salida 6 4 2 2 4" xfId="20367"/>
    <cellStyle name="Salida 6 4 2 3" xfId="9089"/>
    <cellStyle name="Salida 6 4 2 3 2" xfId="24197"/>
    <cellStyle name="Salida 6 4 2 4" xfId="13700"/>
    <cellStyle name="Salida 6 4 2 4 2" xfId="28808"/>
    <cellStyle name="Salida 6 4 2 5" xfId="7956"/>
    <cellStyle name="Salida 6 4 2 5 2" xfId="23064"/>
    <cellStyle name="Salida 6 4 2 6" xfId="17730"/>
    <cellStyle name="Salida 6 4 3" xfId="2887"/>
    <cellStyle name="Salida 6 4 3 2" xfId="5524"/>
    <cellStyle name="Salida 6 4 3 2 2" xfId="11835"/>
    <cellStyle name="Salida 6 4 3 2 2 2" xfId="26943"/>
    <cellStyle name="Salida 6 4 3 2 3" xfId="7475"/>
    <cellStyle name="Salida 6 4 3 2 3 2" xfId="22583"/>
    <cellStyle name="Salida 6 4 3 2 4" xfId="20632"/>
    <cellStyle name="Salida 6 4 3 3" xfId="14453"/>
    <cellStyle name="Salida 6 4 3 3 2" xfId="29561"/>
    <cellStyle name="Salida 6 4 3 4" xfId="17995"/>
    <cellStyle name="Salida 6 4 4" xfId="3190"/>
    <cellStyle name="Salida 6 4 4 2" xfId="5827"/>
    <cellStyle name="Salida 6 4 4 2 2" xfId="12138"/>
    <cellStyle name="Salida 6 4 4 2 2 2" xfId="27246"/>
    <cellStyle name="Salida 6 4 4 2 3" xfId="14189"/>
    <cellStyle name="Salida 6 4 4 2 3 2" xfId="29297"/>
    <cellStyle name="Salida 6 4 4 2 4" xfId="20935"/>
    <cellStyle name="Salida 6 4 4 3" xfId="9572"/>
    <cellStyle name="Salida 6 4 4 3 2" xfId="24680"/>
    <cellStyle name="Salida 6 4 4 4" xfId="16431"/>
    <cellStyle name="Salida 6 4 4 4 2" xfId="31539"/>
    <cellStyle name="Salida 6 4 4 5" xfId="18298"/>
    <cellStyle name="Salida 6 4 5" xfId="3516"/>
    <cellStyle name="Salida 6 4 5 2" xfId="6153"/>
    <cellStyle name="Salida 6 4 5 2 2" xfId="12464"/>
    <cellStyle name="Salida 6 4 5 2 2 2" xfId="27572"/>
    <cellStyle name="Salida 6 4 5 2 3" xfId="7395"/>
    <cellStyle name="Salida 6 4 5 2 3 2" xfId="22503"/>
    <cellStyle name="Salida 6 4 5 2 4" xfId="21261"/>
    <cellStyle name="Salida 6 4 5 3" xfId="9898"/>
    <cellStyle name="Salida 6 4 5 3 2" xfId="25006"/>
    <cellStyle name="Salida 6 4 5 4" xfId="16497"/>
    <cellStyle name="Salida 6 4 5 4 2" xfId="31605"/>
    <cellStyle name="Salida 6 4 5 5" xfId="18624"/>
    <cellStyle name="Salida 6 4 6" xfId="3822"/>
    <cellStyle name="Salida 6 4 6 2" xfId="6459"/>
    <cellStyle name="Salida 6 4 6 2 2" xfId="12770"/>
    <cellStyle name="Salida 6 4 6 2 2 2" xfId="27878"/>
    <cellStyle name="Salida 6 4 6 2 3" xfId="15345"/>
    <cellStyle name="Salida 6 4 6 2 3 2" xfId="30453"/>
    <cellStyle name="Salida 6 4 6 2 4" xfId="21567"/>
    <cellStyle name="Salida 6 4 6 3" xfId="10204"/>
    <cellStyle name="Salida 6 4 6 3 2" xfId="25312"/>
    <cellStyle name="Salida 6 4 6 4" xfId="14154"/>
    <cellStyle name="Salida 6 4 6 4 2" xfId="29262"/>
    <cellStyle name="Salida 6 4 6 5" xfId="18930"/>
    <cellStyle name="Salida 6 4 7" xfId="4204"/>
    <cellStyle name="Salida 6 4 7 2" xfId="6841"/>
    <cellStyle name="Salida 6 4 7 2 2" xfId="13152"/>
    <cellStyle name="Salida 6 4 7 2 2 2" xfId="28260"/>
    <cellStyle name="Salida 6 4 7 2 3" xfId="16821"/>
    <cellStyle name="Salida 6 4 7 2 3 2" xfId="31929"/>
    <cellStyle name="Salida 6 4 7 2 4" xfId="21949"/>
    <cellStyle name="Salida 6 4 7 3" xfId="10586"/>
    <cellStyle name="Salida 6 4 7 3 2" xfId="25694"/>
    <cellStyle name="Salida 6 4 7 4" xfId="14716"/>
    <cellStyle name="Salida 6 4 7 4 2" xfId="29824"/>
    <cellStyle name="Salida 6 4 7 5" xfId="19312"/>
    <cellStyle name="Salida 6 4 8" xfId="4769"/>
    <cellStyle name="Salida 6 4 8 2" xfId="11151"/>
    <cellStyle name="Salida 6 4 8 2 2" xfId="26259"/>
    <cellStyle name="Salida 6 4 8 3" xfId="8252"/>
    <cellStyle name="Salida 6 4 8 3 2" xfId="23360"/>
    <cellStyle name="Salida 6 4 8 4" xfId="19877"/>
    <cellStyle name="Salida 6 4 9" xfId="8630"/>
    <cellStyle name="Salida 6 4 9 2" xfId="23738"/>
    <cellStyle name="Salida 6 5" xfId="1992"/>
    <cellStyle name="Salida 6 5 10" xfId="16308"/>
    <cellStyle name="Salida 6 5 10 2" xfId="31416"/>
    <cellStyle name="Salida 6 5 11" xfId="17217"/>
    <cellStyle name="Salida 6 5 2" xfId="2754"/>
    <cellStyle name="Salida 6 5 2 2" xfId="5391"/>
    <cellStyle name="Salida 6 5 2 2 2" xfId="11740"/>
    <cellStyle name="Salida 6 5 2 2 2 2" xfId="26848"/>
    <cellStyle name="Salida 6 5 2 2 3" xfId="7104"/>
    <cellStyle name="Salida 6 5 2 2 3 2" xfId="22212"/>
    <cellStyle name="Salida 6 5 2 2 4" xfId="20499"/>
    <cellStyle name="Salida 6 5 2 3" xfId="7689"/>
    <cellStyle name="Salida 6 5 2 3 2" xfId="22797"/>
    <cellStyle name="Salida 6 5 2 4" xfId="17862"/>
    <cellStyle name="Salida 6 5 3" xfId="3057"/>
    <cellStyle name="Salida 6 5 3 2" xfId="5694"/>
    <cellStyle name="Salida 6 5 3 2 2" xfId="12005"/>
    <cellStyle name="Salida 6 5 3 2 2 2" xfId="27113"/>
    <cellStyle name="Salida 6 5 3 2 3" xfId="13740"/>
    <cellStyle name="Salida 6 5 3 2 3 2" xfId="28848"/>
    <cellStyle name="Salida 6 5 3 2 4" xfId="20802"/>
    <cellStyle name="Salida 6 5 3 3" xfId="9439"/>
    <cellStyle name="Salida 6 5 3 3 2" xfId="24547"/>
    <cellStyle name="Salida 6 5 3 4" xfId="15844"/>
    <cellStyle name="Salida 6 5 3 4 2" xfId="30952"/>
    <cellStyle name="Salida 6 5 3 5" xfId="18165"/>
    <cellStyle name="Salida 6 5 4" xfId="3383"/>
    <cellStyle name="Salida 6 5 4 2" xfId="6020"/>
    <cellStyle name="Salida 6 5 4 2 2" xfId="12331"/>
    <cellStyle name="Salida 6 5 4 2 2 2" xfId="27439"/>
    <cellStyle name="Salida 6 5 4 2 3" xfId="15272"/>
    <cellStyle name="Salida 6 5 4 2 3 2" xfId="30380"/>
    <cellStyle name="Salida 6 5 4 2 4" xfId="21128"/>
    <cellStyle name="Salida 6 5 4 3" xfId="9765"/>
    <cellStyle name="Salida 6 5 4 3 2" xfId="24873"/>
    <cellStyle name="Salida 6 5 4 4" xfId="14821"/>
    <cellStyle name="Salida 6 5 4 4 2" xfId="29929"/>
    <cellStyle name="Salida 6 5 4 5" xfId="18491"/>
    <cellStyle name="Salida 6 5 5" xfId="3689"/>
    <cellStyle name="Salida 6 5 5 2" xfId="6326"/>
    <cellStyle name="Salida 6 5 5 2 2" xfId="12637"/>
    <cellStyle name="Salida 6 5 5 2 2 2" xfId="27745"/>
    <cellStyle name="Salida 6 5 5 2 3" xfId="13476"/>
    <cellStyle name="Salida 6 5 5 2 3 2" xfId="28584"/>
    <cellStyle name="Salida 6 5 5 2 4" xfId="21434"/>
    <cellStyle name="Salida 6 5 5 3" xfId="10071"/>
    <cellStyle name="Salida 6 5 5 3 2" xfId="25179"/>
    <cellStyle name="Salida 6 5 5 4" xfId="14603"/>
    <cellStyle name="Salida 6 5 5 4 2" xfId="29711"/>
    <cellStyle name="Salida 6 5 5 5" xfId="18797"/>
    <cellStyle name="Salida 6 5 6" xfId="4064"/>
    <cellStyle name="Salida 6 5 6 2" xfId="6701"/>
    <cellStyle name="Salida 6 5 6 2 2" xfId="13012"/>
    <cellStyle name="Salida 6 5 6 2 2 2" xfId="28120"/>
    <cellStyle name="Salida 6 5 6 2 3" xfId="16688"/>
    <cellStyle name="Salida 6 5 6 2 3 2" xfId="31796"/>
    <cellStyle name="Salida 6 5 6 2 4" xfId="21809"/>
    <cellStyle name="Salida 6 5 6 3" xfId="10446"/>
    <cellStyle name="Salida 6 5 6 3 2" xfId="25554"/>
    <cellStyle name="Salida 6 5 6 4" xfId="16284"/>
    <cellStyle name="Salida 6 5 6 4 2" xfId="31392"/>
    <cellStyle name="Salida 6 5 6 5" xfId="19172"/>
    <cellStyle name="Salida 6 5 7" xfId="4629"/>
    <cellStyle name="Salida 6 5 7 2" xfId="11011"/>
    <cellStyle name="Salida 6 5 7 2 2" xfId="26119"/>
    <cellStyle name="Salida 6 5 7 3" xfId="7096"/>
    <cellStyle name="Salida 6 5 7 3 2" xfId="22204"/>
    <cellStyle name="Salida 6 5 7 4" xfId="19737"/>
    <cellStyle name="Salida 6 5 8" xfId="8490"/>
    <cellStyle name="Salida 6 5 8 2" xfId="23598"/>
    <cellStyle name="Salida 6 5 9" xfId="16302"/>
    <cellStyle name="Salida 6 5 9 2" xfId="31410"/>
    <cellStyle name="Salida 7" xfId="1516"/>
    <cellStyle name="Salida 7 2" xfId="1942"/>
    <cellStyle name="Salida 7 2 10" xfId="8443"/>
    <cellStyle name="Salida 7 2 10 2" xfId="23551"/>
    <cellStyle name="Salida 7 2 11" xfId="16291"/>
    <cellStyle name="Salida 7 2 11 2" xfId="31399"/>
    <cellStyle name="Salida 7 2 12" xfId="15499"/>
    <cellStyle name="Salida 7 2 12 2" xfId="30607"/>
    <cellStyle name="Salida 7 2 13" xfId="17167"/>
    <cellStyle name="Salida 7 2 2" xfId="2502"/>
    <cellStyle name="Salida 7 2 2 2" xfId="5139"/>
    <cellStyle name="Salida 7 2 2 2 2" xfId="11503"/>
    <cellStyle name="Salida 7 2 2 2 2 2" xfId="26611"/>
    <cellStyle name="Salida 7 2 2 2 3" xfId="14036"/>
    <cellStyle name="Salida 7 2 2 2 3 2" xfId="29144"/>
    <cellStyle name="Salida 7 2 2 2 4" xfId="20247"/>
    <cellStyle name="Salida 7 2 2 3" xfId="8969"/>
    <cellStyle name="Salida 7 2 2 3 2" xfId="24077"/>
    <cellStyle name="Salida 7 2 3" xfId="2718"/>
    <cellStyle name="Salida 7 2 3 2" xfId="5355"/>
    <cellStyle name="Salida 7 2 3 2 2" xfId="11704"/>
    <cellStyle name="Salida 7 2 3 2 2 2" xfId="26812"/>
    <cellStyle name="Salida 7 2 3 2 3" xfId="7442"/>
    <cellStyle name="Salida 7 2 3 2 3 2" xfId="22550"/>
    <cellStyle name="Salida 7 2 3 2 4" xfId="20463"/>
    <cellStyle name="Salida 7 2 3 3" xfId="14449"/>
    <cellStyle name="Salida 7 2 3 3 2" xfId="29557"/>
    <cellStyle name="Salida 7 2 3 4" xfId="17826"/>
    <cellStyle name="Salida 7 2 4" xfId="3021"/>
    <cellStyle name="Salida 7 2 4 2" xfId="5658"/>
    <cellStyle name="Salida 7 2 4 2 2" xfId="11969"/>
    <cellStyle name="Salida 7 2 4 2 2 2" xfId="27077"/>
    <cellStyle name="Salida 7 2 4 2 3" xfId="7928"/>
    <cellStyle name="Salida 7 2 4 2 3 2" xfId="23036"/>
    <cellStyle name="Salida 7 2 4 2 4" xfId="20766"/>
    <cellStyle name="Salida 7 2 4 3" xfId="9403"/>
    <cellStyle name="Salida 7 2 4 3 2" xfId="24511"/>
    <cellStyle name="Salida 7 2 4 4" xfId="8078"/>
    <cellStyle name="Salida 7 2 4 4 2" xfId="23186"/>
    <cellStyle name="Salida 7 2 4 5" xfId="18129"/>
    <cellStyle name="Salida 7 2 5" xfId="3347"/>
    <cellStyle name="Salida 7 2 5 2" xfId="5984"/>
    <cellStyle name="Salida 7 2 5 2 2" xfId="12295"/>
    <cellStyle name="Salida 7 2 5 2 2 2" xfId="27403"/>
    <cellStyle name="Salida 7 2 5 2 3" xfId="7927"/>
    <cellStyle name="Salida 7 2 5 2 3 2" xfId="23035"/>
    <cellStyle name="Salida 7 2 5 2 4" xfId="21092"/>
    <cellStyle name="Salida 7 2 5 3" xfId="9729"/>
    <cellStyle name="Salida 7 2 5 3 2" xfId="24837"/>
    <cellStyle name="Salida 7 2 5 4" xfId="15727"/>
    <cellStyle name="Salida 7 2 5 4 2" xfId="30835"/>
    <cellStyle name="Salida 7 2 5 5" xfId="18455"/>
    <cellStyle name="Salida 7 2 6" xfId="3653"/>
    <cellStyle name="Salida 7 2 6 2" xfId="6290"/>
    <cellStyle name="Salida 7 2 6 2 2" xfId="12601"/>
    <cellStyle name="Salida 7 2 6 2 2 2" xfId="27709"/>
    <cellStyle name="Salida 7 2 6 2 3" xfId="7663"/>
    <cellStyle name="Salida 7 2 6 2 3 2" xfId="22771"/>
    <cellStyle name="Salida 7 2 6 2 4" xfId="21398"/>
    <cellStyle name="Salida 7 2 6 3" xfId="10035"/>
    <cellStyle name="Salida 7 2 6 3 2" xfId="25143"/>
    <cellStyle name="Salida 7 2 6 4" xfId="14437"/>
    <cellStyle name="Salida 7 2 6 4 2" xfId="29545"/>
    <cellStyle name="Salida 7 2 6 5" xfId="18761"/>
    <cellStyle name="Salida 7 2 7" xfId="4014"/>
    <cellStyle name="Salida 7 2 7 2" xfId="6651"/>
    <cellStyle name="Salida 7 2 7 2 2" xfId="12962"/>
    <cellStyle name="Salida 7 2 7 2 2 2" xfId="28070"/>
    <cellStyle name="Salida 7 2 7 2 3" xfId="16652"/>
    <cellStyle name="Salida 7 2 7 2 3 2" xfId="31760"/>
    <cellStyle name="Salida 7 2 7 2 4" xfId="21759"/>
    <cellStyle name="Salida 7 2 7 3" xfId="10396"/>
    <cellStyle name="Salida 7 2 7 3 2" xfId="25504"/>
    <cellStyle name="Salida 7 2 7 4" xfId="15505"/>
    <cellStyle name="Salida 7 2 7 4 2" xfId="30613"/>
    <cellStyle name="Salida 7 2 7 5" xfId="19122"/>
    <cellStyle name="Salida 7 2 8" xfId="4327"/>
    <cellStyle name="Salida 7 2 8 2" xfId="6964"/>
    <cellStyle name="Salida 7 2 8 2 2" xfId="13275"/>
    <cellStyle name="Salida 7 2 8 2 2 2" xfId="28383"/>
    <cellStyle name="Salida 7 2 8 2 3" xfId="16939"/>
    <cellStyle name="Salida 7 2 8 2 3 2" xfId="32047"/>
    <cellStyle name="Salida 7 2 8 2 4" xfId="22072"/>
    <cellStyle name="Salida 7 2 8 3" xfId="10709"/>
    <cellStyle name="Salida 7 2 8 3 2" xfId="25817"/>
    <cellStyle name="Salida 7 2 8 4" xfId="16460"/>
    <cellStyle name="Salida 7 2 8 4 2" xfId="31568"/>
    <cellStyle name="Salida 7 2 8 5" xfId="19435"/>
    <cellStyle name="Salida 7 2 9" xfId="4579"/>
    <cellStyle name="Salida 7 2 9 2" xfId="10961"/>
    <cellStyle name="Salida 7 2 9 2 2" xfId="26069"/>
    <cellStyle name="Salida 7 2 9 3" xfId="13706"/>
    <cellStyle name="Salida 7 2 9 3 2" xfId="28814"/>
    <cellStyle name="Salida 7 2 9 4" xfId="19687"/>
    <cellStyle name="Salida 7 3" xfId="1791"/>
    <cellStyle name="Salida 7 3 10" xfId="8268"/>
    <cellStyle name="Salida 7 3 10 2" xfId="23376"/>
    <cellStyle name="Salida 7 3 11" xfId="16547"/>
    <cellStyle name="Salida 7 3 11 2" xfId="31655"/>
    <cellStyle name="Salida 7 3 12" xfId="14288"/>
    <cellStyle name="Salida 7 3 12 2" xfId="29396"/>
    <cellStyle name="Salida 7 3 13" xfId="17016"/>
    <cellStyle name="Salida 7 3 2" xfId="2351"/>
    <cellStyle name="Salida 7 3 2 2" xfId="4988"/>
    <cellStyle name="Salida 7 3 2 2 2" xfId="11352"/>
    <cellStyle name="Salida 7 3 2 2 2 2" xfId="26460"/>
    <cellStyle name="Salida 7 3 2 2 3" xfId="13716"/>
    <cellStyle name="Salida 7 3 2 2 3 2" xfId="28824"/>
    <cellStyle name="Salida 7 3 2 2 4" xfId="20096"/>
    <cellStyle name="Salida 7 3 2 3" xfId="8818"/>
    <cellStyle name="Salida 7 3 2 3 2" xfId="23926"/>
    <cellStyle name="Salida 7 3 3" xfId="2268"/>
    <cellStyle name="Salida 7 3 3 2" xfId="4905"/>
    <cellStyle name="Salida 7 3 3 2 2" xfId="11269"/>
    <cellStyle name="Salida 7 3 3 2 2 2" xfId="26377"/>
    <cellStyle name="Salida 7 3 3 2 3" xfId="8210"/>
    <cellStyle name="Salida 7 3 3 2 3 2" xfId="23318"/>
    <cellStyle name="Salida 7 3 3 2 4" xfId="20013"/>
    <cellStyle name="Salida 7 3 3 3" xfId="13771"/>
    <cellStyle name="Salida 7 3 3 3 2" xfId="28879"/>
    <cellStyle name="Salida 7 3 3 4" xfId="17493"/>
    <cellStyle name="Salida 7 3 4" xfId="2328"/>
    <cellStyle name="Salida 7 3 4 2" xfId="4965"/>
    <cellStyle name="Salida 7 3 4 2 2" xfId="11329"/>
    <cellStyle name="Salida 7 3 4 2 2 2" xfId="26437"/>
    <cellStyle name="Salida 7 3 4 2 3" xfId="16483"/>
    <cellStyle name="Salida 7 3 4 2 3 2" xfId="31591"/>
    <cellStyle name="Salida 7 3 4 2 4" xfId="20073"/>
    <cellStyle name="Salida 7 3 4 3" xfId="8795"/>
    <cellStyle name="Salida 7 3 4 3 2" xfId="23903"/>
    <cellStyle name="Salida 7 3 4 4" xfId="11799"/>
    <cellStyle name="Salida 7 3 4 4 2" xfId="26907"/>
    <cellStyle name="Salida 7 3 4 5" xfId="17553"/>
    <cellStyle name="Salida 7 3 5" xfId="2282"/>
    <cellStyle name="Salida 7 3 5 2" xfId="4919"/>
    <cellStyle name="Salida 7 3 5 2 2" xfId="11283"/>
    <cellStyle name="Salida 7 3 5 2 2 2" xfId="26391"/>
    <cellStyle name="Salida 7 3 5 2 3" xfId="14646"/>
    <cellStyle name="Salida 7 3 5 2 3 2" xfId="29754"/>
    <cellStyle name="Salida 7 3 5 2 4" xfId="20027"/>
    <cellStyle name="Salida 7 3 5 3" xfId="8749"/>
    <cellStyle name="Salida 7 3 5 3 2" xfId="23857"/>
    <cellStyle name="Salida 7 3 5 4" xfId="16515"/>
    <cellStyle name="Salida 7 3 5 4 2" xfId="31623"/>
    <cellStyle name="Salida 7 3 5 5" xfId="17507"/>
    <cellStyle name="Salida 7 3 6" xfId="2294"/>
    <cellStyle name="Salida 7 3 6 2" xfId="4931"/>
    <cellStyle name="Salida 7 3 6 2 2" xfId="11295"/>
    <cellStyle name="Salida 7 3 6 2 2 2" xfId="26403"/>
    <cellStyle name="Salida 7 3 6 2 3" xfId="8712"/>
    <cellStyle name="Salida 7 3 6 2 3 2" xfId="23820"/>
    <cellStyle name="Salida 7 3 6 2 4" xfId="20039"/>
    <cellStyle name="Salida 7 3 6 3" xfId="8761"/>
    <cellStyle name="Salida 7 3 6 3 2" xfId="23869"/>
    <cellStyle name="Salida 7 3 6 4" xfId="7513"/>
    <cellStyle name="Salida 7 3 6 4 2" xfId="22621"/>
    <cellStyle name="Salida 7 3 6 5" xfId="17519"/>
    <cellStyle name="Salida 7 3 7" xfId="3863"/>
    <cellStyle name="Salida 7 3 7 2" xfId="6500"/>
    <cellStyle name="Salida 7 3 7 2 2" xfId="12811"/>
    <cellStyle name="Salida 7 3 7 2 2 2" xfId="27919"/>
    <cellStyle name="Salida 7 3 7 2 3" xfId="16250"/>
    <cellStyle name="Salida 7 3 7 2 3 2" xfId="31358"/>
    <cellStyle name="Salida 7 3 7 2 4" xfId="21608"/>
    <cellStyle name="Salida 7 3 7 3" xfId="10245"/>
    <cellStyle name="Salida 7 3 7 3 2" xfId="25353"/>
    <cellStyle name="Salida 7 3 7 4" xfId="7605"/>
    <cellStyle name="Salida 7 3 7 4 2" xfId="22713"/>
    <cellStyle name="Salida 7 3 7 5" xfId="18971"/>
    <cellStyle name="Salida 7 3 8" xfId="4245"/>
    <cellStyle name="Salida 7 3 8 2" xfId="6882"/>
    <cellStyle name="Salida 7 3 8 2 2" xfId="13193"/>
    <cellStyle name="Salida 7 3 8 2 2 2" xfId="28301"/>
    <cellStyle name="Salida 7 3 8 2 3" xfId="16857"/>
    <cellStyle name="Salida 7 3 8 2 3 2" xfId="31965"/>
    <cellStyle name="Salida 7 3 8 2 4" xfId="21990"/>
    <cellStyle name="Salida 7 3 8 3" xfId="10627"/>
    <cellStyle name="Salida 7 3 8 3 2" xfId="25735"/>
    <cellStyle name="Salida 7 3 8 4" xfId="16276"/>
    <cellStyle name="Salida 7 3 8 4 2" xfId="31384"/>
    <cellStyle name="Salida 7 3 8 5" xfId="19353"/>
    <cellStyle name="Salida 7 3 9" xfId="4428"/>
    <cellStyle name="Salida 7 3 9 2" xfId="10810"/>
    <cellStyle name="Salida 7 3 9 2 2" xfId="25918"/>
    <cellStyle name="Salida 7 3 9 3" xfId="7098"/>
    <cellStyle name="Salida 7 3 9 3 2" xfId="22206"/>
    <cellStyle name="Salida 7 3 9 4" xfId="19536"/>
    <cellStyle name="Salida 7 4" xfId="2133"/>
    <cellStyle name="Salida 7 4 10" xfId="14017"/>
    <cellStyle name="Salida 7 4 10 2" xfId="29125"/>
    <cellStyle name="Salida 7 4 11" xfId="8074"/>
    <cellStyle name="Salida 7 4 11 2" xfId="23182"/>
    <cellStyle name="Salida 7 4 12" xfId="17358"/>
    <cellStyle name="Salida 7 4 2" xfId="2623"/>
    <cellStyle name="Salida 7 4 2 2" xfId="5260"/>
    <cellStyle name="Salida 7 4 2 2 2" xfId="11624"/>
    <cellStyle name="Salida 7 4 2 2 2 2" xfId="26732"/>
    <cellStyle name="Salida 7 4 2 2 3" xfId="8092"/>
    <cellStyle name="Salida 7 4 2 2 3 2" xfId="23200"/>
    <cellStyle name="Salida 7 4 2 2 4" xfId="20368"/>
    <cellStyle name="Salida 7 4 2 3" xfId="9090"/>
    <cellStyle name="Salida 7 4 2 3 2" xfId="24198"/>
    <cellStyle name="Salida 7 4 2 4" xfId="8728"/>
    <cellStyle name="Salida 7 4 2 4 2" xfId="23836"/>
    <cellStyle name="Salida 7 4 2 5" xfId="7682"/>
    <cellStyle name="Salida 7 4 2 5 2" xfId="22790"/>
    <cellStyle name="Salida 7 4 2 6" xfId="17731"/>
    <cellStyle name="Salida 7 4 3" xfId="2888"/>
    <cellStyle name="Salida 7 4 3 2" xfId="5525"/>
    <cellStyle name="Salida 7 4 3 2 2" xfId="11836"/>
    <cellStyle name="Salida 7 4 3 2 2 2" xfId="26944"/>
    <cellStyle name="Salida 7 4 3 2 3" xfId="8033"/>
    <cellStyle name="Salida 7 4 3 2 3 2" xfId="23141"/>
    <cellStyle name="Salida 7 4 3 2 4" xfId="20633"/>
    <cellStyle name="Salida 7 4 3 3" xfId="16319"/>
    <cellStyle name="Salida 7 4 3 3 2" xfId="31427"/>
    <cellStyle name="Salida 7 4 3 4" xfId="17996"/>
    <cellStyle name="Salida 7 4 4" xfId="3191"/>
    <cellStyle name="Salida 7 4 4 2" xfId="5828"/>
    <cellStyle name="Salida 7 4 4 2 2" xfId="12139"/>
    <cellStyle name="Salida 7 4 4 2 2 2" xfId="27247"/>
    <cellStyle name="Salida 7 4 4 2 3" xfId="16455"/>
    <cellStyle name="Salida 7 4 4 2 3 2" xfId="31563"/>
    <cellStyle name="Salida 7 4 4 2 4" xfId="20936"/>
    <cellStyle name="Salida 7 4 4 3" xfId="9573"/>
    <cellStyle name="Salida 7 4 4 3 2" xfId="24681"/>
    <cellStyle name="Salida 7 4 4 4" xfId="14461"/>
    <cellStyle name="Salida 7 4 4 4 2" xfId="29569"/>
    <cellStyle name="Salida 7 4 4 5" xfId="18299"/>
    <cellStyle name="Salida 7 4 5" xfId="3517"/>
    <cellStyle name="Salida 7 4 5 2" xfId="6154"/>
    <cellStyle name="Salida 7 4 5 2 2" xfId="12465"/>
    <cellStyle name="Salida 7 4 5 2 2 2" xfId="27573"/>
    <cellStyle name="Salida 7 4 5 2 3" xfId="7483"/>
    <cellStyle name="Salida 7 4 5 2 3 2" xfId="22591"/>
    <cellStyle name="Salida 7 4 5 2 4" xfId="21262"/>
    <cellStyle name="Salida 7 4 5 3" xfId="9899"/>
    <cellStyle name="Salida 7 4 5 3 2" xfId="25007"/>
    <cellStyle name="Salida 7 4 5 4" xfId="14144"/>
    <cellStyle name="Salida 7 4 5 4 2" xfId="29252"/>
    <cellStyle name="Salida 7 4 5 5" xfId="18625"/>
    <cellStyle name="Salida 7 4 6" xfId="3823"/>
    <cellStyle name="Salida 7 4 6 2" xfId="6460"/>
    <cellStyle name="Salida 7 4 6 2 2" xfId="12771"/>
    <cellStyle name="Salida 7 4 6 2 2 2" xfId="27879"/>
    <cellStyle name="Salida 7 4 6 2 3" xfId="14662"/>
    <cellStyle name="Salida 7 4 6 2 3 2" xfId="29770"/>
    <cellStyle name="Salida 7 4 6 2 4" xfId="21568"/>
    <cellStyle name="Salida 7 4 6 3" xfId="10205"/>
    <cellStyle name="Salida 7 4 6 3 2" xfId="25313"/>
    <cellStyle name="Salida 7 4 6 4" xfId="14420"/>
    <cellStyle name="Salida 7 4 6 4 2" xfId="29528"/>
    <cellStyle name="Salida 7 4 6 5" xfId="18931"/>
    <cellStyle name="Salida 7 4 7" xfId="4205"/>
    <cellStyle name="Salida 7 4 7 2" xfId="6842"/>
    <cellStyle name="Salida 7 4 7 2 2" xfId="13153"/>
    <cellStyle name="Salida 7 4 7 2 2 2" xfId="28261"/>
    <cellStyle name="Salida 7 4 7 2 3" xfId="16822"/>
    <cellStyle name="Salida 7 4 7 2 3 2" xfId="31930"/>
    <cellStyle name="Salida 7 4 7 2 4" xfId="21950"/>
    <cellStyle name="Salida 7 4 7 3" xfId="10587"/>
    <cellStyle name="Salida 7 4 7 3 2" xfId="25695"/>
    <cellStyle name="Salida 7 4 7 4" xfId="16565"/>
    <cellStyle name="Salida 7 4 7 4 2" xfId="31673"/>
    <cellStyle name="Salida 7 4 7 5" xfId="19313"/>
    <cellStyle name="Salida 7 4 8" xfId="4770"/>
    <cellStyle name="Salida 7 4 8 2" xfId="11152"/>
    <cellStyle name="Salida 7 4 8 2 2" xfId="26260"/>
    <cellStyle name="Salida 7 4 8 3" xfId="15467"/>
    <cellStyle name="Salida 7 4 8 3 2" xfId="30575"/>
    <cellStyle name="Salida 7 4 8 4" xfId="19878"/>
    <cellStyle name="Salida 7 4 9" xfId="8631"/>
    <cellStyle name="Salida 7 4 9 2" xfId="23739"/>
    <cellStyle name="Salida 7 5" xfId="1991"/>
    <cellStyle name="Salida 7 5 10" xfId="16352"/>
    <cellStyle name="Salida 7 5 10 2" xfId="31460"/>
    <cellStyle name="Salida 7 5 11" xfId="17216"/>
    <cellStyle name="Salida 7 5 2" xfId="2753"/>
    <cellStyle name="Salida 7 5 2 2" xfId="5390"/>
    <cellStyle name="Salida 7 5 2 2 2" xfId="11739"/>
    <cellStyle name="Salida 7 5 2 2 2 2" xfId="26847"/>
    <cellStyle name="Salida 7 5 2 2 3" xfId="16331"/>
    <cellStyle name="Salida 7 5 2 2 3 2" xfId="31439"/>
    <cellStyle name="Salida 7 5 2 2 4" xfId="20498"/>
    <cellStyle name="Salida 7 5 2 3" xfId="16127"/>
    <cellStyle name="Salida 7 5 2 3 2" xfId="31235"/>
    <cellStyle name="Salida 7 5 2 4" xfId="17861"/>
    <cellStyle name="Salida 7 5 3" xfId="3056"/>
    <cellStyle name="Salida 7 5 3 2" xfId="5693"/>
    <cellStyle name="Salida 7 5 3 2 2" xfId="12004"/>
    <cellStyle name="Salida 7 5 3 2 2 2" xfId="27112"/>
    <cellStyle name="Salida 7 5 3 2 3" xfId="16280"/>
    <cellStyle name="Salida 7 5 3 2 3 2" xfId="31388"/>
    <cellStyle name="Salida 7 5 3 2 4" xfId="20801"/>
    <cellStyle name="Salida 7 5 3 3" xfId="9438"/>
    <cellStyle name="Salida 7 5 3 3 2" xfId="24546"/>
    <cellStyle name="Salida 7 5 3 4" xfId="14414"/>
    <cellStyle name="Salida 7 5 3 4 2" xfId="29522"/>
    <cellStyle name="Salida 7 5 3 5" xfId="18164"/>
    <cellStyle name="Salida 7 5 4" xfId="3382"/>
    <cellStyle name="Salida 7 5 4 2" xfId="6019"/>
    <cellStyle name="Salida 7 5 4 2 2" xfId="12330"/>
    <cellStyle name="Salida 7 5 4 2 2 2" xfId="27438"/>
    <cellStyle name="Salida 7 5 4 2 3" xfId="15973"/>
    <cellStyle name="Salida 7 5 4 2 3 2" xfId="31081"/>
    <cellStyle name="Salida 7 5 4 2 4" xfId="21127"/>
    <cellStyle name="Salida 7 5 4 3" xfId="9764"/>
    <cellStyle name="Salida 7 5 4 3 2" xfId="24872"/>
    <cellStyle name="Salida 7 5 4 4" xfId="14613"/>
    <cellStyle name="Salida 7 5 4 4 2" xfId="29721"/>
    <cellStyle name="Salida 7 5 4 5" xfId="18490"/>
    <cellStyle name="Salida 7 5 5" xfId="3688"/>
    <cellStyle name="Salida 7 5 5 2" xfId="6325"/>
    <cellStyle name="Salida 7 5 5 2 2" xfId="12636"/>
    <cellStyle name="Salida 7 5 5 2 2 2" xfId="27744"/>
    <cellStyle name="Salida 7 5 5 2 3" xfId="13978"/>
    <cellStyle name="Salida 7 5 5 2 3 2" xfId="29086"/>
    <cellStyle name="Salida 7 5 5 2 4" xfId="21433"/>
    <cellStyle name="Salida 7 5 5 3" xfId="10070"/>
    <cellStyle name="Salida 7 5 5 3 2" xfId="25178"/>
    <cellStyle name="Salida 7 5 5 4" xfId="7377"/>
    <cellStyle name="Salida 7 5 5 4 2" xfId="22485"/>
    <cellStyle name="Salida 7 5 5 5" xfId="18796"/>
    <cellStyle name="Salida 7 5 6" xfId="4063"/>
    <cellStyle name="Salida 7 5 6 2" xfId="6700"/>
    <cellStyle name="Salida 7 5 6 2 2" xfId="13011"/>
    <cellStyle name="Salida 7 5 6 2 2 2" xfId="28119"/>
    <cellStyle name="Salida 7 5 6 2 3" xfId="16687"/>
    <cellStyle name="Salida 7 5 6 2 3 2" xfId="31795"/>
    <cellStyle name="Salida 7 5 6 2 4" xfId="21808"/>
    <cellStyle name="Salida 7 5 6 3" xfId="10445"/>
    <cellStyle name="Salida 7 5 6 3 2" xfId="25553"/>
    <cellStyle name="Salida 7 5 6 4" xfId="13956"/>
    <cellStyle name="Salida 7 5 6 4 2" xfId="29064"/>
    <cellStyle name="Salida 7 5 6 5" xfId="19171"/>
    <cellStyle name="Salida 7 5 7" xfId="4628"/>
    <cellStyle name="Salida 7 5 7 2" xfId="11010"/>
    <cellStyle name="Salida 7 5 7 2 2" xfId="26118"/>
    <cellStyle name="Salida 7 5 7 3" xfId="13588"/>
    <cellStyle name="Salida 7 5 7 3 2" xfId="28696"/>
    <cellStyle name="Salida 7 5 7 4" xfId="19736"/>
    <cellStyle name="Salida 7 5 8" xfId="8489"/>
    <cellStyle name="Salida 7 5 8 2" xfId="23597"/>
    <cellStyle name="Salida 7 5 9" xfId="7887"/>
    <cellStyle name="Salida 7 5 9 2" xfId="22995"/>
    <cellStyle name="Salida 8" xfId="1517"/>
    <cellStyle name="Salida 8 2" xfId="1943"/>
    <cellStyle name="Salida 8 2 10" xfId="8444"/>
    <cellStyle name="Salida 8 2 10 2" xfId="23552"/>
    <cellStyle name="Salida 8 2 11" xfId="14051"/>
    <cellStyle name="Salida 8 2 11 2" xfId="29159"/>
    <cellStyle name="Salida 8 2 12" xfId="14495"/>
    <cellStyle name="Salida 8 2 12 2" xfId="29603"/>
    <cellStyle name="Salida 8 2 13" xfId="17168"/>
    <cellStyle name="Salida 8 2 2" xfId="2503"/>
    <cellStyle name="Salida 8 2 2 2" xfId="5140"/>
    <cellStyle name="Salida 8 2 2 2 2" xfId="11504"/>
    <cellStyle name="Salida 8 2 2 2 2 2" xfId="26612"/>
    <cellStyle name="Salida 8 2 2 2 3" xfId="14830"/>
    <cellStyle name="Salida 8 2 2 2 3 2" xfId="29938"/>
    <cellStyle name="Salida 8 2 2 2 4" xfId="20248"/>
    <cellStyle name="Salida 8 2 2 3" xfId="8970"/>
    <cellStyle name="Salida 8 2 2 3 2" xfId="24078"/>
    <cellStyle name="Salida 8 2 3" xfId="2719"/>
    <cellStyle name="Salida 8 2 3 2" xfId="5356"/>
    <cellStyle name="Salida 8 2 3 2 2" xfId="11705"/>
    <cellStyle name="Salida 8 2 3 2 2 2" xfId="26813"/>
    <cellStyle name="Salida 8 2 3 2 3" xfId="13412"/>
    <cellStyle name="Salida 8 2 3 2 3 2" xfId="28520"/>
    <cellStyle name="Salida 8 2 3 2 4" xfId="20464"/>
    <cellStyle name="Salida 8 2 3 3" xfId="15746"/>
    <cellStyle name="Salida 8 2 3 3 2" xfId="30854"/>
    <cellStyle name="Salida 8 2 3 4" xfId="17827"/>
    <cellStyle name="Salida 8 2 4" xfId="3022"/>
    <cellStyle name="Salida 8 2 4 2" xfId="5659"/>
    <cellStyle name="Salida 8 2 4 2 2" xfId="11970"/>
    <cellStyle name="Salida 8 2 4 2 2 2" xfId="27078"/>
    <cellStyle name="Salida 8 2 4 2 3" xfId="7366"/>
    <cellStyle name="Salida 8 2 4 2 3 2" xfId="22474"/>
    <cellStyle name="Salida 8 2 4 2 4" xfId="20767"/>
    <cellStyle name="Salida 8 2 4 3" xfId="9404"/>
    <cellStyle name="Salida 8 2 4 3 2" xfId="24512"/>
    <cellStyle name="Salida 8 2 4 4" xfId="14158"/>
    <cellStyle name="Salida 8 2 4 4 2" xfId="29266"/>
    <cellStyle name="Salida 8 2 4 5" xfId="18130"/>
    <cellStyle name="Salida 8 2 5" xfId="3348"/>
    <cellStyle name="Salida 8 2 5 2" xfId="5985"/>
    <cellStyle name="Salida 8 2 5 2 2" xfId="12296"/>
    <cellStyle name="Salida 8 2 5 2 2 2" xfId="27404"/>
    <cellStyle name="Salida 8 2 5 2 3" xfId="13632"/>
    <cellStyle name="Salida 8 2 5 2 3 2" xfId="28740"/>
    <cellStyle name="Salida 8 2 5 2 4" xfId="21093"/>
    <cellStyle name="Salida 8 2 5 3" xfId="9730"/>
    <cellStyle name="Salida 8 2 5 3 2" xfId="24838"/>
    <cellStyle name="Salida 8 2 5 4" xfId="13690"/>
    <cellStyle name="Salida 8 2 5 4 2" xfId="28798"/>
    <cellStyle name="Salida 8 2 5 5" xfId="18456"/>
    <cellStyle name="Salida 8 2 6" xfId="3654"/>
    <cellStyle name="Salida 8 2 6 2" xfId="6291"/>
    <cellStyle name="Salida 8 2 6 2 2" xfId="12602"/>
    <cellStyle name="Salida 8 2 6 2 2 2" xfId="27710"/>
    <cellStyle name="Salida 8 2 6 2 3" xfId="15909"/>
    <cellStyle name="Salida 8 2 6 2 3 2" xfId="31017"/>
    <cellStyle name="Salida 8 2 6 2 4" xfId="21399"/>
    <cellStyle name="Salida 8 2 6 3" xfId="10036"/>
    <cellStyle name="Salida 8 2 6 3 2" xfId="25144"/>
    <cellStyle name="Salida 8 2 6 4" xfId="14356"/>
    <cellStyle name="Salida 8 2 6 4 2" xfId="29464"/>
    <cellStyle name="Salida 8 2 6 5" xfId="18762"/>
    <cellStyle name="Salida 8 2 7" xfId="4015"/>
    <cellStyle name="Salida 8 2 7 2" xfId="6652"/>
    <cellStyle name="Salida 8 2 7 2 2" xfId="12963"/>
    <cellStyle name="Salida 8 2 7 2 2 2" xfId="28071"/>
    <cellStyle name="Salida 8 2 7 2 3" xfId="16653"/>
    <cellStyle name="Salida 8 2 7 2 3 2" xfId="31761"/>
    <cellStyle name="Salida 8 2 7 2 4" xfId="21760"/>
    <cellStyle name="Salida 8 2 7 3" xfId="10397"/>
    <cellStyle name="Salida 8 2 7 3 2" xfId="25505"/>
    <cellStyle name="Salida 8 2 7 4" xfId="9167"/>
    <cellStyle name="Salida 8 2 7 4 2" xfId="24275"/>
    <cellStyle name="Salida 8 2 7 5" xfId="19123"/>
    <cellStyle name="Salida 8 2 8" xfId="4328"/>
    <cellStyle name="Salida 8 2 8 2" xfId="6965"/>
    <cellStyle name="Salida 8 2 8 2 2" xfId="13276"/>
    <cellStyle name="Salida 8 2 8 2 2 2" xfId="28384"/>
    <cellStyle name="Salida 8 2 8 2 3" xfId="16940"/>
    <cellStyle name="Salida 8 2 8 2 3 2" xfId="32048"/>
    <cellStyle name="Salida 8 2 8 2 4" xfId="22073"/>
    <cellStyle name="Salida 8 2 8 3" xfId="10710"/>
    <cellStyle name="Salida 8 2 8 3 2" xfId="25818"/>
    <cellStyle name="Salida 8 2 8 4" xfId="16227"/>
    <cellStyle name="Salida 8 2 8 4 2" xfId="31335"/>
    <cellStyle name="Salida 8 2 8 5" xfId="19436"/>
    <cellStyle name="Salida 8 2 9" xfId="4580"/>
    <cellStyle name="Salida 8 2 9 2" xfId="10962"/>
    <cellStyle name="Salida 8 2 9 2 2" xfId="26070"/>
    <cellStyle name="Salida 8 2 9 3" xfId="7791"/>
    <cellStyle name="Salida 8 2 9 3 2" xfId="22899"/>
    <cellStyle name="Salida 8 2 9 4" xfId="19688"/>
    <cellStyle name="Salida 8 3" xfId="1790"/>
    <cellStyle name="Salida 8 3 10" xfId="8267"/>
    <cellStyle name="Salida 8 3 10 2" xfId="23375"/>
    <cellStyle name="Salida 8 3 11" xfId="14418"/>
    <cellStyle name="Salida 8 3 11 2" xfId="29526"/>
    <cellStyle name="Salida 8 3 12" xfId="7159"/>
    <cellStyle name="Salida 8 3 12 2" xfId="22267"/>
    <cellStyle name="Salida 8 3 13" xfId="17015"/>
    <cellStyle name="Salida 8 3 2" xfId="2350"/>
    <cellStyle name="Salida 8 3 2 2" xfId="4987"/>
    <cellStyle name="Salida 8 3 2 2 2" xfId="11351"/>
    <cellStyle name="Salida 8 3 2 2 2 2" xfId="26459"/>
    <cellStyle name="Salida 8 3 2 2 3" xfId="8695"/>
    <cellStyle name="Salida 8 3 2 2 3 2" xfId="23803"/>
    <cellStyle name="Salida 8 3 2 2 4" xfId="20095"/>
    <cellStyle name="Salida 8 3 2 3" xfId="8817"/>
    <cellStyle name="Salida 8 3 2 3 2" xfId="23925"/>
    <cellStyle name="Salida 8 3 3" xfId="2269"/>
    <cellStyle name="Salida 8 3 3 2" xfId="4906"/>
    <cellStyle name="Salida 8 3 3 2 2" xfId="11270"/>
    <cellStyle name="Salida 8 3 3 2 2 2" xfId="26378"/>
    <cellStyle name="Salida 8 3 3 2 3" xfId="7380"/>
    <cellStyle name="Salida 8 3 3 2 3 2" xfId="22488"/>
    <cellStyle name="Salida 8 3 3 2 4" xfId="20014"/>
    <cellStyle name="Salida 8 3 3 3" xfId="11763"/>
    <cellStyle name="Salida 8 3 3 3 2" xfId="26871"/>
    <cellStyle name="Salida 8 3 3 4" xfId="17494"/>
    <cellStyle name="Salida 8 3 4" xfId="2327"/>
    <cellStyle name="Salida 8 3 4 2" xfId="4964"/>
    <cellStyle name="Salida 8 3 4 2 2" xfId="11328"/>
    <cellStyle name="Salida 8 3 4 2 2 2" xfId="26436"/>
    <cellStyle name="Salida 8 3 4 2 3" xfId="14439"/>
    <cellStyle name="Salida 8 3 4 2 3 2" xfId="29547"/>
    <cellStyle name="Salida 8 3 4 2 4" xfId="20072"/>
    <cellStyle name="Salida 8 3 4 3" xfId="8794"/>
    <cellStyle name="Salida 8 3 4 3 2" xfId="23902"/>
    <cellStyle name="Salida 8 3 4 4" xfId="7732"/>
    <cellStyle name="Salida 8 3 4 4 2" xfId="22840"/>
    <cellStyle name="Salida 8 3 4 5" xfId="17552"/>
    <cellStyle name="Salida 8 3 5" xfId="2283"/>
    <cellStyle name="Salida 8 3 5 2" xfId="4920"/>
    <cellStyle name="Salida 8 3 5 2 2" xfId="11284"/>
    <cellStyle name="Salida 8 3 5 2 2 2" xfId="26392"/>
    <cellStyle name="Salida 8 3 5 2 3" xfId="13895"/>
    <cellStyle name="Salida 8 3 5 2 3 2" xfId="29003"/>
    <cellStyle name="Salida 8 3 5 2 4" xfId="20028"/>
    <cellStyle name="Salida 8 3 5 3" xfId="8750"/>
    <cellStyle name="Salida 8 3 5 3 2" xfId="23858"/>
    <cellStyle name="Salida 8 3 5 4" xfId="9278"/>
    <cellStyle name="Salida 8 3 5 4 2" xfId="24386"/>
    <cellStyle name="Salida 8 3 5 5" xfId="17508"/>
    <cellStyle name="Salida 8 3 6" xfId="2293"/>
    <cellStyle name="Salida 8 3 6 2" xfId="4930"/>
    <cellStyle name="Salida 8 3 6 2 2" xfId="11294"/>
    <cellStyle name="Salida 8 3 6 2 2 2" xfId="26402"/>
    <cellStyle name="Salida 8 3 6 2 3" xfId="16036"/>
    <cellStyle name="Salida 8 3 6 2 3 2" xfId="31144"/>
    <cellStyle name="Salida 8 3 6 2 4" xfId="20038"/>
    <cellStyle name="Salida 8 3 6 3" xfId="8760"/>
    <cellStyle name="Salida 8 3 6 3 2" xfId="23868"/>
    <cellStyle name="Salida 8 3 6 4" xfId="15729"/>
    <cellStyle name="Salida 8 3 6 4 2" xfId="30837"/>
    <cellStyle name="Salida 8 3 6 5" xfId="17518"/>
    <cellStyle name="Salida 8 3 7" xfId="3862"/>
    <cellStyle name="Salida 8 3 7 2" xfId="6499"/>
    <cellStyle name="Salida 8 3 7 2 2" xfId="12810"/>
    <cellStyle name="Salida 8 3 7 2 2 2" xfId="27918"/>
    <cellStyle name="Salida 8 3 7 2 3" xfId="15456"/>
    <cellStyle name="Salida 8 3 7 2 3 2" xfId="30564"/>
    <cellStyle name="Salida 8 3 7 2 4" xfId="21607"/>
    <cellStyle name="Salida 8 3 7 3" xfId="10244"/>
    <cellStyle name="Salida 8 3 7 3 2" xfId="25352"/>
    <cellStyle name="Salida 8 3 7 4" xfId="13860"/>
    <cellStyle name="Salida 8 3 7 4 2" xfId="28968"/>
    <cellStyle name="Salida 8 3 7 5" xfId="18970"/>
    <cellStyle name="Salida 8 3 8" xfId="4244"/>
    <cellStyle name="Salida 8 3 8 2" xfId="6881"/>
    <cellStyle name="Salida 8 3 8 2 2" xfId="13192"/>
    <cellStyle name="Salida 8 3 8 2 2 2" xfId="28300"/>
    <cellStyle name="Salida 8 3 8 2 3" xfId="16856"/>
    <cellStyle name="Salida 8 3 8 2 3 2" xfId="31964"/>
    <cellStyle name="Salida 8 3 8 2 4" xfId="21989"/>
    <cellStyle name="Salida 8 3 8 3" xfId="10626"/>
    <cellStyle name="Salida 8 3 8 3 2" xfId="25734"/>
    <cellStyle name="Salida 8 3 8 4" xfId="13991"/>
    <cellStyle name="Salida 8 3 8 4 2" xfId="29099"/>
    <cellStyle name="Salida 8 3 8 5" xfId="19352"/>
    <cellStyle name="Salida 8 3 9" xfId="4427"/>
    <cellStyle name="Salida 8 3 9 2" xfId="10809"/>
    <cellStyle name="Salida 8 3 9 2 2" xfId="25917"/>
    <cellStyle name="Salida 8 3 9 3" xfId="14650"/>
    <cellStyle name="Salida 8 3 9 3 2" xfId="29758"/>
    <cellStyle name="Salida 8 3 9 4" xfId="19535"/>
    <cellStyle name="Salida 8 4" xfId="2134"/>
    <cellStyle name="Salida 8 4 10" xfId="14669"/>
    <cellStyle name="Salida 8 4 10 2" xfId="29777"/>
    <cellStyle name="Salida 8 4 11" xfId="7243"/>
    <cellStyle name="Salida 8 4 11 2" xfId="22351"/>
    <cellStyle name="Salida 8 4 12" xfId="17359"/>
    <cellStyle name="Salida 8 4 2" xfId="2624"/>
    <cellStyle name="Salida 8 4 2 2" xfId="5261"/>
    <cellStyle name="Salida 8 4 2 2 2" xfId="11625"/>
    <cellStyle name="Salida 8 4 2 2 2 2" xfId="26733"/>
    <cellStyle name="Salida 8 4 2 2 3" xfId="8035"/>
    <cellStyle name="Salida 8 4 2 2 3 2" xfId="23143"/>
    <cellStyle name="Salida 8 4 2 2 4" xfId="20369"/>
    <cellStyle name="Salida 8 4 2 3" xfId="9091"/>
    <cellStyle name="Salida 8 4 2 3 2" xfId="24199"/>
    <cellStyle name="Salida 8 4 2 4" xfId="7387"/>
    <cellStyle name="Salida 8 4 2 4 2" xfId="22495"/>
    <cellStyle name="Salida 8 4 2 5" xfId="13876"/>
    <cellStyle name="Salida 8 4 2 5 2" xfId="28984"/>
    <cellStyle name="Salida 8 4 2 6" xfId="17732"/>
    <cellStyle name="Salida 8 4 3" xfId="2889"/>
    <cellStyle name="Salida 8 4 3 2" xfId="5526"/>
    <cellStyle name="Salida 8 4 3 2 2" xfId="11837"/>
    <cellStyle name="Salida 8 4 3 2 2 2" xfId="26945"/>
    <cellStyle name="Salida 8 4 3 2 3" xfId="15478"/>
    <cellStyle name="Salida 8 4 3 2 3 2" xfId="30586"/>
    <cellStyle name="Salida 8 4 3 2 4" xfId="20634"/>
    <cellStyle name="Salida 8 4 3 3" xfId="16336"/>
    <cellStyle name="Salida 8 4 3 3 2" xfId="31444"/>
    <cellStyle name="Salida 8 4 3 4" xfId="17997"/>
    <cellStyle name="Salida 8 4 4" xfId="3192"/>
    <cellStyle name="Salida 8 4 4 2" xfId="5829"/>
    <cellStyle name="Salida 8 4 4 2 2" xfId="12140"/>
    <cellStyle name="Salida 8 4 4 2 2 2" xfId="27248"/>
    <cellStyle name="Salida 8 4 4 2 3" xfId="14472"/>
    <cellStyle name="Salida 8 4 4 2 3 2" xfId="29580"/>
    <cellStyle name="Salida 8 4 4 2 4" xfId="20937"/>
    <cellStyle name="Salida 8 4 4 3" xfId="9574"/>
    <cellStyle name="Salida 8 4 4 3 2" xfId="24682"/>
    <cellStyle name="Salida 8 4 4 4" xfId="13720"/>
    <cellStyle name="Salida 8 4 4 4 2" xfId="28828"/>
    <cellStyle name="Salida 8 4 4 5" xfId="18300"/>
    <cellStyle name="Salida 8 4 5" xfId="3518"/>
    <cellStyle name="Salida 8 4 5 2" xfId="6155"/>
    <cellStyle name="Salida 8 4 5 2 2" xfId="12466"/>
    <cellStyle name="Salida 8 4 5 2 2 2" xfId="27574"/>
    <cellStyle name="Salida 8 4 5 2 3" xfId="7285"/>
    <cellStyle name="Salida 8 4 5 2 3 2" xfId="22393"/>
    <cellStyle name="Salida 8 4 5 2 4" xfId="21263"/>
    <cellStyle name="Salida 8 4 5 3" xfId="9900"/>
    <cellStyle name="Salida 8 4 5 3 2" xfId="25008"/>
    <cellStyle name="Salida 8 4 5 4" xfId="11686"/>
    <cellStyle name="Salida 8 4 5 4 2" xfId="26794"/>
    <cellStyle name="Salida 8 4 5 5" xfId="18626"/>
    <cellStyle name="Salida 8 4 6" xfId="3824"/>
    <cellStyle name="Salida 8 4 6 2" xfId="6461"/>
    <cellStyle name="Salida 8 4 6 2 2" xfId="12772"/>
    <cellStyle name="Salida 8 4 6 2 2 2" xfId="27880"/>
    <cellStyle name="Salida 8 4 6 2 3" xfId="15985"/>
    <cellStyle name="Salida 8 4 6 2 3 2" xfId="31093"/>
    <cellStyle name="Salida 8 4 6 2 4" xfId="21569"/>
    <cellStyle name="Salida 8 4 6 3" xfId="10206"/>
    <cellStyle name="Salida 8 4 6 3 2" xfId="25314"/>
    <cellStyle name="Salida 8 4 6 4" xfId="8260"/>
    <cellStyle name="Salida 8 4 6 4 2" xfId="23368"/>
    <cellStyle name="Salida 8 4 6 5" xfId="18932"/>
    <cellStyle name="Salida 8 4 7" xfId="4206"/>
    <cellStyle name="Salida 8 4 7 2" xfId="6843"/>
    <cellStyle name="Salida 8 4 7 2 2" xfId="13154"/>
    <cellStyle name="Salida 8 4 7 2 2 2" xfId="28262"/>
    <cellStyle name="Salida 8 4 7 2 3" xfId="16823"/>
    <cellStyle name="Salida 8 4 7 2 3 2" xfId="31931"/>
    <cellStyle name="Salida 8 4 7 2 4" xfId="21951"/>
    <cellStyle name="Salida 8 4 7 3" xfId="10588"/>
    <cellStyle name="Salida 8 4 7 3 2" xfId="25696"/>
    <cellStyle name="Salida 8 4 7 4" xfId="13483"/>
    <cellStyle name="Salida 8 4 7 4 2" xfId="28591"/>
    <cellStyle name="Salida 8 4 7 5" xfId="19314"/>
    <cellStyle name="Salida 8 4 8" xfId="4771"/>
    <cellStyle name="Salida 8 4 8 2" xfId="11153"/>
    <cellStyle name="Salida 8 4 8 2 2" xfId="26261"/>
    <cellStyle name="Salida 8 4 8 3" xfId="9192"/>
    <cellStyle name="Salida 8 4 8 3 2" xfId="24300"/>
    <cellStyle name="Salida 8 4 8 4" xfId="19879"/>
    <cellStyle name="Salida 8 4 9" xfId="8632"/>
    <cellStyle name="Salida 8 4 9 2" xfId="23740"/>
    <cellStyle name="Salida 8 5" xfId="1990"/>
    <cellStyle name="Salida 8 5 10" xfId="15754"/>
    <cellStyle name="Salida 8 5 10 2" xfId="30862"/>
    <cellStyle name="Salida 8 5 11" xfId="17215"/>
    <cellStyle name="Salida 8 5 2" xfId="2752"/>
    <cellStyle name="Salida 8 5 2 2" xfId="5389"/>
    <cellStyle name="Salida 8 5 2 2 2" xfId="11738"/>
    <cellStyle name="Salida 8 5 2 2 2 2" xfId="26846"/>
    <cellStyle name="Salida 8 5 2 2 3" xfId="11789"/>
    <cellStyle name="Salida 8 5 2 2 3 2" xfId="26897"/>
    <cellStyle name="Salida 8 5 2 2 4" xfId="20497"/>
    <cellStyle name="Salida 8 5 2 3" xfId="8197"/>
    <cellStyle name="Salida 8 5 2 3 2" xfId="23305"/>
    <cellStyle name="Salida 8 5 2 4" xfId="17860"/>
    <cellStyle name="Salida 8 5 3" xfId="3055"/>
    <cellStyle name="Salida 8 5 3 2" xfId="5692"/>
    <cellStyle name="Salida 8 5 3 2 2" xfId="12003"/>
    <cellStyle name="Salida 8 5 3 2 2 2" xfId="27111"/>
    <cellStyle name="Salida 8 5 3 2 3" xfId="8214"/>
    <cellStyle name="Salida 8 5 3 2 3 2" xfId="23322"/>
    <cellStyle name="Salida 8 5 3 2 4" xfId="20800"/>
    <cellStyle name="Salida 8 5 3 3" xfId="9437"/>
    <cellStyle name="Salida 8 5 3 3 2" xfId="24545"/>
    <cellStyle name="Salida 8 5 3 4" xfId="7796"/>
    <cellStyle name="Salida 8 5 3 4 2" xfId="22904"/>
    <cellStyle name="Salida 8 5 3 5" xfId="18163"/>
    <cellStyle name="Salida 8 5 4" xfId="3381"/>
    <cellStyle name="Salida 8 5 4 2" xfId="6018"/>
    <cellStyle name="Salida 8 5 4 2 2" xfId="12329"/>
    <cellStyle name="Salida 8 5 4 2 2 2" xfId="27437"/>
    <cellStyle name="Salida 8 5 4 2 3" xfId="16386"/>
    <cellStyle name="Salida 8 5 4 2 3 2" xfId="31494"/>
    <cellStyle name="Salida 8 5 4 2 4" xfId="21126"/>
    <cellStyle name="Salida 8 5 4 3" xfId="9763"/>
    <cellStyle name="Salida 8 5 4 3 2" xfId="24871"/>
    <cellStyle name="Salida 8 5 4 4" xfId="15692"/>
    <cellStyle name="Salida 8 5 4 4 2" xfId="30800"/>
    <cellStyle name="Salida 8 5 4 5" xfId="18489"/>
    <cellStyle name="Salida 8 5 5" xfId="3687"/>
    <cellStyle name="Salida 8 5 5 2" xfId="6324"/>
    <cellStyle name="Salida 8 5 5 2 2" xfId="12635"/>
    <cellStyle name="Salida 8 5 5 2 2 2" xfId="27743"/>
    <cellStyle name="Salida 8 5 5 2 3" xfId="7170"/>
    <cellStyle name="Salida 8 5 5 2 3 2" xfId="22278"/>
    <cellStyle name="Salida 8 5 5 2 4" xfId="21432"/>
    <cellStyle name="Salida 8 5 5 3" xfId="10069"/>
    <cellStyle name="Salida 8 5 5 3 2" xfId="25177"/>
    <cellStyle name="Salida 8 5 5 4" xfId="7394"/>
    <cellStyle name="Salida 8 5 5 4 2" xfId="22502"/>
    <cellStyle name="Salida 8 5 5 5" xfId="18795"/>
    <cellStyle name="Salida 8 5 6" xfId="4062"/>
    <cellStyle name="Salida 8 5 6 2" xfId="6699"/>
    <cellStyle name="Salida 8 5 6 2 2" xfId="13010"/>
    <cellStyle name="Salida 8 5 6 2 2 2" xfId="28118"/>
    <cellStyle name="Salida 8 5 6 2 3" xfId="16686"/>
    <cellStyle name="Salida 8 5 6 2 3 2" xfId="31794"/>
    <cellStyle name="Salida 8 5 6 2 4" xfId="21807"/>
    <cellStyle name="Salida 8 5 6 3" xfId="10444"/>
    <cellStyle name="Salida 8 5 6 3 2" xfId="25552"/>
    <cellStyle name="Salida 8 5 6 4" xfId="11681"/>
    <cellStyle name="Salida 8 5 6 4 2" xfId="26789"/>
    <cellStyle name="Salida 8 5 6 5" xfId="19170"/>
    <cellStyle name="Salida 8 5 7" xfId="4627"/>
    <cellStyle name="Salida 8 5 7 2" xfId="11009"/>
    <cellStyle name="Salida 8 5 7 2 2" xfId="26117"/>
    <cellStyle name="Salida 8 5 7 3" xfId="13387"/>
    <cellStyle name="Salida 8 5 7 3 2" xfId="28495"/>
    <cellStyle name="Salida 8 5 7 4" xfId="19735"/>
    <cellStyle name="Salida 8 5 8" xfId="8488"/>
    <cellStyle name="Salida 8 5 8 2" xfId="23596"/>
    <cellStyle name="Salida 8 5 9" xfId="7710"/>
    <cellStyle name="Salida 8 5 9 2" xfId="22818"/>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23" xfId="1944"/>
    <cellStyle name="Salida 9 23 10" xfId="8445"/>
    <cellStyle name="Salida 9 23 10 2" xfId="23553"/>
    <cellStyle name="Salida 9 23 11" xfId="8236"/>
    <cellStyle name="Salida 9 23 11 2" xfId="23344"/>
    <cellStyle name="Salida 9 23 12" xfId="16121"/>
    <cellStyle name="Salida 9 23 12 2" xfId="31229"/>
    <cellStyle name="Salida 9 23 13" xfId="17169"/>
    <cellStyle name="Salida 9 23 2" xfId="2504"/>
    <cellStyle name="Salida 9 23 2 2" xfId="5141"/>
    <cellStyle name="Salida 9 23 2 2 2" xfId="11505"/>
    <cellStyle name="Salida 9 23 2 2 2 2" xfId="26613"/>
    <cellStyle name="Salida 9 23 2 2 3" xfId="14540"/>
    <cellStyle name="Salida 9 23 2 2 3 2" xfId="29648"/>
    <cellStyle name="Salida 9 23 2 2 4" xfId="20249"/>
    <cellStyle name="Salida 9 23 2 3" xfId="8971"/>
    <cellStyle name="Salida 9 23 2 3 2" xfId="24079"/>
    <cellStyle name="Salida 9 23 3" xfId="2720"/>
    <cellStyle name="Salida 9 23 3 2" xfId="5357"/>
    <cellStyle name="Salida 9 23 3 2 2" xfId="11706"/>
    <cellStyle name="Salida 9 23 3 2 2 2" xfId="26814"/>
    <cellStyle name="Salida 9 23 3 2 3" xfId="14951"/>
    <cellStyle name="Salida 9 23 3 2 3 2" xfId="30059"/>
    <cellStyle name="Salida 9 23 3 2 4" xfId="20465"/>
    <cellStyle name="Salida 9 23 3 3" xfId="14212"/>
    <cellStyle name="Salida 9 23 3 3 2" xfId="29320"/>
    <cellStyle name="Salida 9 23 3 4" xfId="17828"/>
    <cellStyle name="Salida 9 23 4" xfId="3023"/>
    <cellStyle name="Salida 9 23 4 2" xfId="5660"/>
    <cellStyle name="Salida 9 23 4 2 2" xfId="11971"/>
    <cellStyle name="Salida 9 23 4 2 2 2" xfId="27079"/>
    <cellStyle name="Salida 9 23 4 2 3" xfId="16019"/>
    <cellStyle name="Salida 9 23 4 2 3 2" xfId="31127"/>
    <cellStyle name="Salida 9 23 4 2 4" xfId="20768"/>
    <cellStyle name="Salida 9 23 4 3" xfId="9405"/>
    <cellStyle name="Salida 9 23 4 3 2" xfId="24513"/>
    <cellStyle name="Salida 9 23 4 4" xfId="15447"/>
    <cellStyle name="Salida 9 23 4 4 2" xfId="30555"/>
    <cellStyle name="Salida 9 23 4 5" xfId="18131"/>
    <cellStyle name="Salida 9 23 5" xfId="3349"/>
    <cellStyle name="Salida 9 23 5 2" xfId="5986"/>
    <cellStyle name="Salida 9 23 5 2 2" xfId="12297"/>
    <cellStyle name="Salida 9 23 5 2 2 2" xfId="27405"/>
    <cellStyle name="Salida 9 23 5 2 3" xfId="14252"/>
    <cellStyle name="Salida 9 23 5 2 3 2" xfId="29360"/>
    <cellStyle name="Salida 9 23 5 2 4" xfId="21094"/>
    <cellStyle name="Salida 9 23 5 3" xfId="9731"/>
    <cellStyle name="Salida 9 23 5 3 2" xfId="24839"/>
    <cellStyle name="Salida 9 23 5 4" xfId="9162"/>
    <cellStyle name="Salida 9 23 5 4 2" xfId="24270"/>
    <cellStyle name="Salida 9 23 5 5" xfId="18457"/>
    <cellStyle name="Salida 9 23 6" xfId="3655"/>
    <cellStyle name="Salida 9 23 6 2" xfId="6292"/>
    <cellStyle name="Salida 9 23 6 2 2" xfId="12603"/>
    <cellStyle name="Salida 9 23 6 2 2 2" xfId="27711"/>
    <cellStyle name="Salida 9 23 6 2 3" xfId="14862"/>
    <cellStyle name="Salida 9 23 6 2 3 2" xfId="29970"/>
    <cellStyle name="Salida 9 23 6 2 4" xfId="21400"/>
    <cellStyle name="Salida 9 23 6 3" xfId="10037"/>
    <cellStyle name="Salida 9 23 6 3 2" xfId="25145"/>
    <cellStyle name="Salida 9 23 6 4" xfId="16244"/>
    <cellStyle name="Salida 9 23 6 4 2" xfId="31352"/>
    <cellStyle name="Salida 9 23 6 5" xfId="18763"/>
    <cellStyle name="Salida 9 23 7" xfId="4016"/>
    <cellStyle name="Salida 9 23 7 2" xfId="6653"/>
    <cellStyle name="Salida 9 23 7 2 2" xfId="12964"/>
    <cellStyle name="Salida 9 23 7 2 2 2" xfId="28072"/>
    <cellStyle name="Salida 9 23 7 2 3" xfId="16654"/>
    <cellStyle name="Salida 9 23 7 2 3 2" xfId="31762"/>
    <cellStyle name="Salida 9 23 7 2 4" xfId="21761"/>
    <cellStyle name="Salida 9 23 7 3" xfId="10398"/>
    <cellStyle name="Salida 9 23 7 3 2" xfId="25506"/>
    <cellStyle name="Salida 9 23 7 4" xfId="15694"/>
    <cellStyle name="Salida 9 23 7 4 2" xfId="30802"/>
    <cellStyle name="Salida 9 23 7 5" xfId="19124"/>
    <cellStyle name="Salida 9 23 8" xfId="4329"/>
    <cellStyle name="Salida 9 23 8 2" xfId="6966"/>
    <cellStyle name="Salida 9 23 8 2 2" xfId="13277"/>
    <cellStyle name="Salida 9 23 8 2 2 2" xfId="28385"/>
    <cellStyle name="Salida 9 23 8 2 3" xfId="16941"/>
    <cellStyle name="Salida 9 23 8 2 3 2" xfId="32049"/>
    <cellStyle name="Salida 9 23 8 2 4" xfId="22074"/>
    <cellStyle name="Salida 9 23 8 3" xfId="10711"/>
    <cellStyle name="Salida 9 23 8 3 2" xfId="25819"/>
    <cellStyle name="Salida 9 23 8 4" xfId="9254"/>
    <cellStyle name="Salida 9 23 8 4 2" xfId="24362"/>
    <cellStyle name="Salida 9 23 8 5" xfId="19437"/>
    <cellStyle name="Salida 9 23 9" xfId="4581"/>
    <cellStyle name="Salida 9 23 9 2" xfId="10963"/>
    <cellStyle name="Salida 9 23 9 2 2" xfId="26071"/>
    <cellStyle name="Salida 9 23 9 3" xfId="14362"/>
    <cellStyle name="Salida 9 23 9 3 2" xfId="29470"/>
    <cellStyle name="Salida 9 23 9 4" xfId="19689"/>
    <cellStyle name="Salida 9 24" xfId="1789"/>
    <cellStyle name="Salida 9 24 10" xfId="8266"/>
    <cellStyle name="Salida 9 24 10 2" xfId="23374"/>
    <cellStyle name="Salida 9 24 11" xfId="15381"/>
    <cellStyle name="Salida 9 24 11 2" xfId="30489"/>
    <cellStyle name="Salida 9 24 12" xfId="13488"/>
    <cellStyle name="Salida 9 24 12 2" xfId="28596"/>
    <cellStyle name="Salida 9 24 13" xfId="17014"/>
    <cellStyle name="Salida 9 24 2" xfId="2349"/>
    <cellStyle name="Salida 9 24 2 2" xfId="4986"/>
    <cellStyle name="Salida 9 24 2 2 2" xfId="11350"/>
    <cellStyle name="Salida 9 24 2 2 2 2" xfId="26458"/>
    <cellStyle name="Salida 9 24 2 2 3" xfId="9185"/>
    <cellStyle name="Salida 9 24 2 2 3 2" xfId="24293"/>
    <cellStyle name="Salida 9 24 2 2 4" xfId="20094"/>
    <cellStyle name="Salida 9 24 2 3" xfId="8816"/>
    <cellStyle name="Salida 9 24 2 3 2" xfId="23924"/>
    <cellStyle name="Salida 9 24 3" xfId="2270"/>
    <cellStyle name="Salida 9 24 3 2" xfId="4907"/>
    <cellStyle name="Salida 9 24 3 2 2" xfId="11271"/>
    <cellStyle name="Salida 9 24 3 2 2 2" xfId="26379"/>
    <cellStyle name="Salida 9 24 3 2 3" xfId="7465"/>
    <cellStyle name="Salida 9 24 3 2 3 2" xfId="22573"/>
    <cellStyle name="Salida 9 24 3 2 4" xfId="20015"/>
    <cellStyle name="Salida 9 24 3 3" xfId="16301"/>
    <cellStyle name="Salida 9 24 3 3 2" xfId="31409"/>
    <cellStyle name="Salida 9 24 3 4" xfId="17495"/>
    <cellStyle name="Salida 9 24 4" xfId="2326"/>
    <cellStyle name="Salida 9 24 4 2" xfId="4963"/>
    <cellStyle name="Salida 9 24 4 2 2" xfId="11327"/>
    <cellStyle name="Salida 9 24 4 2 2 2" xfId="26435"/>
    <cellStyle name="Salida 9 24 4 2 3" xfId="14152"/>
    <cellStyle name="Salida 9 24 4 2 3 2" xfId="29260"/>
    <cellStyle name="Salida 9 24 4 2 4" xfId="20071"/>
    <cellStyle name="Salida 9 24 4 3" xfId="8793"/>
    <cellStyle name="Salida 9 24 4 3 2" xfId="23901"/>
    <cellStyle name="Salida 9 24 4 4" xfId="15653"/>
    <cellStyle name="Salida 9 24 4 4 2" xfId="30761"/>
    <cellStyle name="Salida 9 24 4 5" xfId="17551"/>
    <cellStyle name="Salida 9 24 5" xfId="2284"/>
    <cellStyle name="Salida 9 24 5 2" xfId="4921"/>
    <cellStyle name="Salida 9 24 5 2 2" xfId="11285"/>
    <cellStyle name="Salida 9 24 5 2 2 2" xfId="26393"/>
    <cellStyle name="Salida 9 24 5 2 3" xfId="16334"/>
    <cellStyle name="Salida 9 24 5 2 3 2" xfId="31442"/>
    <cellStyle name="Salida 9 24 5 2 4" xfId="20029"/>
    <cellStyle name="Salida 9 24 5 3" xfId="8751"/>
    <cellStyle name="Salida 9 24 5 3 2" xfId="23859"/>
    <cellStyle name="Salida 9 24 5 4" xfId="14088"/>
    <cellStyle name="Salida 9 24 5 4 2" xfId="29196"/>
    <cellStyle name="Salida 9 24 5 5" xfId="17509"/>
    <cellStyle name="Salida 9 24 6" xfId="2292"/>
    <cellStyle name="Salida 9 24 6 2" xfId="4929"/>
    <cellStyle name="Salida 9 24 6 2 2" xfId="11293"/>
    <cellStyle name="Salida 9 24 6 2 2 2" xfId="26401"/>
    <cellStyle name="Salida 9 24 6 2 3" xfId="15792"/>
    <cellStyle name="Salida 9 24 6 2 3 2" xfId="30900"/>
    <cellStyle name="Salida 9 24 6 2 4" xfId="20037"/>
    <cellStyle name="Salida 9 24 6 3" xfId="8759"/>
    <cellStyle name="Salida 9 24 6 3 2" xfId="23867"/>
    <cellStyle name="Salida 9 24 6 4" xfId="7660"/>
    <cellStyle name="Salida 9 24 6 4 2" xfId="22768"/>
    <cellStyle name="Salida 9 24 6 5" xfId="17517"/>
    <cellStyle name="Salida 9 24 7" xfId="3861"/>
    <cellStyle name="Salida 9 24 7 2" xfId="6498"/>
    <cellStyle name="Salida 9 24 7 2 2" xfId="12809"/>
    <cellStyle name="Salida 9 24 7 2 2 2" xfId="27917"/>
    <cellStyle name="Salida 9 24 7 2 3" xfId="9217"/>
    <cellStyle name="Salida 9 24 7 2 3 2" xfId="24325"/>
    <cellStyle name="Salida 9 24 7 2 4" xfId="21606"/>
    <cellStyle name="Salida 9 24 7 3" xfId="10243"/>
    <cellStyle name="Salida 9 24 7 3 2" xfId="25351"/>
    <cellStyle name="Salida 9 24 7 4" xfId="13715"/>
    <cellStyle name="Salida 9 24 7 4 2" xfId="28823"/>
    <cellStyle name="Salida 9 24 7 5" xfId="18969"/>
    <cellStyle name="Salida 9 24 8" xfId="4243"/>
    <cellStyle name="Salida 9 24 8 2" xfId="6880"/>
    <cellStyle name="Salida 9 24 8 2 2" xfId="13191"/>
    <cellStyle name="Salida 9 24 8 2 2 2" xfId="28299"/>
    <cellStyle name="Salida 9 24 8 2 3" xfId="16855"/>
    <cellStyle name="Salida 9 24 8 2 3 2" xfId="31963"/>
    <cellStyle name="Salida 9 24 8 2 4" xfId="21988"/>
    <cellStyle name="Salida 9 24 8 3" xfId="10625"/>
    <cellStyle name="Salida 9 24 8 3 2" xfId="25733"/>
    <cellStyle name="Salida 9 24 8 4" xfId="13748"/>
    <cellStyle name="Salida 9 24 8 4 2" xfId="28856"/>
    <cellStyle name="Salida 9 24 8 5" xfId="19351"/>
    <cellStyle name="Salida 9 24 9" xfId="4426"/>
    <cellStyle name="Salida 9 24 9 2" xfId="10808"/>
    <cellStyle name="Salida 9 24 9 2 2" xfId="25916"/>
    <cellStyle name="Salida 9 24 9 3" xfId="7120"/>
    <cellStyle name="Salida 9 24 9 3 2" xfId="22228"/>
    <cellStyle name="Salida 9 24 9 4" xfId="19534"/>
    <cellStyle name="Salida 9 25" xfId="2135"/>
    <cellStyle name="Salida 9 25 10" xfId="7613"/>
    <cellStyle name="Salida 9 25 10 2" xfId="22721"/>
    <cellStyle name="Salida 9 25 11" xfId="16150"/>
    <cellStyle name="Salida 9 25 11 2" xfId="31258"/>
    <cellStyle name="Salida 9 25 12" xfId="17360"/>
    <cellStyle name="Salida 9 25 2" xfId="2625"/>
    <cellStyle name="Salida 9 25 2 2" xfId="5262"/>
    <cellStyle name="Salida 9 25 2 2 2" xfId="11626"/>
    <cellStyle name="Salida 9 25 2 2 2 2" xfId="26734"/>
    <cellStyle name="Salida 9 25 2 2 3" xfId="7939"/>
    <cellStyle name="Salida 9 25 2 2 3 2" xfId="23047"/>
    <cellStyle name="Salida 9 25 2 2 4" xfId="20370"/>
    <cellStyle name="Salida 9 25 2 3" xfId="9092"/>
    <cellStyle name="Salida 9 25 2 3 2" xfId="24200"/>
    <cellStyle name="Salida 9 25 2 4" xfId="16527"/>
    <cellStyle name="Salida 9 25 2 4 2" xfId="31635"/>
    <cellStyle name="Salida 9 25 2 5" xfId="7590"/>
    <cellStyle name="Salida 9 25 2 5 2" xfId="22698"/>
    <cellStyle name="Salida 9 25 2 6" xfId="17733"/>
    <cellStyle name="Salida 9 25 3" xfId="2890"/>
    <cellStyle name="Salida 9 25 3 2" xfId="5527"/>
    <cellStyle name="Salida 9 25 3 2 2" xfId="11838"/>
    <cellStyle name="Salida 9 25 3 2 2 2" xfId="26946"/>
    <cellStyle name="Salida 9 25 3 2 3" xfId="15861"/>
    <cellStyle name="Salida 9 25 3 2 3 2" xfId="30969"/>
    <cellStyle name="Salida 9 25 3 2 4" xfId="20635"/>
    <cellStyle name="Salida 9 25 3 3" xfId="14520"/>
    <cellStyle name="Salida 9 25 3 3 2" xfId="29628"/>
    <cellStyle name="Salida 9 25 3 4" xfId="17998"/>
    <cellStyle name="Salida 9 25 4" xfId="3193"/>
    <cellStyle name="Salida 9 25 4 2" xfId="5830"/>
    <cellStyle name="Salida 9 25 4 2 2" xfId="12141"/>
    <cellStyle name="Salida 9 25 4 2 2 2" xfId="27249"/>
    <cellStyle name="Salida 9 25 4 2 3" xfId="14912"/>
    <cellStyle name="Salida 9 25 4 2 3 2" xfId="30020"/>
    <cellStyle name="Salida 9 25 4 2 4" xfId="20938"/>
    <cellStyle name="Salida 9 25 4 3" xfId="9575"/>
    <cellStyle name="Salida 9 25 4 3 2" xfId="24683"/>
    <cellStyle name="Salida 9 25 4 4" xfId="13744"/>
    <cellStyle name="Salida 9 25 4 4 2" xfId="28852"/>
    <cellStyle name="Salida 9 25 4 5" xfId="18301"/>
    <cellStyle name="Salida 9 25 5" xfId="3519"/>
    <cellStyle name="Salida 9 25 5 2" xfId="6156"/>
    <cellStyle name="Salida 9 25 5 2 2" xfId="12467"/>
    <cellStyle name="Salida 9 25 5 2 2 2" xfId="27575"/>
    <cellStyle name="Salida 9 25 5 2 3" xfId="16174"/>
    <cellStyle name="Salida 9 25 5 2 3 2" xfId="31282"/>
    <cellStyle name="Salida 9 25 5 2 4" xfId="21264"/>
    <cellStyle name="Salida 9 25 5 3" xfId="9901"/>
    <cellStyle name="Salida 9 25 5 3 2" xfId="25009"/>
    <cellStyle name="Salida 9 25 5 4" xfId="14959"/>
    <cellStyle name="Salida 9 25 5 4 2" xfId="30067"/>
    <cellStyle name="Salida 9 25 5 5" xfId="18627"/>
    <cellStyle name="Salida 9 25 6" xfId="3825"/>
    <cellStyle name="Salida 9 25 6 2" xfId="6462"/>
    <cellStyle name="Salida 9 25 6 2 2" xfId="12773"/>
    <cellStyle name="Salida 9 25 6 2 2 2" xfId="27881"/>
    <cellStyle name="Salida 9 25 6 2 3" xfId="13390"/>
    <cellStyle name="Salida 9 25 6 2 3 2" xfId="28498"/>
    <cellStyle name="Salida 9 25 6 2 4" xfId="21570"/>
    <cellStyle name="Salida 9 25 6 3" xfId="10207"/>
    <cellStyle name="Salida 9 25 6 3 2" xfId="25315"/>
    <cellStyle name="Salida 9 25 6 4" xfId="14141"/>
    <cellStyle name="Salida 9 25 6 4 2" xfId="29249"/>
    <cellStyle name="Salida 9 25 6 5" xfId="18933"/>
    <cellStyle name="Salida 9 25 7" xfId="4207"/>
    <cellStyle name="Salida 9 25 7 2" xfId="6844"/>
    <cellStyle name="Salida 9 25 7 2 2" xfId="13155"/>
    <cellStyle name="Salida 9 25 7 2 2 2" xfId="28263"/>
    <cellStyle name="Salida 9 25 7 2 3" xfId="16824"/>
    <cellStyle name="Salida 9 25 7 2 3 2" xfId="31932"/>
    <cellStyle name="Salida 9 25 7 2 4" xfId="21952"/>
    <cellStyle name="Salida 9 25 7 3" xfId="10589"/>
    <cellStyle name="Salida 9 25 7 3 2" xfId="25697"/>
    <cellStyle name="Salida 9 25 7 4" xfId="7349"/>
    <cellStyle name="Salida 9 25 7 4 2" xfId="22457"/>
    <cellStyle name="Salida 9 25 7 5" xfId="19315"/>
    <cellStyle name="Salida 9 25 8" xfId="4772"/>
    <cellStyle name="Salida 9 25 8 2" xfId="11154"/>
    <cellStyle name="Salida 9 25 8 2 2" xfId="26262"/>
    <cellStyle name="Salida 9 25 8 3" xfId="13576"/>
    <cellStyle name="Salida 9 25 8 3 2" xfId="28684"/>
    <cellStyle name="Salida 9 25 8 4" xfId="19880"/>
    <cellStyle name="Salida 9 25 9" xfId="8633"/>
    <cellStyle name="Salida 9 25 9 2" xfId="23741"/>
    <cellStyle name="Salida 9 26" xfId="1989"/>
    <cellStyle name="Salida 9 26 10" xfId="16569"/>
    <cellStyle name="Salida 9 26 10 2" xfId="31677"/>
    <cellStyle name="Salida 9 26 11" xfId="17214"/>
    <cellStyle name="Salida 9 26 2" xfId="2751"/>
    <cellStyle name="Salida 9 26 2 2" xfId="5388"/>
    <cellStyle name="Salida 9 26 2 2 2" xfId="11737"/>
    <cellStyle name="Salida 9 26 2 2 2 2" xfId="26845"/>
    <cellStyle name="Salida 9 26 2 2 3" xfId="15654"/>
    <cellStyle name="Salida 9 26 2 2 3 2" xfId="30762"/>
    <cellStyle name="Salida 9 26 2 2 4" xfId="20496"/>
    <cellStyle name="Salida 9 26 2 3" xfId="15148"/>
    <cellStyle name="Salida 9 26 2 3 2" xfId="30256"/>
    <cellStyle name="Salida 9 26 2 4" xfId="17859"/>
    <cellStyle name="Salida 9 26 3" xfId="3054"/>
    <cellStyle name="Salida 9 26 3 2" xfId="5691"/>
    <cellStyle name="Salida 9 26 3 2 2" xfId="12002"/>
    <cellStyle name="Salida 9 26 3 2 2 2" xfId="27110"/>
    <cellStyle name="Salida 9 26 3 2 3" xfId="7762"/>
    <cellStyle name="Salida 9 26 3 2 3 2" xfId="22870"/>
    <cellStyle name="Salida 9 26 3 2 4" xfId="20799"/>
    <cellStyle name="Salida 9 26 3 3" xfId="9436"/>
    <cellStyle name="Salida 9 26 3 3 2" xfId="24544"/>
    <cellStyle name="Salida 9 26 3 4" xfId="7315"/>
    <cellStyle name="Salida 9 26 3 4 2" xfId="22423"/>
    <cellStyle name="Salida 9 26 3 5" xfId="18162"/>
    <cellStyle name="Salida 9 26 4" xfId="3380"/>
    <cellStyle name="Salida 9 26 4 2" xfId="6017"/>
    <cellStyle name="Salida 9 26 4 2 2" xfId="12328"/>
    <cellStyle name="Salida 9 26 4 2 2 2" xfId="27436"/>
    <cellStyle name="Salida 9 26 4 2 3" xfId="16306"/>
    <cellStyle name="Salida 9 26 4 2 3 2" xfId="31414"/>
    <cellStyle name="Salida 9 26 4 2 4" xfId="21125"/>
    <cellStyle name="Salida 9 26 4 3" xfId="9762"/>
    <cellStyle name="Salida 9 26 4 3 2" xfId="24870"/>
    <cellStyle name="Salida 9 26 4 4" xfId="7262"/>
    <cellStyle name="Salida 9 26 4 4 2" xfId="22370"/>
    <cellStyle name="Salida 9 26 4 5" xfId="18488"/>
    <cellStyle name="Salida 9 26 5" xfId="3686"/>
    <cellStyle name="Salida 9 26 5 2" xfId="6323"/>
    <cellStyle name="Salida 9 26 5 2 2" xfId="12634"/>
    <cellStyle name="Salida 9 26 5 2 2 2" xfId="27742"/>
    <cellStyle name="Salida 9 26 5 2 3" xfId="15613"/>
    <cellStyle name="Salida 9 26 5 2 3 2" xfId="30721"/>
    <cellStyle name="Salida 9 26 5 2 4" xfId="21431"/>
    <cellStyle name="Salida 9 26 5 3" xfId="10068"/>
    <cellStyle name="Salida 9 26 5 3 2" xfId="25176"/>
    <cellStyle name="Salida 9 26 5 4" xfId="14738"/>
    <cellStyle name="Salida 9 26 5 4 2" xfId="29846"/>
    <cellStyle name="Salida 9 26 5 5" xfId="18794"/>
    <cellStyle name="Salida 9 26 6" xfId="4061"/>
    <cellStyle name="Salida 9 26 6 2" xfId="6698"/>
    <cellStyle name="Salida 9 26 6 2 2" xfId="13009"/>
    <cellStyle name="Salida 9 26 6 2 2 2" xfId="28117"/>
    <cellStyle name="Salida 9 26 6 2 3" xfId="16685"/>
    <cellStyle name="Salida 9 26 6 2 3 2" xfId="31793"/>
    <cellStyle name="Salida 9 26 6 2 4" xfId="21806"/>
    <cellStyle name="Salida 9 26 6 3" xfId="10443"/>
    <cellStyle name="Salida 9 26 6 3 2" xfId="25551"/>
    <cellStyle name="Salida 9 26 6 4" xfId="13574"/>
    <cellStyle name="Salida 9 26 6 4 2" xfId="28682"/>
    <cellStyle name="Salida 9 26 6 5" xfId="19169"/>
    <cellStyle name="Salida 9 26 7" xfId="4626"/>
    <cellStyle name="Salida 9 26 7 2" xfId="11008"/>
    <cellStyle name="Salida 9 26 7 2 2" xfId="26116"/>
    <cellStyle name="Salida 9 26 7 3" xfId="16459"/>
    <cellStyle name="Salida 9 26 7 3 2" xfId="31567"/>
    <cellStyle name="Salida 9 26 7 4" xfId="19734"/>
    <cellStyle name="Salida 9 26 8" xfId="8487"/>
    <cellStyle name="Salida 9 26 8 2" xfId="23595"/>
    <cellStyle name="Salida 9 26 9" xfId="13454"/>
    <cellStyle name="Salida 9 26 9 2" xfId="2856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0 2" xfId="1945"/>
    <cellStyle name="Total 10 2 10" xfId="8446"/>
    <cellStyle name="Total 10 2 10 2" xfId="23554"/>
    <cellStyle name="Total 10 2 11" xfId="7389"/>
    <cellStyle name="Total 10 2 11 2" xfId="22497"/>
    <cellStyle name="Total 10 2 12" xfId="8463"/>
    <cellStyle name="Total 10 2 12 2" xfId="23571"/>
    <cellStyle name="Total 10 2 13" xfId="17170"/>
    <cellStyle name="Total 10 2 2" xfId="2505"/>
    <cellStyle name="Total 10 2 2 2" xfId="5142"/>
    <cellStyle name="Total 10 2 2 2 2" xfId="11506"/>
    <cellStyle name="Total 10 2 2 2 2 2" xfId="26614"/>
    <cellStyle name="Total 10 2 2 2 3" xfId="7714"/>
    <cellStyle name="Total 10 2 2 2 3 2" xfId="22822"/>
    <cellStyle name="Total 10 2 2 2 4" xfId="20250"/>
    <cellStyle name="Total 10 2 2 3" xfId="8972"/>
    <cellStyle name="Total 10 2 2 3 2" xfId="24080"/>
    <cellStyle name="Total 10 2 3" xfId="2721"/>
    <cellStyle name="Total 10 2 3 2" xfId="5358"/>
    <cellStyle name="Total 10 2 3 2 2" xfId="11707"/>
    <cellStyle name="Total 10 2 3 2 2 2" xfId="26815"/>
    <cellStyle name="Total 10 2 3 2 3" xfId="7599"/>
    <cellStyle name="Total 10 2 3 2 3 2" xfId="22707"/>
    <cellStyle name="Total 10 2 3 2 4" xfId="20466"/>
    <cellStyle name="Total 10 2 3 3" xfId="16049"/>
    <cellStyle name="Total 10 2 3 3 2" xfId="31157"/>
    <cellStyle name="Total 10 2 3 4" xfId="17829"/>
    <cellStyle name="Total 10 2 4" xfId="3024"/>
    <cellStyle name="Total 10 2 4 2" xfId="5661"/>
    <cellStyle name="Total 10 2 4 2 2" xfId="11972"/>
    <cellStyle name="Total 10 2 4 2 2 2" xfId="27080"/>
    <cellStyle name="Total 10 2 4 2 3" xfId="14070"/>
    <cellStyle name="Total 10 2 4 2 3 2" xfId="29178"/>
    <cellStyle name="Total 10 2 4 2 4" xfId="20769"/>
    <cellStyle name="Total 10 2 4 3" xfId="9406"/>
    <cellStyle name="Total 10 2 4 3 2" xfId="24514"/>
    <cellStyle name="Total 10 2 4 4" xfId="14659"/>
    <cellStyle name="Total 10 2 4 4 2" xfId="29767"/>
    <cellStyle name="Total 10 2 4 5" xfId="18132"/>
    <cellStyle name="Total 10 2 5" xfId="3350"/>
    <cellStyle name="Total 10 2 5 2" xfId="5987"/>
    <cellStyle name="Total 10 2 5 2 2" xfId="12298"/>
    <cellStyle name="Total 10 2 5 2 2 2" xfId="27406"/>
    <cellStyle name="Total 10 2 5 2 3" xfId="16076"/>
    <cellStyle name="Total 10 2 5 2 3 2" xfId="31184"/>
    <cellStyle name="Total 10 2 5 2 4" xfId="21095"/>
    <cellStyle name="Total 10 2 5 3" xfId="9732"/>
    <cellStyle name="Total 10 2 5 3 2" xfId="24840"/>
    <cellStyle name="Total 10 2 5 4" xfId="14717"/>
    <cellStyle name="Total 10 2 5 4 2" xfId="29825"/>
    <cellStyle name="Total 10 2 5 5" xfId="18458"/>
    <cellStyle name="Total 10 2 6" xfId="3656"/>
    <cellStyle name="Total 10 2 6 2" xfId="6293"/>
    <cellStyle name="Total 10 2 6 2 2" xfId="12604"/>
    <cellStyle name="Total 10 2 6 2 2 2" xfId="27712"/>
    <cellStyle name="Total 10 2 6 2 3" xfId="15529"/>
    <cellStyle name="Total 10 2 6 2 3 2" xfId="30637"/>
    <cellStyle name="Total 10 2 6 2 4" xfId="21401"/>
    <cellStyle name="Total 10 2 6 3" xfId="10038"/>
    <cellStyle name="Total 10 2 6 3 2" xfId="25146"/>
    <cellStyle name="Total 10 2 6 4" xfId="13894"/>
    <cellStyle name="Total 10 2 6 4 2" xfId="29002"/>
    <cellStyle name="Total 10 2 6 5" xfId="18764"/>
    <cellStyle name="Total 10 2 7" xfId="4017"/>
    <cellStyle name="Total 10 2 7 2" xfId="6654"/>
    <cellStyle name="Total 10 2 7 2 2" xfId="12965"/>
    <cellStyle name="Total 10 2 7 2 2 2" xfId="28073"/>
    <cellStyle name="Total 10 2 7 2 3" xfId="16655"/>
    <cellStyle name="Total 10 2 7 2 3 2" xfId="31763"/>
    <cellStyle name="Total 10 2 7 2 4" xfId="21762"/>
    <cellStyle name="Total 10 2 7 3" xfId="10399"/>
    <cellStyle name="Total 10 2 7 3 2" xfId="25507"/>
    <cellStyle name="Total 10 2 7 4" xfId="7139"/>
    <cellStyle name="Total 10 2 7 4 2" xfId="22247"/>
    <cellStyle name="Total 10 2 7 5" xfId="19125"/>
    <cellStyle name="Total 10 2 8" xfId="4330"/>
    <cellStyle name="Total 10 2 8 2" xfId="6967"/>
    <cellStyle name="Total 10 2 8 2 2" xfId="13278"/>
    <cellStyle name="Total 10 2 8 2 2 2" xfId="28386"/>
    <cellStyle name="Total 10 2 8 2 3" xfId="16942"/>
    <cellStyle name="Total 10 2 8 2 3 2" xfId="32050"/>
    <cellStyle name="Total 10 2 8 2 4" xfId="22075"/>
    <cellStyle name="Total 10 2 8 3" xfId="10712"/>
    <cellStyle name="Total 10 2 8 3 2" xfId="25820"/>
    <cellStyle name="Total 10 2 8 4" xfId="14246"/>
    <cellStyle name="Total 10 2 8 4 2" xfId="29354"/>
    <cellStyle name="Total 10 2 8 5" xfId="19438"/>
    <cellStyle name="Total 10 2 9" xfId="4582"/>
    <cellStyle name="Total 10 2 9 2" xfId="10964"/>
    <cellStyle name="Total 10 2 9 2 2" xfId="26072"/>
    <cellStyle name="Total 10 2 9 3" xfId="8112"/>
    <cellStyle name="Total 10 2 9 3 2" xfId="23220"/>
    <cellStyle name="Total 10 2 9 4" xfId="19690"/>
    <cellStyle name="Total 10 3" xfId="1974"/>
    <cellStyle name="Total 10 3 10" xfId="8472"/>
    <cellStyle name="Total 10 3 10 2" xfId="23580"/>
    <cellStyle name="Total 10 3 11" xfId="14014"/>
    <cellStyle name="Total 10 3 11 2" xfId="29122"/>
    <cellStyle name="Total 10 3 12" xfId="15333"/>
    <cellStyle name="Total 10 3 12 2" xfId="30441"/>
    <cellStyle name="Total 10 3 13" xfId="17199"/>
    <cellStyle name="Total 10 3 2" xfId="2534"/>
    <cellStyle name="Total 10 3 2 2" xfId="5171"/>
    <cellStyle name="Total 10 3 2 2 2" xfId="11535"/>
    <cellStyle name="Total 10 3 2 2 2 2" xfId="26643"/>
    <cellStyle name="Total 10 3 2 2 3" xfId="16075"/>
    <cellStyle name="Total 10 3 2 2 3 2" xfId="31183"/>
    <cellStyle name="Total 10 3 2 2 4" xfId="20279"/>
    <cellStyle name="Total 10 3 2 3" xfId="9001"/>
    <cellStyle name="Total 10 3 2 3 2" xfId="24109"/>
    <cellStyle name="Total 10 3 3" xfId="2736"/>
    <cellStyle name="Total 10 3 3 2" xfId="5373"/>
    <cellStyle name="Total 10 3 3 2 2" xfId="11722"/>
    <cellStyle name="Total 10 3 3 2 2 2" xfId="26830"/>
    <cellStyle name="Total 10 3 3 2 3" xfId="13639"/>
    <cellStyle name="Total 10 3 3 2 3 2" xfId="28747"/>
    <cellStyle name="Total 10 3 3 2 4" xfId="20481"/>
    <cellStyle name="Total 10 3 3 3" xfId="7415"/>
    <cellStyle name="Total 10 3 3 3 2" xfId="22523"/>
    <cellStyle name="Total 10 3 3 4" xfId="17844"/>
    <cellStyle name="Total 10 3 4" xfId="3039"/>
    <cellStyle name="Total 10 3 4 2" xfId="5676"/>
    <cellStyle name="Total 10 3 4 2 2" xfId="11987"/>
    <cellStyle name="Total 10 3 4 2 2 2" xfId="27095"/>
    <cellStyle name="Total 10 3 4 2 3" xfId="15442"/>
    <cellStyle name="Total 10 3 4 2 3 2" xfId="30550"/>
    <cellStyle name="Total 10 3 4 2 4" xfId="20784"/>
    <cellStyle name="Total 10 3 4 3" xfId="9421"/>
    <cellStyle name="Total 10 3 4 3 2" xfId="24529"/>
    <cellStyle name="Total 10 3 4 4" xfId="9153"/>
    <cellStyle name="Total 10 3 4 4 2" xfId="24261"/>
    <cellStyle name="Total 10 3 4 5" xfId="18147"/>
    <cellStyle name="Total 10 3 5" xfId="3365"/>
    <cellStyle name="Total 10 3 5 2" xfId="6002"/>
    <cellStyle name="Total 10 3 5 2 2" xfId="12313"/>
    <cellStyle name="Total 10 3 5 2 2 2" xfId="27421"/>
    <cellStyle name="Total 10 3 5 2 3" xfId="15269"/>
    <cellStyle name="Total 10 3 5 2 3 2" xfId="30377"/>
    <cellStyle name="Total 10 3 5 2 4" xfId="21110"/>
    <cellStyle name="Total 10 3 5 3" xfId="9747"/>
    <cellStyle name="Total 10 3 5 3 2" xfId="24855"/>
    <cellStyle name="Total 10 3 5 4" xfId="14441"/>
    <cellStyle name="Total 10 3 5 4 2" xfId="29549"/>
    <cellStyle name="Total 10 3 5 5" xfId="18473"/>
    <cellStyle name="Total 10 3 6" xfId="3671"/>
    <cellStyle name="Total 10 3 6 2" xfId="6308"/>
    <cellStyle name="Total 10 3 6 2 2" xfId="12619"/>
    <cellStyle name="Total 10 3 6 2 2 2" xfId="27727"/>
    <cellStyle name="Total 10 3 6 2 3" xfId="16355"/>
    <cellStyle name="Total 10 3 6 2 3 2" xfId="31463"/>
    <cellStyle name="Total 10 3 6 2 4" xfId="21416"/>
    <cellStyle name="Total 10 3 6 3" xfId="10053"/>
    <cellStyle name="Total 10 3 6 3 2" xfId="25161"/>
    <cellStyle name="Total 10 3 6 4" xfId="14513"/>
    <cellStyle name="Total 10 3 6 4 2" xfId="29621"/>
    <cellStyle name="Total 10 3 6 5" xfId="18779"/>
    <cellStyle name="Total 10 3 7" xfId="4046"/>
    <cellStyle name="Total 10 3 7 2" xfId="6683"/>
    <cellStyle name="Total 10 3 7 2 2" xfId="12994"/>
    <cellStyle name="Total 10 3 7 2 2 2" xfId="28102"/>
    <cellStyle name="Total 10 3 7 2 3" xfId="16670"/>
    <cellStyle name="Total 10 3 7 2 3 2" xfId="31778"/>
    <cellStyle name="Total 10 3 7 2 4" xfId="21791"/>
    <cellStyle name="Total 10 3 7 3" xfId="10428"/>
    <cellStyle name="Total 10 3 7 3 2" xfId="25536"/>
    <cellStyle name="Total 10 3 7 4" xfId="15118"/>
    <cellStyle name="Total 10 3 7 4 2" xfId="30226"/>
    <cellStyle name="Total 10 3 7 5" xfId="19154"/>
    <cellStyle name="Total 10 3 8" xfId="4345"/>
    <cellStyle name="Total 10 3 8 2" xfId="6982"/>
    <cellStyle name="Total 10 3 8 2 2" xfId="13293"/>
    <cellStyle name="Total 10 3 8 2 2 2" xfId="28401"/>
    <cellStyle name="Total 10 3 8 2 3" xfId="16957"/>
    <cellStyle name="Total 10 3 8 2 3 2" xfId="32065"/>
    <cellStyle name="Total 10 3 8 2 4" xfId="22090"/>
    <cellStyle name="Total 10 3 8 3" xfId="10727"/>
    <cellStyle name="Total 10 3 8 3 2" xfId="25835"/>
    <cellStyle name="Total 10 3 8 4" xfId="11232"/>
    <cellStyle name="Total 10 3 8 4 2" xfId="26340"/>
    <cellStyle name="Total 10 3 8 5" xfId="19453"/>
    <cellStyle name="Total 10 3 9" xfId="4611"/>
    <cellStyle name="Total 10 3 9 2" xfId="10993"/>
    <cellStyle name="Total 10 3 9 2 2" xfId="26101"/>
    <cellStyle name="Total 10 3 9 3" xfId="7975"/>
    <cellStyle name="Total 10 3 9 3 2" xfId="23083"/>
    <cellStyle name="Total 10 3 9 4" xfId="19719"/>
    <cellStyle name="Total 10 4" xfId="2136"/>
    <cellStyle name="Total 10 4 10" xfId="14788"/>
    <cellStyle name="Total 10 4 10 2" xfId="29896"/>
    <cellStyle name="Total 10 4 11" xfId="14055"/>
    <cellStyle name="Total 10 4 11 2" xfId="29163"/>
    <cellStyle name="Total 10 4 12" xfId="17361"/>
    <cellStyle name="Total 10 4 2" xfId="2626"/>
    <cellStyle name="Total 10 4 2 2" xfId="5263"/>
    <cellStyle name="Total 10 4 2 2 2" xfId="11627"/>
    <cellStyle name="Total 10 4 2 2 2 2" xfId="26735"/>
    <cellStyle name="Total 10 4 2 2 3" xfId="16324"/>
    <cellStyle name="Total 10 4 2 2 3 2" xfId="31432"/>
    <cellStyle name="Total 10 4 2 2 4" xfId="20371"/>
    <cellStyle name="Total 10 4 2 3" xfId="9093"/>
    <cellStyle name="Total 10 4 2 3 2" xfId="24201"/>
    <cellStyle name="Total 10 4 2 4" xfId="7747"/>
    <cellStyle name="Total 10 4 2 4 2" xfId="22855"/>
    <cellStyle name="Total 10 4 2 5" xfId="9257"/>
    <cellStyle name="Total 10 4 2 5 2" xfId="24365"/>
    <cellStyle name="Total 10 4 2 6" xfId="17734"/>
    <cellStyle name="Total 10 4 3" xfId="2891"/>
    <cellStyle name="Total 10 4 3 2" xfId="5528"/>
    <cellStyle name="Total 10 4 3 2 2" xfId="11839"/>
    <cellStyle name="Total 10 4 3 2 2 2" xfId="26947"/>
    <cellStyle name="Total 10 4 3 2 3" xfId="16123"/>
    <cellStyle name="Total 10 4 3 2 3 2" xfId="31231"/>
    <cellStyle name="Total 10 4 3 2 4" xfId="20636"/>
    <cellStyle name="Total 10 4 3 3" xfId="15435"/>
    <cellStyle name="Total 10 4 3 3 2" xfId="30543"/>
    <cellStyle name="Total 10 4 3 4" xfId="17999"/>
    <cellStyle name="Total 10 4 4" xfId="3194"/>
    <cellStyle name="Total 10 4 4 2" xfId="5831"/>
    <cellStyle name="Total 10 4 4 2 2" xfId="12142"/>
    <cellStyle name="Total 10 4 4 2 2 2" xfId="27250"/>
    <cellStyle name="Total 10 4 4 2 3" xfId="11211"/>
    <cellStyle name="Total 10 4 4 2 3 2" xfId="26319"/>
    <cellStyle name="Total 10 4 4 2 4" xfId="20939"/>
    <cellStyle name="Total 10 4 4 3" xfId="9576"/>
    <cellStyle name="Total 10 4 4 3 2" xfId="24684"/>
    <cellStyle name="Total 10 4 4 4" xfId="7053"/>
    <cellStyle name="Total 10 4 4 4 2" xfId="22161"/>
    <cellStyle name="Total 10 4 4 5" xfId="18302"/>
    <cellStyle name="Total 10 4 5" xfId="3520"/>
    <cellStyle name="Total 10 4 5 2" xfId="6157"/>
    <cellStyle name="Total 10 4 5 2 2" xfId="12468"/>
    <cellStyle name="Total 10 4 5 2 2 2" xfId="27576"/>
    <cellStyle name="Total 10 4 5 2 3" xfId="7118"/>
    <cellStyle name="Total 10 4 5 2 3 2" xfId="22226"/>
    <cellStyle name="Total 10 4 5 2 4" xfId="21265"/>
    <cellStyle name="Total 10 4 5 3" xfId="9902"/>
    <cellStyle name="Total 10 4 5 3 2" xfId="25010"/>
    <cellStyle name="Total 10 4 5 4" xfId="8104"/>
    <cellStyle name="Total 10 4 5 4 2" xfId="23212"/>
    <cellStyle name="Total 10 4 5 5" xfId="18628"/>
    <cellStyle name="Total 10 4 6" xfId="3826"/>
    <cellStyle name="Total 10 4 6 2" xfId="6463"/>
    <cellStyle name="Total 10 4 6 2 2" xfId="12774"/>
    <cellStyle name="Total 10 4 6 2 2 2" xfId="27882"/>
    <cellStyle name="Total 10 4 6 2 3" xfId="7824"/>
    <cellStyle name="Total 10 4 6 2 3 2" xfId="22932"/>
    <cellStyle name="Total 10 4 6 2 4" xfId="21571"/>
    <cellStyle name="Total 10 4 6 3" xfId="10208"/>
    <cellStyle name="Total 10 4 6 3 2" xfId="25316"/>
    <cellStyle name="Total 10 4 6 4" xfId="15864"/>
    <cellStyle name="Total 10 4 6 4 2" xfId="30972"/>
    <cellStyle name="Total 10 4 6 5" xfId="18934"/>
    <cellStyle name="Total 10 4 7" xfId="4208"/>
    <cellStyle name="Total 10 4 7 2" xfId="6845"/>
    <cellStyle name="Total 10 4 7 2 2" xfId="13156"/>
    <cellStyle name="Total 10 4 7 2 2 2" xfId="28264"/>
    <cellStyle name="Total 10 4 7 2 3" xfId="16825"/>
    <cellStyle name="Total 10 4 7 2 3 2" xfId="31933"/>
    <cellStyle name="Total 10 4 7 2 4" xfId="21953"/>
    <cellStyle name="Total 10 4 7 3" xfId="10590"/>
    <cellStyle name="Total 10 4 7 3 2" xfId="25698"/>
    <cellStyle name="Total 10 4 7 4" xfId="9132"/>
    <cellStyle name="Total 10 4 7 4 2" xfId="24240"/>
    <cellStyle name="Total 10 4 7 5" xfId="19316"/>
    <cellStyle name="Total 10 4 8" xfId="4773"/>
    <cellStyle name="Total 10 4 8 2" xfId="11155"/>
    <cellStyle name="Total 10 4 8 2 2" xfId="26263"/>
    <cellStyle name="Total 10 4 8 3" xfId="7946"/>
    <cellStyle name="Total 10 4 8 3 2" xfId="23054"/>
    <cellStyle name="Total 10 4 8 4" xfId="19881"/>
    <cellStyle name="Total 10 4 9" xfId="8634"/>
    <cellStyle name="Total 10 4 9 2" xfId="23742"/>
    <cellStyle name="Total 10 5" xfId="2151"/>
    <cellStyle name="Total 10 5 10" xfId="7834"/>
    <cellStyle name="Total 10 5 10 2" xfId="22942"/>
    <cellStyle name="Total 10 5 11" xfId="17376"/>
    <cellStyle name="Total 10 5 2" xfId="2906"/>
    <cellStyle name="Total 10 5 2 2" xfId="5543"/>
    <cellStyle name="Total 10 5 2 2 2" xfId="11854"/>
    <cellStyle name="Total 10 5 2 2 2 2" xfId="26962"/>
    <cellStyle name="Total 10 5 2 2 3" xfId="7303"/>
    <cellStyle name="Total 10 5 2 2 3 2" xfId="22411"/>
    <cellStyle name="Total 10 5 2 2 4" xfId="20651"/>
    <cellStyle name="Total 10 5 2 3" xfId="8737"/>
    <cellStyle name="Total 10 5 2 3 2" xfId="23845"/>
    <cellStyle name="Total 10 5 2 4" xfId="18014"/>
    <cellStyle name="Total 10 5 3" xfId="3209"/>
    <cellStyle name="Total 10 5 3 2" xfId="5846"/>
    <cellStyle name="Total 10 5 3 2 2" xfId="12157"/>
    <cellStyle name="Total 10 5 3 2 2 2" xfId="27265"/>
    <cellStyle name="Total 10 5 3 2 3" xfId="14547"/>
    <cellStyle name="Total 10 5 3 2 3 2" xfId="29655"/>
    <cellStyle name="Total 10 5 3 2 4" xfId="20954"/>
    <cellStyle name="Total 10 5 3 3" xfId="9591"/>
    <cellStyle name="Total 10 5 3 3 2" xfId="24699"/>
    <cellStyle name="Total 10 5 3 4" xfId="14505"/>
    <cellStyle name="Total 10 5 3 4 2" xfId="29613"/>
    <cellStyle name="Total 10 5 3 5" xfId="18317"/>
    <cellStyle name="Total 10 5 4" xfId="3535"/>
    <cellStyle name="Total 10 5 4 2" xfId="6172"/>
    <cellStyle name="Total 10 5 4 2 2" xfId="12483"/>
    <cellStyle name="Total 10 5 4 2 2 2" xfId="27591"/>
    <cellStyle name="Total 10 5 4 2 3" xfId="14833"/>
    <cellStyle name="Total 10 5 4 2 3 2" xfId="29941"/>
    <cellStyle name="Total 10 5 4 2 4" xfId="21280"/>
    <cellStyle name="Total 10 5 4 3" xfId="9917"/>
    <cellStyle name="Total 10 5 4 3 2" xfId="25025"/>
    <cellStyle name="Total 10 5 4 4" xfId="14116"/>
    <cellStyle name="Total 10 5 4 4 2" xfId="29224"/>
    <cellStyle name="Total 10 5 4 5" xfId="18643"/>
    <cellStyle name="Total 10 5 5" xfId="3841"/>
    <cellStyle name="Total 10 5 5 2" xfId="6478"/>
    <cellStyle name="Total 10 5 5 2 2" xfId="12789"/>
    <cellStyle name="Total 10 5 5 2 2 2" xfId="27897"/>
    <cellStyle name="Total 10 5 5 2 3" xfId="15184"/>
    <cellStyle name="Total 10 5 5 2 3 2" xfId="30292"/>
    <cellStyle name="Total 10 5 5 2 4" xfId="21586"/>
    <cellStyle name="Total 10 5 5 3" xfId="10223"/>
    <cellStyle name="Total 10 5 5 3 2" xfId="25331"/>
    <cellStyle name="Total 10 5 5 4" xfId="8126"/>
    <cellStyle name="Total 10 5 5 4 2" xfId="23234"/>
    <cellStyle name="Total 10 5 5 5" xfId="18949"/>
    <cellStyle name="Total 10 5 6" xfId="4223"/>
    <cellStyle name="Total 10 5 6 2" xfId="6860"/>
    <cellStyle name="Total 10 5 6 2 2" xfId="13171"/>
    <cellStyle name="Total 10 5 6 2 2 2" xfId="28279"/>
    <cellStyle name="Total 10 5 6 2 3" xfId="16840"/>
    <cellStyle name="Total 10 5 6 2 3 2" xfId="31948"/>
    <cellStyle name="Total 10 5 6 2 4" xfId="21968"/>
    <cellStyle name="Total 10 5 6 3" xfId="10605"/>
    <cellStyle name="Total 10 5 6 3 2" xfId="25713"/>
    <cellStyle name="Total 10 5 6 4" xfId="9164"/>
    <cellStyle name="Total 10 5 6 4 2" xfId="24272"/>
    <cellStyle name="Total 10 5 6 5" xfId="19331"/>
    <cellStyle name="Total 10 5 7" xfId="4788"/>
    <cellStyle name="Total 10 5 7 2" xfId="11170"/>
    <cellStyle name="Total 10 5 7 2 2" xfId="26278"/>
    <cellStyle name="Total 10 5 7 3" xfId="7978"/>
    <cellStyle name="Total 10 5 7 3 2" xfId="23086"/>
    <cellStyle name="Total 10 5 7 4" xfId="19896"/>
    <cellStyle name="Total 10 5 8" xfId="8649"/>
    <cellStyle name="Total 10 5 8 2" xfId="23757"/>
    <cellStyle name="Total 10 5 9" xfId="16069"/>
    <cellStyle name="Total 10 5 9 2" xfId="31177"/>
    <cellStyle name="Total 11" xfId="1775"/>
    <cellStyle name="Total 11 2" xfId="1946"/>
    <cellStyle name="Total 11 2 10" xfId="8447"/>
    <cellStyle name="Total 11 2 10 2" xfId="23555"/>
    <cellStyle name="Total 11 2 11" xfId="14994"/>
    <cellStyle name="Total 11 2 11 2" xfId="30102"/>
    <cellStyle name="Total 11 2 12" xfId="15982"/>
    <cellStyle name="Total 11 2 12 2" xfId="31090"/>
    <cellStyle name="Total 11 2 13" xfId="17171"/>
    <cellStyle name="Total 11 2 2" xfId="2506"/>
    <cellStyle name="Total 11 2 2 2" xfId="5143"/>
    <cellStyle name="Total 11 2 2 2 2" xfId="11507"/>
    <cellStyle name="Total 11 2 2 2 2 2" xfId="26615"/>
    <cellStyle name="Total 11 2 2 2 3" xfId="16383"/>
    <cellStyle name="Total 11 2 2 2 3 2" xfId="31491"/>
    <cellStyle name="Total 11 2 2 2 4" xfId="20251"/>
    <cellStyle name="Total 11 2 2 3" xfId="8973"/>
    <cellStyle name="Total 11 2 2 3 2" xfId="24081"/>
    <cellStyle name="Total 11 2 3" xfId="2722"/>
    <cellStyle name="Total 11 2 3 2" xfId="5359"/>
    <cellStyle name="Total 11 2 3 2 2" xfId="11708"/>
    <cellStyle name="Total 11 2 3 2 2 2" xfId="26816"/>
    <cellStyle name="Total 11 2 3 2 3" xfId="15933"/>
    <cellStyle name="Total 11 2 3 2 3 2" xfId="31041"/>
    <cellStyle name="Total 11 2 3 2 4" xfId="20467"/>
    <cellStyle name="Total 11 2 3 3" xfId="16149"/>
    <cellStyle name="Total 11 2 3 3 2" xfId="31257"/>
    <cellStyle name="Total 11 2 3 4" xfId="17830"/>
    <cellStyle name="Total 11 2 4" xfId="3025"/>
    <cellStyle name="Total 11 2 4 2" xfId="5662"/>
    <cellStyle name="Total 11 2 4 2 2" xfId="11973"/>
    <cellStyle name="Total 11 2 4 2 2 2" xfId="27081"/>
    <cellStyle name="Total 11 2 4 2 3" xfId="14575"/>
    <cellStyle name="Total 11 2 4 2 3 2" xfId="29683"/>
    <cellStyle name="Total 11 2 4 2 4" xfId="20770"/>
    <cellStyle name="Total 11 2 4 3" xfId="9407"/>
    <cellStyle name="Total 11 2 4 3 2" xfId="24515"/>
    <cellStyle name="Total 11 2 4 4" xfId="11811"/>
    <cellStyle name="Total 11 2 4 4 2" xfId="26919"/>
    <cellStyle name="Total 11 2 4 5" xfId="18133"/>
    <cellStyle name="Total 11 2 5" xfId="3351"/>
    <cellStyle name="Total 11 2 5 2" xfId="5988"/>
    <cellStyle name="Total 11 2 5 2 2" xfId="12299"/>
    <cellStyle name="Total 11 2 5 2 2 2" xfId="27407"/>
    <cellStyle name="Total 11 2 5 2 3" xfId="16136"/>
    <cellStyle name="Total 11 2 5 2 3 2" xfId="31244"/>
    <cellStyle name="Total 11 2 5 2 4" xfId="21096"/>
    <cellStyle name="Total 11 2 5 3" xfId="9733"/>
    <cellStyle name="Total 11 2 5 3 2" xfId="24841"/>
    <cellStyle name="Total 11 2 5 4" xfId="7391"/>
    <cellStyle name="Total 11 2 5 4 2" xfId="22499"/>
    <cellStyle name="Total 11 2 5 5" xfId="18459"/>
    <cellStyle name="Total 11 2 6" xfId="3657"/>
    <cellStyle name="Total 11 2 6 2" xfId="6294"/>
    <cellStyle name="Total 11 2 6 2 2" xfId="12605"/>
    <cellStyle name="Total 11 2 6 2 2 2" xfId="27713"/>
    <cellStyle name="Total 11 2 6 2 3" xfId="14300"/>
    <cellStyle name="Total 11 2 6 2 3 2" xfId="29408"/>
    <cellStyle name="Total 11 2 6 2 4" xfId="21402"/>
    <cellStyle name="Total 11 2 6 3" xfId="10039"/>
    <cellStyle name="Total 11 2 6 3 2" xfId="25147"/>
    <cellStyle name="Total 11 2 6 4" xfId="14489"/>
    <cellStyle name="Total 11 2 6 4 2" xfId="29597"/>
    <cellStyle name="Total 11 2 6 5" xfId="18765"/>
    <cellStyle name="Total 11 2 7" xfId="4018"/>
    <cellStyle name="Total 11 2 7 2" xfId="6655"/>
    <cellStyle name="Total 11 2 7 2 2" xfId="12966"/>
    <cellStyle name="Total 11 2 7 2 2 2" xfId="28074"/>
    <cellStyle name="Total 11 2 7 2 3" xfId="16656"/>
    <cellStyle name="Total 11 2 7 2 3 2" xfId="31764"/>
    <cellStyle name="Total 11 2 7 2 4" xfId="21763"/>
    <cellStyle name="Total 11 2 7 3" xfId="10400"/>
    <cellStyle name="Total 11 2 7 3 2" xfId="25508"/>
    <cellStyle name="Total 11 2 7 4" xfId="14875"/>
    <cellStyle name="Total 11 2 7 4 2" xfId="29983"/>
    <cellStyle name="Total 11 2 7 5" xfId="19126"/>
    <cellStyle name="Total 11 2 8" xfId="4331"/>
    <cellStyle name="Total 11 2 8 2" xfId="6968"/>
    <cellStyle name="Total 11 2 8 2 2" xfId="13279"/>
    <cellStyle name="Total 11 2 8 2 2 2" xfId="28387"/>
    <cellStyle name="Total 11 2 8 2 3" xfId="16943"/>
    <cellStyle name="Total 11 2 8 2 3 2" xfId="32051"/>
    <cellStyle name="Total 11 2 8 2 4" xfId="22076"/>
    <cellStyle name="Total 11 2 8 3" xfId="10713"/>
    <cellStyle name="Total 11 2 8 3 2" xfId="25821"/>
    <cellStyle name="Total 11 2 8 4" xfId="14387"/>
    <cellStyle name="Total 11 2 8 4 2" xfId="29495"/>
    <cellStyle name="Total 11 2 8 5" xfId="19439"/>
    <cellStyle name="Total 11 2 9" xfId="4583"/>
    <cellStyle name="Total 11 2 9 2" xfId="10965"/>
    <cellStyle name="Total 11 2 9 2 2" xfId="26073"/>
    <cellStyle name="Total 11 2 9 3" xfId="16433"/>
    <cellStyle name="Total 11 2 9 3 2" xfId="31541"/>
    <cellStyle name="Total 11 2 9 4" xfId="19691"/>
    <cellStyle name="Total 11 3" xfId="1975"/>
    <cellStyle name="Total 11 3 10" xfId="8473"/>
    <cellStyle name="Total 11 3 10 2" xfId="23581"/>
    <cellStyle name="Total 11 3 11" xfId="14608"/>
    <cellStyle name="Total 11 3 11 2" xfId="29716"/>
    <cellStyle name="Total 11 3 12" xfId="14631"/>
    <cellStyle name="Total 11 3 12 2" xfId="29739"/>
    <cellStyle name="Total 11 3 13" xfId="17200"/>
    <cellStyle name="Total 11 3 2" xfId="2535"/>
    <cellStyle name="Total 11 3 2 2" xfId="5172"/>
    <cellStyle name="Total 11 3 2 2 2" xfId="11536"/>
    <cellStyle name="Total 11 3 2 2 2 2" xfId="26644"/>
    <cellStyle name="Total 11 3 2 2 3" xfId="14350"/>
    <cellStyle name="Total 11 3 2 2 3 2" xfId="29458"/>
    <cellStyle name="Total 11 3 2 2 4" xfId="20280"/>
    <cellStyle name="Total 11 3 2 3" xfId="9002"/>
    <cellStyle name="Total 11 3 2 3 2" xfId="24110"/>
    <cellStyle name="Total 11 3 3" xfId="2737"/>
    <cellStyle name="Total 11 3 3 2" xfId="5374"/>
    <cellStyle name="Total 11 3 3 2 2" xfId="11723"/>
    <cellStyle name="Total 11 3 3 2 2 2" xfId="26831"/>
    <cellStyle name="Total 11 3 3 2 3" xfId="7095"/>
    <cellStyle name="Total 11 3 3 2 3 2" xfId="22203"/>
    <cellStyle name="Total 11 3 3 2 4" xfId="20482"/>
    <cellStyle name="Total 11 3 3 3" xfId="15153"/>
    <cellStyle name="Total 11 3 3 3 2" xfId="30261"/>
    <cellStyle name="Total 11 3 3 4" xfId="17845"/>
    <cellStyle name="Total 11 3 4" xfId="3040"/>
    <cellStyle name="Total 11 3 4 2" xfId="5677"/>
    <cellStyle name="Total 11 3 4 2 2" xfId="11988"/>
    <cellStyle name="Total 11 3 4 2 2 2" xfId="27096"/>
    <cellStyle name="Total 11 3 4 2 3" xfId="13440"/>
    <cellStyle name="Total 11 3 4 2 3 2" xfId="28548"/>
    <cellStyle name="Total 11 3 4 2 4" xfId="20785"/>
    <cellStyle name="Total 11 3 4 3" xfId="9422"/>
    <cellStyle name="Total 11 3 4 3 2" xfId="24530"/>
    <cellStyle name="Total 11 3 4 4" xfId="14731"/>
    <cellStyle name="Total 11 3 4 4 2" xfId="29839"/>
    <cellStyle name="Total 11 3 4 5" xfId="18148"/>
    <cellStyle name="Total 11 3 5" xfId="3366"/>
    <cellStyle name="Total 11 3 5 2" xfId="6003"/>
    <cellStyle name="Total 11 3 5 2 2" xfId="12314"/>
    <cellStyle name="Total 11 3 5 2 2 2" xfId="27422"/>
    <cellStyle name="Total 11 3 5 2 3" xfId="14643"/>
    <cellStyle name="Total 11 3 5 2 3 2" xfId="29751"/>
    <cellStyle name="Total 11 3 5 2 4" xfId="21111"/>
    <cellStyle name="Total 11 3 5 3" xfId="9748"/>
    <cellStyle name="Total 11 3 5 3 2" xfId="24856"/>
    <cellStyle name="Total 11 3 5 4" xfId="14334"/>
    <cellStyle name="Total 11 3 5 4 2" xfId="29442"/>
    <cellStyle name="Total 11 3 5 5" xfId="18474"/>
    <cellStyle name="Total 11 3 6" xfId="3672"/>
    <cellStyle name="Total 11 3 6 2" xfId="6309"/>
    <cellStyle name="Total 11 3 6 2 2" xfId="12620"/>
    <cellStyle name="Total 11 3 6 2 2 2" xfId="27728"/>
    <cellStyle name="Total 11 3 6 2 3" xfId="8056"/>
    <cellStyle name="Total 11 3 6 2 3 2" xfId="23164"/>
    <cellStyle name="Total 11 3 6 2 4" xfId="21417"/>
    <cellStyle name="Total 11 3 6 3" xfId="10054"/>
    <cellStyle name="Total 11 3 6 3 2" xfId="25162"/>
    <cellStyle name="Total 11 3 6 4" xfId="13406"/>
    <cellStyle name="Total 11 3 6 4 2" xfId="28514"/>
    <cellStyle name="Total 11 3 6 5" xfId="18780"/>
    <cellStyle name="Total 11 3 7" xfId="4047"/>
    <cellStyle name="Total 11 3 7 2" xfId="6684"/>
    <cellStyle name="Total 11 3 7 2 2" xfId="12995"/>
    <cellStyle name="Total 11 3 7 2 2 2" xfId="28103"/>
    <cellStyle name="Total 11 3 7 2 3" xfId="16671"/>
    <cellStyle name="Total 11 3 7 2 3 2" xfId="31779"/>
    <cellStyle name="Total 11 3 7 2 4" xfId="21792"/>
    <cellStyle name="Total 11 3 7 3" xfId="10429"/>
    <cellStyle name="Total 11 3 7 3 2" xfId="25537"/>
    <cellStyle name="Total 11 3 7 4" xfId="7832"/>
    <cellStyle name="Total 11 3 7 4 2" xfId="22940"/>
    <cellStyle name="Total 11 3 7 5" xfId="19155"/>
    <cellStyle name="Total 11 3 8" xfId="4346"/>
    <cellStyle name="Total 11 3 8 2" xfId="6983"/>
    <cellStyle name="Total 11 3 8 2 2" xfId="13294"/>
    <cellStyle name="Total 11 3 8 2 2 2" xfId="28402"/>
    <cellStyle name="Total 11 3 8 2 3" xfId="16958"/>
    <cellStyle name="Total 11 3 8 2 3 2" xfId="32066"/>
    <cellStyle name="Total 11 3 8 2 4" xfId="22091"/>
    <cellStyle name="Total 11 3 8 3" xfId="10728"/>
    <cellStyle name="Total 11 3 8 3 2" xfId="25836"/>
    <cellStyle name="Total 11 3 8 4" xfId="14649"/>
    <cellStyle name="Total 11 3 8 4 2" xfId="29757"/>
    <cellStyle name="Total 11 3 8 5" xfId="19454"/>
    <cellStyle name="Total 11 3 9" xfId="4612"/>
    <cellStyle name="Total 11 3 9 2" xfId="10994"/>
    <cellStyle name="Total 11 3 9 2 2" xfId="26102"/>
    <cellStyle name="Total 11 3 9 3" xfId="16258"/>
    <cellStyle name="Total 11 3 9 3 2" xfId="31366"/>
    <cellStyle name="Total 11 3 9 4" xfId="19720"/>
    <cellStyle name="Total 11 4" xfId="2137"/>
    <cellStyle name="Total 11 4 10" xfId="14834"/>
    <cellStyle name="Total 11 4 10 2" xfId="29942"/>
    <cellStyle name="Total 11 4 11" xfId="14098"/>
    <cellStyle name="Total 11 4 11 2" xfId="29206"/>
    <cellStyle name="Total 11 4 12" xfId="17362"/>
    <cellStyle name="Total 11 4 2" xfId="2627"/>
    <cellStyle name="Total 11 4 2 2" xfId="5264"/>
    <cellStyle name="Total 11 4 2 2 2" xfId="11628"/>
    <cellStyle name="Total 11 4 2 2 2 2" xfId="26736"/>
    <cellStyle name="Total 11 4 2 2 3" xfId="13903"/>
    <cellStyle name="Total 11 4 2 2 3 2" xfId="29011"/>
    <cellStyle name="Total 11 4 2 2 4" xfId="20372"/>
    <cellStyle name="Total 11 4 2 3" xfId="9094"/>
    <cellStyle name="Total 11 4 2 3 2" xfId="24202"/>
    <cellStyle name="Total 11 4 2 4" xfId="15540"/>
    <cellStyle name="Total 11 4 2 4 2" xfId="30648"/>
    <cellStyle name="Total 11 4 2 5" xfId="7683"/>
    <cellStyle name="Total 11 4 2 5 2" xfId="22791"/>
    <cellStyle name="Total 11 4 2 6" xfId="17735"/>
    <cellStyle name="Total 11 4 3" xfId="2892"/>
    <cellStyle name="Total 11 4 3 2" xfId="5529"/>
    <cellStyle name="Total 11 4 3 2 2" xfId="11840"/>
    <cellStyle name="Total 11 4 3 2 2 2" xfId="26948"/>
    <cellStyle name="Total 11 4 3 2 3" xfId="15402"/>
    <cellStyle name="Total 11 4 3 2 3 2" xfId="30510"/>
    <cellStyle name="Total 11 4 3 2 4" xfId="20637"/>
    <cellStyle name="Total 11 4 3 3" xfId="13445"/>
    <cellStyle name="Total 11 4 3 3 2" xfId="28553"/>
    <cellStyle name="Total 11 4 3 4" xfId="18000"/>
    <cellStyle name="Total 11 4 4" xfId="3195"/>
    <cellStyle name="Total 11 4 4 2" xfId="5832"/>
    <cellStyle name="Total 11 4 4 2 2" xfId="12143"/>
    <cellStyle name="Total 11 4 4 2 2 2" xfId="27251"/>
    <cellStyle name="Total 11 4 4 2 3" xfId="16446"/>
    <cellStyle name="Total 11 4 4 2 3 2" xfId="31554"/>
    <cellStyle name="Total 11 4 4 2 4" xfId="20940"/>
    <cellStyle name="Total 11 4 4 3" xfId="9577"/>
    <cellStyle name="Total 11 4 4 3 2" xfId="24685"/>
    <cellStyle name="Total 11 4 4 4" xfId="14261"/>
    <cellStyle name="Total 11 4 4 4 2" xfId="29369"/>
    <cellStyle name="Total 11 4 4 5" xfId="18303"/>
    <cellStyle name="Total 11 4 5" xfId="3521"/>
    <cellStyle name="Total 11 4 5 2" xfId="6158"/>
    <cellStyle name="Total 11 4 5 2 2" xfId="12469"/>
    <cellStyle name="Total 11 4 5 2 2 2" xfId="27577"/>
    <cellStyle name="Total 11 4 5 2 3" xfId="8296"/>
    <cellStyle name="Total 11 4 5 2 3 2" xfId="23404"/>
    <cellStyle name="Total 11 4 5 2 4" xfId="21266"/>
    <cellStyle name="Total 11 4 5 3" xfId="9903"/>
    <cellStyle name="Total 11 4 5 3 2" xfId="25011"/>
    <cellStyle name="Total 11 4 5 4" xfId="13677"/>
    <cellStyle name="Total 11 4 5 4 2" xfId="28785"/>
    <cellStyle name="Total 11 4 5 5" xfId="18629"/>
    <cellStyle name="Total 11 4 6" xfId="3827"/>
    <cellStyle name="Total 11 4 6 2" xfId="6464"/>
    <cellStyle name="Total 11 4 6 2 2" xfId="12775"/>
    <cellStyle name="Total 11 4 6 2 2 2" xfId="27883"/>
    <cellStyle name="Total 11 4 6 2 3" xfId="13582"/>
    <cellStyle name="Total 11 4 6 2 3 2" xfId="28690"/>
    <cellStyle name="Total 11 4 6 2 4" xfId="21572"/>
    <cellStyle name="Total 11 4 6 3" xfId="10209"/>
    <cellStyle name="Total 11 4 6 3 2" xfId="25317"/>
    <cellStyle name="Total 11 4 6 4" xfId="13362"/>
    <cellStyle name="Total 11 4 6 4 2" xfId="28470"/>
    <cellStyle name="Total 11 4 6 5" xfId="18935"/>
    <cellStyle name="Total 11 4 7" xfId="4209"/>
    <cellStyle name="Total 11 4 7 2" xfId="6846"/>
    <cellStyle name="Total 11 4 7 2 2" xfId="13157"/>
    <cellStyle name="Total 11 4 7 2 2 2" xfId="28265"/>
    <cellStyle name="Total 11 4 7 2 3" xfId="16826"/>
    <cellStyle name="Total 11 4 7 2 3 2" xfId="31934"/>
    <cellStyle name="Total 11 4 7 2 4" xfId="21954"/>
    <cellStyle name="Total 11 4 7 3" xfId="10591"/>
    <cellStyle name="Total 11 4 7 3 2" xfId="25699"/>
    <cellStyle name="Total 11 4 7 4" xfId="9170"/>
    <cellStyle name="Total 11 4 7 4 2" xfId="24278"/>
    <cellStyle name="Total 11 4 7 5" xfId="19317"/>
    <cellStyle name="Total 11 4 8" xfId="4774"/>
    <cellStyle name="Total 11 4 8 2" xfId="11156"/>
    <cellStyle name="Total 11 4 8 2 2" xfId="26264"/>
    <cellStyle name="Total 11 4 8 3" xfId="7693"/>
    <cellStyle name="Total 11 4 8 3 2" xfId="22801"/>
    <cellStyle name="Total 11 4 8 4" xfId="19882"/>
    <cellStyle name="Total 11 4 9" xfId="8635"/>
    <cellStyle name="Total 11 4 9 2" xfId="23743"/>
    <cellStyle name="Total 11 5" xfId="2152"/>
    <cellStyle name="Total 11 5 10" xfId="8060"/>
    <cellStyle name="Total 11 5 10 2" xfId="23168"/>
    <cellStyle name="Total 11 5 11" xfId="17377"/>
    <cellStyle name="Total 11 5 2" xfId="2907"/>
    <cellStyle name="Total 11 5 2 2" xfId="5544"/>
    <cellStyle name="Total 11 5 2 2 2" xfId="11855"/>
    <cellStyle name="Total 11 5 2 2 2 2" xfId="26963"/>
    <cellStyle name="Total 11 5 2 2 3" xfId="15804"/>
    <cellStyle name="Total 11 5 2 2 3 2" xfId="30912"/>
    <cellStyle name="Total 11 5 2 2 4" xfId="20652"/>
    <cellStyle name="Total 11 5 2 3" xfId="13605"/>
    <cellStyle name="Total 11 5 2 3 2" xfId="28713"/>
    <cellStyle name="Total 11 5 2 4" xfId="18015"/>
    <cellStyle name="Total 11 5 3" xfId="3210"/>
    <cellStyle name="Total 11 5 3 2" xfId="5847"/>
    <cellStyle name="Total 11 5 3 2 2" xfId="12158"/>
    <cellStyle name="Total 11 5 3 2 2 2" xfId="27266"/>
    <cellStyle name="Total 11 5 3 2 3" xfId="14435"/>
    <cellStyle name="Total 11 5 3 2 3 2" xfId="29543"/>
    <cellStyle name="Total 11 5 3 2 4" xfId="20955"/>
    <cellStyle name="Total 11 5 3 3" xfId="9592"/>
    <cellStyle name="Total 11 5 3 3 2" xfId="24700"/>
    <cellStyle name="Total 11 5 3 4" xfId="13927"/>
    <cellStyle name="Total 11 5 3 4 2" xfId="29035"/>
    <cellStyle name="Total 11 5 3 5" xfId="18318"/>
    <cellStyle name="Total 11 5 4" xfId="3536"/>
    <cellStyle name="Total 11 5 4 2" xfId="6173"/>
    <cellStyle name="Total 11 5 4 2 2" xfId="12484"/>
    <cellStyle name="Total 11 5 4 2 2 2" xfId="27592"/>
    <cellStyle name="Total 11 5 4 2 3" xfId="11754"/>
    <cellStyle name="Total 11 5 4 2 3 2" xfId="26862"/>
    <cellStyle name="Total 11 5 4 2 4" xfId="21281"/>
    <cellStyle name="Total 11 5 4 3" xfId="9918"/>
    <cellStyle name="Total 11 5 4 3 2" xfId="25026"/>
    <cellStyle name="Total 11 5 4 4" xfId="8004"/>
    <cellStyle name="Total 11 5 4 4 2" xfId="23112"/>
    <cellStyle name="Total 11 5 4 5" xfId="18644"/>
    <cellStyle name="Total 11 5 5" xfId="3842"/>
    <cellStyle name="Total 11 5 5 2" xfId="6479"/>
    <cellStyle name="Total 11 5 5 2 2" xfId="12790"/>
    <cellStyle name="Total 11 5 5 2 2 2" xfId="27898"/>
    <cellStyle name="Total 11 5 5 2 3" xfId="7622"/>
    <cellStyle name="Total 11 5 5 2 3 2" xfId="22730"/>
    <cellStyle name="Total 11 5 5 2 4" xfId="21587"/>
    <cellStyle name="Total 11 5 5 3" xfId="10224"/>
    <cellStyle name="Total 11 5 5 3 2" xfId="25332"/>
    <cellStyle name="Total 11 5 5 4" xfId="14824"/>
    <cellStyle name="Total 11 5 5 4 2" xfId="29932"/>
    <cellStyle name="Total 11 5 5 5" xfId="18950"/>
    <cellStyle name="Total 11 5 6" xfId="4224"/>
    <cellStyle name="Total 11 5 6 2" xfId="6861"/>
    <cellStyle name="Total 11 5 6 2 2" xfId="13172"/>
    <cellStyle name="Total 11 5 6 2 2 2" xfId="28280"/>
    <cellStyle name="Total 11 5 6 2 3" xfId="16841"/>
    <cellStyle name="Total 11 5 6 2 3 2" xfId="31949"/>
    <cellStyle name="Total 11 5 6 2 4" xfId="21969"/>
    <cellStyle name="Total 11 5 6 3" xfId="10606"/>
    <cellStyle name="Total 11 5 6 3 2" xfId="25714"/>
    <cellStyle name="Total 11 5 6 4" xfId="13898"/>
    <cellStyle name="Total 11 5 6 4 2" xfId="29006"/>
    <cellStyle name="Total 11 5 6 5" xfId="19332"/>
    <cellStyle name="Total 11 5 7" xfId="4789"/>
    <cellStyle name="Total 11 5 7 2" xfId="11171"/>
    <cellStyle name="Total 11 5 7 2 2" xfId="26279"/>
    <cellStyle name="Total 11 5 7 3" xfId="13426"/>
    <cellStyle name="Total 11 5 7 3 2" xfId="28534"/>
    <cellStyle name="Total 11 5 7 4" xfId="19897"/>
    <cellStyle name="Total 11 5 8" xfId="8650"/>
    <cellStyle name="Total 11 5 8 2" xfId="23758"/>
    <cellStyle name="Total 11 5 9" xfId="15576"/>
    <cellStyle name="Total 11 5 9 2" xfId="30684"/>
    <cellStyle name="Total 12" xfId="1776"/>
    <cellStyle name="Total 12 2" xfId="1947"/>
    <cellStyle name="Total 12 2 10" xfId="8448"/>
    <cellStyle name="Total 12 2 10 2" xfId="23556"/>
    <cellStyle name="Total 12 2 11" xfId="13522"/>
    <cellStyle name="Total 12 2 11 2" xfId="28630"/>
    <cellStyle name="Total 12 2 12" xfId="15911"/>
    <cellStyle name="Total 12 2 12 2" xfId="31019"/>
    <cellStyle name="Total 12 2 13" xfId="17172"/>
    <cellStyle name="Total 12 2 2" xfId="2507"/>
    <cellStyle name="Total 12 2 2 2" xfId="5144"/>
    <cellStyle name="Total 12 2 2 2 2" xfId="11508"/>
    <cellStyle name="Total 12 2 2 2 2 2" xfId="26616"/>
    <cellStyle name="Total 12 2 2 2 3" xfId="7207"/>
    <cellStyle name="Total 12 2 2 2 3 2" xfId="22315"/>
    <cellStyle name="Total 12 2 2 2 4" xfId="20252"/>
    <cellStyle name="Total 12 2 2 3" xfId="8974"/>
    <cellStyle name="Total 12 2 2 3 2" xfId="24082"/>
    <cellStyle name="Total 12 2 3" xfId="2723"/>
    <cellStyle name="Total 12 2 3 2" xfId="5360"/>
    <cellStyle name="Total 12 2 3 2 2" xfId="11709"/>
    <cellStyle name="Total 12 2 3 2 2 2" xfId="26817"/>
    <cellStyle name="Total 12 2 3 2 3" xfId="14591"/>
    <cellStyle name="Total 12 2 3 2 3 2" xfId="29699"/>
    <cellStyle name="Total 12 2 3 2 4" xfId="20468"/>
    <cellStyle name="Total 12 2 3 3" xfId="16263"/>
    <cellStyle name="Total 12 2 3 3 2" xfId="31371"/>
    <cellStyle name="Total 12 2 3 4" xfId="17831"/>
    <cellStyle name="Total 12 2 4" xfId="3026"/>
    <cellStyle name="Total 12 2 4 2" xfId="5663"/>
    <cellStyle name="Total 12 2 4 2 2" xfId="11974"/>
    <cellStyle name="Total 12 2 4 2 2 2" xfId="27082"/>
    <cellStyle name="Total 12 2 4 2 3" xfId="14110"/>
    <cellStyle name="Total 12 2 4 2 3 2" xfId="29218"/>
    <cellStyle name="Total 12 2 4 2 4" xfId="20771"/>
    <cellStyle name="Total 12 2 4 3" xfId="9408"/>
    <cellStyle name="Total 12 2 4 3 2" xfId="24516"/>
    <cellStyle name="Total 12 2 4 4" xfId="14795"/>
    <cellStyle name="Total 12 2 4 4 2" xfId="29903"/>
    <cellStyle name="Total 12 2 4 5" xfId="18134"/>
    <cellStyle name="Total 12 2 5" xfId="3352"/>
    <cellStyle name="Total 12 2 5 2" xfId="5989"/>
    <cellStyle name="Total 12 2 5 2 2" xfId="12300"/>
    <cellStyle name="Total 12 2 5 2 2 2" xfId="27408"/>
    <cellStyle name="Total 12 2 5 2 3" xfId="16444"/>
    <cellStyle name="Total 12 2 5 2 3 2" xfId="31552"/>
    <cellStyle name="Total 12 2 5 2 4" xfId="21097"/>
    <cellStyle name="Total 12 2 5 3" xfId="9734"/>
    <cellStyle name="Total 12 2 5 3 2" xfId="24842"/>
    <cellStyle name="Total 12 2 5 4" xfId="15444"/>
    <cellStyle name="Total 12 2 5 4 2" xfId="30552"/>
    <cellStyle name="Total 12 2 5 5" xfId="18460"/>
    <cellStyle name="Total 12 2 6" xfId="3658"/>
    <cellStyle name="Total 12 2 6 2" xfId="6295"/>
    <cellStyle name="Total 12 2 6 2 2" xfId="12606"/>
    <cellStyle name="Total 12 2 6 2 2 2" xfId="27714"/>
    <cellStyle name="Total 12 2 6 2 3" xfId="7848"/>
    <cellStyle name="Total 12 2 6 2 3 2" xfId="22956"/>
    <cellStyle name="Total 12 2 6 2 4" xfId="21403"/>
    <cellStyle name="Total 12 2 6 3" xfId="10040"/>
    <cellStyle name="Total 12 2 6 3 2" xfId="25148"/>
    <cellStyle name="Total 12 2 6 4" xfId="16170"/>
    <cellStyle name="Total 12 2 6 4 2" xfId="31278"/>
    <cellStyle name="Total 12 2 6 5" xfId="18766"/>
    <cellStyle name="Total 12 2 7" xfId="4019"/>
    <cellStyle name="Total 12 2 7 2" xfId="6656"/>
    <cellStyle name="Total 12 2 7 2 2" xfId="12967"/>
    <cellStyle name="Total 12 2 7 2 2 2" xfId="28075"/>
    <cellStyle name="Total 12 2 7 2 3" xfId="16657"/>
    <cellStyle name="Total 12 2 7 2 3 2" xfId="31765"/>
    <cellStyle name="Total 12 2 7 2 4" xfId="21764"/>
    <cellStyle name="Total 12 2 7 3" xfId="10401"/>
    <cellStyle name="Total 12 2 7 3 2" xfId="25509"/>
    <cellStyle name="Total 12 2 7 4" xfId="14780"/>
    <cellStyle name="Total 12 2 7 4 2" xfId="29888"/>
    <cellStyle name="Total 12 2 7 5" xfId="19127"/>
    <cellStyle name="Total 12 2 8" xfId="4332"/>
    <cellStyle name="Total 12 2 8 2" xfId="6969"/>
    <cellStyle name="Total 12 2 8 2 2" xfId="13280"/>
    <cellStyle name="Total 12 2 8 2 2 2" xfId="28388"/>
    <cellStyle name="Total 12 2 8 2 3" xfId="16944"/>
    <cellStyle name="Total 12 2 8 2 3 2" xfId="32052"/>
    <cellStyle name="Total 12 2 8 2 4" xfId="22077"/>
    <cellStyle name="Total 12 2 8 3" xfId="10714"/>
    <cellStyle name="Total 12 2 8 3 2" xfId="25822"/>
    <cellStyle name="Total 12 2 8 4" xfId="13762"/>
    <cellStyle name="Total 12 2 8 4 2" xfId="28870"/>
    <cellStyle name="Total 12 2 8 5" xfId="19440"/>
    <cellStyle name="Total 12 2 9" xfId="4584"/>
    <cellStyle name="Total 12 2 9 2" xfId="10966"/>
    <cellStyle name="Total 12 2 9 2 2" xfId="26074"/>
    <cellStyle name="Total 12 2 9 3" xfId="16436"/>
    <cellStyle name="Total 12 2 9 3 2" xfId="31544"/>
    <cellStyle name="Total 12 2 9 4" xfId="19692"/>
    <cellStyle name="Total 12 3" xfId="1976"/>
    <cellStyle name="Total 12 3 10" xfId="8474"/>
    <cellStyle name="Total 12 3 10 2" xfId="23582"/>
    <cellStyle name="Total 12 3 11" xfId="14452"/>
    <cellStyle name="Total 12 3 11 2" xfId="29560"/>
    <cellStyle name="Total 12 3 12" xfId="14293"/>
    <cellStyle name="Total 12 3 12 2" xfId="29401"/>
    <cellStyle name="Total 12 3 13" xfId="17201"/>
    <cellStyle name="Total 12 3 2" xfId="2536"/>
    <cellStyle name="Total 12 3 2 2" xfId="5173"/>
    <cellStyle name="Total 12 3 2 2 2" xfId="11537"/>
    <cellStyle name="Total 12 3 2 2 2 2" xfId="26645"/>
    <cellStyle name="Total 12 3 2 2 3" xfId="7512"/>
    <cellStyle name="Total 12 3 2 2 3 2" xfId="22620"/>
    <cellStyle name="Total 12 3 2 2 4" xfId="20281"/>
    <cellStyle name="Total 12 3 2 3" xfId="9003"/>
    <cellStyle name="Total 12 3 2 3 2" xfId="24111"/>
    <cellStyle name="Total 12 3 3" xfId="2738"/>
    <cellStyle name="Total 12 3 3 2" xfId="5375"/>
    <cellStyle name="Total 12 3 3 2 2" xfId="11724"/>
    <cellStyle name="Total 12 3 3 2 2 2" xfId="26832"/>
    <cellStyle name="Total 12 3 3 2 3" xfId="7923"/>
    <cellStyle name="Total 12 3 3 2 3 2" xfId="23031"/>
    <cellStyle name="Total 12 3 3 2 4" xfId="20483"/>
    <cellStyle name="Total 12 3 3 3" xfId="13858"/>
    <cellStyle name="Total 12 3 3 3 2" xfId="28966"/>
    <cellStyle name="Total 12 3 3 4" xfId="17846"/>
    <cellStyle name="Total 12 3 4" xfId="3041"/>
    <cellStyle name="Total 12 3 4 2" xfId="5678"/>
    <cellStyle name="Total 12 3 4 2 2" xfId="11989"/>
    <cellStyle name="Total 12 3 4 2 2 2" xfId="27097"/>
    <cellStyle name="Total 12 3 4 2 3" xfId="14223"/>
    <cellStyle name="Total 12 3 4 2 3 2" xfId="29331"/>
    <cellStyle name="Total 12 3 4 2 4" xfId="20786"/>
    <cellStyle name="Total 12 3 4 3" xfId="9423"/>
    <cellStyle name="Total 12 3 4 3 2" xfId="24531"/>
    <cellStyle name="Total 12 3 4 4" xfId="13539"/>
    <cellStyle name="Total 12 3 4 4 2" xfId="28647"/>
    <cellStyle name="Total 12 3 4 5" xfId="18149"/>
    <cellStyle name="Total 12 3 5" xfId="3367"/>
    <cellStyle name="Total 12 3 5 2" xfId="6004"/>
    <cellStyle name="Total 12 3 5 2 2" xfId="12315"/>
    <cellStyle name="Total 12 3 5 2 2 2" xfId="27423"/>
    <cellStyle name="Total 12 3 5 2 3" xfId="16153"/>
    <cellStyle name="Total 12 3 5 2 3 2" xfId="31261"/>
    <cellStyle name="Total 12 3 5 2 4" xfId="21112"/>
    <cellStyle name="Total 12 3 5 3" xfId="9749"/>
    <cellStyle name="Total 12 3 5 3 2" xfId="24857"/>
    <cellStyle name="Total 12 3 5 4" xfId="13659"/>
    <cellStyle name="Total 12 3 5 4 2" xfId="28767"/>
    <cellStyle name="Total 12 3 5 5" xfId="18475"/>
    <cellStyle name="Total 12 3 6" xfId="3673"/>
    <cellStyle name="Total 12 3 6 2" xfId="6310"/>
    <cellStyle name="Total 12 3 6 2 2" xfId="12621"/>
    <cellStyle name="Total 12 3 6 2 2 2" xfId="27729"/>
    <cellStyle name="Total 12 3 6 2 3" xfId="7812"/>
    <cellStyle name="Total 12 3 6 2 3 2" xfId="22920"/>
    <cellStyle name="Total 12 3 6 2 4" xfId="21418"/>
    <cellStyle name="Total 12 3 6 3" xfId="10055"/>
    <cellStyle name="Total 12 3 6 3 2" xfId="25163"/>
    <cellStyle name="Total 12 3 6 4" xfId="15327"/>
    <cellStyle name="Total 12 3 6 4 2" xfId="30435"/>
    <cellStyle name="Total 12 3 6 5" xfId="18781"/>
    <cellStyle name="Total 12 3 7" xfId="4048"/>
    <cellStyle name="Total 12 3 7 2" xfId="6685"/>
    <cellStyle name="Total 12 3 7 2 2" xfId="12996"/>
    <cellStyle name="Total 12 3 7 2 2 2" xfId="28104"/>
    <cellStyle name="Total 12 3 7 2 3" xfId="16672"/>
    <cellStyle name="Total 12 3 7 2 3 2" xfId="31780"/>
    <cellStyle name="Total 12 3 7 2 4" xfId="21793"/>
    <cellStyle name="Total 12 3 7 3" xfId="10430"/>
    <cellStyle name="Total 12 3 7 3 2" xfId="25538"/>
    <cellStyle name="Total 12 3 7 4" xfId="13784"/>
    <cellStyle name="Total 12 3 7 4 2" xfId="28892"/>
    <cellStyle name="Total 12 3 7 5" xfId="19156"/>
    <cellStyle name="Total 12 3 8" xfId="4347"/>
    <cellStyle name="Total 12 3 8 2" xfId="6984"/>
    <cellStyle name="Total 12 3 8 2 2" xfId="13295"/>
    <cellStyle name="Total 12 3 8 2 2 2" xfId="28403"/>
    <cellStyle name="Total 12 3 8 2 3" xfId="16959"/>
    <cellStyle name="Total 12 3 8 2 3 2" xfId="32067"/>
    <cellStyle name="Total 12 3 8 2 4" xfId="22092"/>
    <cellStyle name="Total 12 3 8 3" xfId="10729"/>
    <cellStyle name="Total 12 3 8 3 2" xfId="25837"/>
    <cellStyle name="Total 12 3 8 4" xfId="15836"/>
    <cellStyle name="Total 12 3 8 4 2" xfId="30944"/>
    <cellStyle name="Total 12 3 8 5" xfId="19455"/>
    <cellStyle name="Total 12 3 9" xfId="4613"/>
    <cellStyle name="Total 12 3 9 2" xfId="10995"/>
    <cellStyle name="Total 12 3 9 2 2" xfId="26103"/>
    <cellStyle name="Total 12 3 9 3" xfId="16208"/>
    <cellStyle name="Total 12 3 9 3 2" xfId="31316"/>
    <cellStyle name="Total 12 3 9 4" xfId="19721"/>
    <cellStyle name="Total 12 4" xfId="2138"/>
    <cellStyle name="Total 12 4 10" xfId="7974"/>
    <cellStyle name="Total 12 4 10 2" xfId="23082"/>
    <cellStyle name="Total 12 4 11" xfId="15030"/>
    <cellStyle name="Total 12 4 11 2" xfId="30138"/>
    <cellStyle name="Total 12 4 12" xfId="17363"/>
    <cellStyle name="Total 12 4 2" xfId="2628"/>
    <cellStyle name="Total 12 4 2 2" xfId="5265"/>
    <cellStyle name="Total 12 4 2 2 2" xfId="11629"/>
    <cellStyle name="Total 12 4 2 2 2 2" xfId="26737"/>
    <cellStyle name="Total 12 4 2 2 3" xfId="15579"/>
    <cellStyle name="Total 12 4 2 2 3 2" xfId="30687"/>
    <cellStyle name="Total 12 4 2 2 4" xfId="20373"/>
    <cellStyle name="Total 12 4 2 3" xfId="9095"/>
    <cellStyle name="Total 12 4 2 3 2" xfId="24203"/>
    <cellStyle name="Total 12 4 2 4" xfId="14783"/>
    <cellStyle name="Total 12 4 2 4 2" xfId="29891"/>
    <cellStyle name="Total 12 4 2 5" xfId="9274"/>
    <cellStyle name="Total 12 4 2 5 2" xfId="24382"/>
    <cellStyle name="Total 12 4 2 6" xfId="17736"/>
    <cellStyle name="Total 12 4 3" xfId="2893"/>
    <cellStyle name="Total 12 4 3 2" xfId="5530"/>
    <cellStyle name="Total 12 4 3 2 2" xfId="11841"/>
    <cellStyle name="Total 12 4 3 2 2 2" xfId="26949"/>
    <cellStyle name="Total 12 4 3 2 3" xfId="13386"/>
    <cellStyle name="Total 12 4 3 2 3 2" xfId="28494"/>
    <cellStyle name="Total 12 4 3 2 4" xfId="20638"/>
    <cellStyle name="Total 12 4 3 3" xfId="7609"/>
    <cellStyle name="Total 12 4 3 3 2" xfId="22717"/>
    <cellStyle name="Total 12 4 3 4" xfId="18001"/>
    <cellStyle name="Total 12 4 4" xfId="3196"/>
    <cellStyle name="Total 12 4 4 2" xfId="5833"/>
    <cellStyle name="Total 12 4 4 2 2" xfId="12144"/>
    <cellStyle name="Total 12 4 4 2 2 2" xfId="27252"/>
    <cellStyle name="Total 12 4 4 2 3" xfId="9300"/>
    <cellStyle name="Total 12 4 4 2 3 2" xfId="24408"/>
    <cellStyle name="Total 12 4 4 2 4" xfId="20941"/>
    <cellStyle name="Total 12 4 4 3" xfId="9578"/>
    <cellStyle name="Total 12 4 4 3 2" xfId="24686"/>
    <cellStyle name="Total 12 4 4 4" xfId="16366"/>
    <cellStyle name="Total 12 4 4 4 2" xfId="31474"/>
    <cellStyle name="Total 12 4 4 5" xfId="18304"/>
    <cellStyle name="Total 12 4 5" xfId="3522"/>
    <cellStyle name="Total 12 4 5 2" xfId="6159"/>
    <cellStyle name="Total 12 4 5 2 2" xfId="12470"/>
    <cellStyle name="Total 12 4 5 2 2 2" xfId="27578"/>
    <cellStyle name="Total 12 4 5 2 3" xfId="7077"/>
    <cellStyle name="Total 12 4 5 2 3 2" xfId="22185"/>
    <cellStyle name="Total 12 4 5 2 4" xfId="21267"/>
    <cellStyle name="Total 12 4 5 3" xfId="9904"/>
    <cellStyle name="Total 12 4 5 3 2" xfId="25012"/>
    <cellStyle name="Total 12 4 5 4" xfId="15290"/>
    <cellStyle name="Total 12 4 5 4 2" xfId="30398"/>
    <cellStyle name="Total 12 4 5 5" xfId="18630"/>
    <cellStyle name="Total 12 4 6" xfId="3828"/>
    <cellStyle name="Total 12 4 6 2" xfId="6465"/>
    <cellStyle name="Total 12 4 6 2 2" xfId="12776"/>
    <cellStyle name="Total 12 4 6 2 2 2" xfId="27884"/>
    <cellStyle name="Total 12 4 6 2 3" xfId="7453"/>
    <cellStyle name="Total 12 4 6 2 3 2" xfId="22561"/>
    <cellStyle name="Total 12 4 6 2 4" xfId="21573"/>
    <cellStyle name="Total 12 4 6 3" xfId="10210"/>
    <cellStyle name="Total 12 4 6 3 2" xfId="25318"/>
    <cellStyle name="Total 12 4 6 4" xfId="13848"/>
    <cellStyle name="Total 12 4 6 4 2" xfId="28956"/>
    <cellStyle name="Total 12 4 6 5" xfId="18936"/>
    <cellStyle name="Total 12 4 7" xfId="4210"/>
    <cellStyle name="Total 12 4 7 2" xfId="6847"/>
    <cellStyle name="Total 12 4 7 2 2" xfId="13158"/>
    <cellStyle name="Total 12 4 7 2 2 2" xfId="28266"/>
    <cellStyle name="Total 12 4 7 2 3" xfId="16827"/>
    <cellStyle name="Total 12 4 7 2 3 2" xfId="31935"/>
    <cellStyle name="Total 12 4 7 2 4" xfId="21955"/>
    <cellStyle name="Total 12 4 7 3" xfId="10592"/>
    <cellStyle name="Total 12 4 7 3 2" xfId="25700"/>
    <cellStyle name="Total 12 4 7 4" xfId="8692"/>
    <cellStyle name="Total 12 4 7 4 2" xfId="23800"/>
    <cellStyle name="Total 12 4 7 5" xfId="19318"/>
    <cellStyle name="Total 12 4 8" xfId="4775"/>
    <cellStyle name="Total 12 4 8 2" xfId="11157"/>
    <cellStyle name="Total 12 4 8 2 2" xfId="26265"/>
    <cellStyle name="Total 12 4 8 3" xfId="15162"/>
    <cellStyle name="Total 12 4 8 3 2" xfId="30270"/>
    <cellStyle name="Total 12 4 8 4" xfId="19883"/>
    <cellStyle name="Total 12 4 9" xfId="8636"/>
    <cellStyle name="Total 12 4 9 2" xfId="23744"/>
    <cellStyle name="Total 12 5" xfId="2153"/>
    <cellStyle name="Total 12 5 10" xfId="8698"/>
    <cellStyle name="Total 12 5 10 2" xfId="23806"/>
    <cellStyle name="Total 12 5 11" xfId="17378"/>
    <cellStyle name="Total 12 5 2" xfId="2908"/>
    <cellStyle name="Total 12 5 2 2" xfId="5545"/>
    <cellStyle name="Total 12 5 2 2 2" xfId="11856"/>
    <cellStyle name="Total 12 5 2 2 2 2" xfId="26964"/>
    <cellStyle name="Total 12 5 2 2 3" xfId="16461"/>
    <cellStyle name="Total 12 5 2 2 3 2" xfId="31569"/>
    <cellStyle name="Total 12 5 2 2 4" xfId="20653"/>
    <cellStyle name="Total 12 5 2 3" xfId="15790"/>
    <cellStyle name="Total 12 5 2 3 2" xfId="30898"/>
    <cellStyle name="Total 12 5 2 4" xfId="18016"/>
    <cellStyle name="Total 12 5 3" xfId="3211"/>
    <cellStyle name="Total 12 5 3 2" xfId="5848"/>
    <cellStyle name="Total 12 5 3 2 2" xfId="12159"/>
    <cellStyle name="Total 12 5 3 2 2 2" xfId="27267"/>
    <cellStyle name="Total 12 5 3 2 3" xfId="8012"/>
    <cellStyle name="Total 12 5 3 2 3 2" xfId="23120"/>
    <cellStyle name="Total 12 5 3 2 4" xfId="20956"/>
    <cellStyle name="Total 12 5 3 3" xfId="9593"/>
    <cellStyle name="Total 12 5 3 3 2" xfId="24701"/>
    <cellStyle name="Total 12 5 3 4" xfId="15286"/>
    <cellStyle name="Total 12 5 3 4 2" xfId="30394"/>
    <cellStyle name="Total 12 5 3 5" xfId="18319"/>
    <cellStyle name="Total 12 5 4" xfId="3537"/>
    <cellStyle name="Total 12 5 4 2" xfId="6174"/>
    <cellStyle name="Total 12 5 4 2 2" xfId="12485"/>
    <cellStyle name="Total 12 5 4 2 2 2" xfId="27593"/>
    <cellStyle name="Total 12 5 4 2 3" xfId="14231"/>
    <cellStyle name="Total 12 5 4 2 3 2" xfId="29339"/>
    <cellStyle name="Total 12 5 4 2 4" xfId="21282"/>
    <cellStyle name="Total 12 5 4 3" xfId="9919"/>
    <cellStyle name="Total 12 5 4 3 2" xfId="25027"/>
    <cellStyle name="Total 12 5 4 4" xfId="7390"/>
    <cellStyle name="Total 12 5 4 4 2" xfId="22498"/>
    <cellStyle name="Total 12 5 4 5" xfId="18645"/>
    <cellStyle name="Total 12 5 5" xfId="3843"/>
    <cellStyle name="Total 12 5 5 2" xfId="6480"/>
    <cellStyle name="Total 12 5 5 2 2" xfId="12791"/>
    <cellStyle name="Total 12 5 5 2 2 2" xfId="27899"/>
    <cellStyle name="Total 12 5 5 2 3" xfId="14477"/>
    <cellStyle name="Total 12 5 5 2 3 2" xfId="29585"/>
    <cellStyle name="Total 12 5 5 2 4" xfId="21588"/>
    <cellStyle name="Total 12 5 5 3" xfId="10225"/>
    <cellStyle name="Total 12 5 5 3 2" xfId="25333"/>
    <cellStyle name="Total 12 5 5 4" xfId="8101"/>
    <cellStyle name="Total 12 5 5 4 2" xfId="23209"/>
    <cellStyle name="Total 12 5 5 5" xfId="18951"/>
    <cellStyle name="Total 12 5 6" xfId="4225"/>
    <cellStyle name="Total 12 5 6 2" xfId="6862"/>
    <cellStyle name="Total 12 5 6 2 2" xfId="13173"/>
    <cellStyle name="Total 12 5 6 2 2 2" xfId="28281"/>
    <cellStyle name="Total 12 5 6 2 3" xfId="16842"/>
    <cellStyle name="Total 12 5 6 2 3 2" xfId="31950"/>
    <cellStyle name="Total 12 5 6 2 4" xfId="21970"/>
    <cellStyle name="Total 12 5 6 3" xfId="10607"/>
    <cellStyle name="Total 12 5 6 3 2" xfId="25715"/>
    <cellStyle name="Total 12 5 6 4" xfId="8103"/>
    <cellStyle name="Total 12 5 6 4 2" xfId="23211"/>
    <cellStyle name="Total 12 5 6 5" xfId="19333"/>
    <cellStyle name="Total 12 5 7" xfId="4790"/>
    <cellStyle name="Total 12 5 7 2" xfId="11172"/>
    <cellStyle name="Total 12 5 7 2 2" xfId="26280"/>
    <cellStyle name="Total 12 5 7 3" xfId="7055"/>
    <cellStyle name="Total 12 5 7 3 2" xfId="22163"/>
    <cellStyle name="Total 12 5 7 4" xfId="19898"/>
    <cellStyle name="Total 12 5 8" xfId="8651"/>
    <cellStyle name="Total 12 5 8 2" xfId="23759"/>
    <cellStyle name="Total 12 5 9" xfId="14064"/>
    <cellStyle name="Total 12 5 9 2" xfId="29172"/>
    <cellStyle name="Total 13" xfId="1777"/>
    <cellStyle name="Total 13 2" xfId="1948"/>
    <cellStyle name="Total 13 2 10" xfId="8449"/>
    <cellStyle name="Total 13 2 10 2" xfId="23557"/>
    <cellStyle name="Total 13 2 11" xfId="16333"/>
    <cellStyle name="Total 13 2 11 2" xfId="31441"/>
    <cellStyle name="Total 13 2 12" xfId="14303"/>
    <cellStyle name="Total 13 2 12 2" xfId="29411"/>
    <cellStyle name="Total 13 2 13" xfId="17173"/>
    <cellStyle name="Total 13 2 2" xfId="2508"/>
    <cellStyle name="Total 13 2 2 2" xfId="5145"/>
    <cellStyle name="Total 13 2 2 2 2" xfId="11509"/>
    <cellStyle name="Total 13 2 2 2 2 2" xfId="26617"/>
    <cellStyle name="Total 13 2 2 2 3" xfId="8189"/>
    <cellStyle name="Total 13 2 2 2 3 2" xfId="23297"/>
    <cellStyle name="Total 13 2 2 2 4" xfId="20253"/>
    <cellStyle name="Total 13 2 2 3" xfId="8975"/>
    <cellStyle name="Total 13 2 2 3 2" xfId="24083"/>
    <cellStyle name="Total 13 2 3" xfId="2724"/>
    <cellStyle name="Total 13 2 3 2" xfId="5361"/>
    <cellStyle name="Total 13 2 3 2 2" xfId="11710"/>
    <cellStyle name="Total 13 2 3 2 2 2" xfId="26818"/>
    <cellStyle name="Total 13 2 3 2 3" xfId="9209"/>
    <cellStyle name="Total 13 2 3 2 3 2" xfId="24317"/>
    <cellStyle name="Total 13 2 3 2 4" xfId="20469"/>
    <cellStyle name="Total 13 2 3 3" xfId="14281"/>
    <cellStyle name="Total 13 2 3 3 2" xfId="29389"/>
    <cellStyle name="Total 13 2 3 4" xfId="17832"/>
    <cellStyle name="Total 13 2 4" xfId="3027"/>
    <cellStyle name="Total 13 2 4 2" xfId="5664"/>
    <cellStyle name="Total 13 2 4 2 2" xfId="11975"/>
    <cellStyle name="Total 13 2 4 2 2 2" xfId="27083"/>
    <cellStyle name="Total 13 2 4 2 3" xfId="14925"/>
    <cellStyle name="Total 13 2 4 2 3 2" xfId="30033"/>
    <cellStyle name="Total 13 2 4 2 4" xfId="20772"/>
    <cellStyle name="Total 13 2 4 3" xfId="9409"/>
    <cellStyle name="Total 13 2 4 3 2" xfId="24517"/>
    <cellStyle name="Total 13 2 4 4" xfId="15545"/>
    <cellStyle name="Total 13 2 4 4 2" xfId="30653"/>
    <cellStyle name="Total 13 2 4 5" xfId="18135"/>
    <cellStyle name="Total 13 2 5" xfId="3353"/>
    <cellStyle name="Total 13 2 5 2" xfId="5990"/>
    <cellStyle name="Total 13 2 5 2 2" xfId="12301"/>
    <cellStyle name="Total 13 2 5 2 2 2" xfId="27409"/>
    <cellStyle name="Total 13 2 5 2 3" xfId="8229"/>
    <cellStyle name="Total 13 2 5 2 3 2" xfId="23337"/>
    <cellStyle name="Total 13 2 5 2 4" xfId="21098"/>
    <cellStyle name="Total 13 2 5 3" xfId="9735"/>
    <cellStyle name="Total 13 2 5 3 2" xfId="24843"/>
    <cellStyle name="Total 13 2 5 4" xfId="15145"/>
    <cellStyle name="Total 13 2 5 4 2" xfId="30253"/>
    <cellStyle name="Total 13 2 5 5" xfId="18461"/>
    <cellStyle name="Total 13 2 6" xfId="3659"/>
    <cellStyle name="Total 13 2 6 2" xfId="6296"/>
    <cellStyle name="Total 13 2 6 2 2" xfId="12607"/>
    <cellStyle name="Total 13 2 6 2 2 2" xfId="27715"/>
    <cellStyle name="Total 13 2 6 2 3" xfId="14169"/>
    <cellStyle name="Total 13 2 6 2 3 2" xfId="29277"/>
    <cellStyle name="Total 13 2 6 2 4" xfId="21404"/>
    <cellStyle name="Total 13 2 6 3" xfId="10041"/>
    <cellStyle name="Total 13 2 6 3 2" xfId="25149"/>
    <cellStyle name="Total 13 2 6 4" xfId="15196"/>
    <cellStyle name="Total 13 2 6 4 2" xfId="30304"/>
    <cellStyle name="Total 13 2 6 5" xfId="18767"/>
    <cellStyle name="Total 13 2 7" xfId="4020"/>
    <cellStyle name="Total 13 2 7 2" xfId="6657"/>
    <cellStyle name="Total 13 2 7 2 2" xfId="12968"/>
    <cellStyle name="Total 13 2 7 2 2 2" xfId="28076"/>
    <cellStyle name="Total 13 2 7 2 3" xfId="16658"/>
    <cellStyle name="Total 13 2 7 2 3 2" xfId="31766"/>
    <cellStyle name="Total 13 2 7 2 4" xfId="21765"/>
    <cellStyle name="Total 13 2 7 3" xfId="10402"/>
    <cellStyle name="Total 13 2 7 3 2" xfId="25510"/>
    <cellStyle name="Total 13 2 7 4" xfId="15410"/>
    <cellStyle name="Total 13 2 7 4 2" xfId="30518"/>
    <cellStyle name="Total 13 2 7 5" xfId="19128"/>
    <cellStyle name="Total 13 2 8" xfId="4333"/>
    <cellStyle name="Total 13 2 8 2" xfId="6970"/>
    <cellStyle name="Total 13 2 8 2 2" xfId="13281"/>
    <cellStyle name="Total 13 2 8 2 2 2" xfId="28389"/>
    <cellStyle name="Total 13 2 8 2 3" xfId="16945"/>
    <cellStyle name="Total 13 2 8 2 3 2" xfId="32053"/>
    <cellStyle name="Total 13 2 8 2 4" xfId="22078"/>
    <cellStyle name="Total 13 2 8 3" xfId="10715"/>
    <cellStyle name="Total 13 2 8 3 2" xfId="25823"/>
    <cellStyle name="Total 13 2 8 4" xfId="8201"/>
    <cellStyle name="Total 13 2 8 4 2" xfId="23309"/>
    <cellStyle name="Total 13 2 8 5" xfId="19441"/>
    <cellStyle name="Total 13 2 9" xfId="4585"/>
    <cellStyle name="Total 13 2 9 2" xfId="10967"/>
    <cellStyle name="Total 13 2 9 2 2" xfId="26075"/>
    <cellStyle name="Total 13 2 9 3" xfId="7736"/>
    <cellStyle name="Total 13 2 9 3 2" xfId="22844"/>
    <cellStyle name="Total 13 2 9 4" xfId="19693"/>
    <cellStyle name="Total 13 3" xfId="1977"/>
    <cellStyle name="Total 13 3 10" xfId="8475"/>
    <cellStyle name="Total 13 3 10 2" xfId="23583"/>
    <cellStyle name="Total 13 3 11" xfId="11212"/>
    <cellStyle name="Total 13 3 11 2" xfId="26320"/>
    <cellStyle name="Total 13 3 12" xfId="8147"/>
    <cellStyle name="Total 13 3 12 2" xfId="23255"/>
    <cellStyle name="Total 13 3 13" xfId="17202"/>
    <cellStyle name="Total 13 3 2" xfId="2537"/>
    <cellStyle name="Total 13 3 2 2" xfId="5174"/>
    <cellStyle name="Total 13 3 2 2 2" xfId="11538"/>
    <cellStyle name="Total 13 3 2 2 2 2" xfId="26646"/>
    <cellStyle name="Total 13 3 2 2 3" xfId="8089"/>
    <cellStyle name="Total 13 3 2 2 3 2" xfId="23197"/>
    <cellStyle name="Total 13 3 2 2 4" xfId="20282"/>
    <cellStyle name="Total 13 3 2 3" xfId="9004"/>
    <cellStyle name="Total 13 3 2 3 2" xfId="24112"/>
    <cellStyle name="Total 13 3 3" xfId="2739"/>
    <cellStyle name="Total 13 3 3 2" xfId="5376"/>
    <cellStyle name="Total 13 3 3 2 2" xfId="11725"/>
    <cellStyle name="Total 13 3 3 2 2 2" xfId="26833"/>
    <cellStyle name="Total 13 3 3 2 3" xfId="14451"/>
    <cellStyle name="Total 13 3 3 2 3 2" xfId="29559"/>
    <cellStyle name="Total 13 3 3 2 4" xfId="20484"/>
    <cellStyle name="Total 13 3 3 3" xfId="15247"/>
    <cellStyle name="Total 13 3 3 3 2" xfId="30355"/>
    <cellStyle name="Total 13 3 3 4" xfId="17847"/>
    <cellStyle name="Total 13 3 4" xfId="3042"/>
    <cellStyle name="Total 13 3 4 2" xfId="5679"/>
    <cellStyle name="Total 13 3 4 2 2" xfId="11990"/>
    <cellStyle name="Total 13 3 4 2 2 2" xfId="27098"/>
    <cellStyle name="Total 13 3 4 2 3" xfId="15122"/>
    <cellStyle name="Total 13 3 4 2 3 2" xfId="30230"/>
    <cellStyle name="Total 13 3 4 2 4" xfId="20787"/>
    <cellStyle name="Total 13 3 4 3" xfId="9424"/>
    <cellStyle name="Total 13 3 4 3 2" xfId="24532"/>
    <cellStyle name="Total 13 3 4 4" xfId="14702"/>
    <cellStyle name="Total 13 3 4 4 2" xfId="29810"/>
    <cellStyle name="Total 13 3 4 5" xfId="18150"/>
    <cellStyle name="Total 13 3 5" xfId="3368"/>
    <cellStyle name="Total 13 3 5 2" xfId="6005"/>
    <cellStyle name="Total 13 3 5 2 2" xfId="12316"/>
    <cellStyle name="Total 13 3 5 2 2 2" xfId="27424"/>
    <cellStyle name="Total 13 3 5 2 3" xfId="7296"/>
    <cellStyle name="Total 13 3 5 2 3 2" xfId="22404"/>
    <cellStyle name="Total 13 3 5 2 4" xfId="21113"/>
    <cellStyle name="Total 13 3 5 3" xfId="9750"/>
    <cellStyle name="Total 13 3 5 3 2" xfId="24858"/>
    <cellStyle name="Total 13 3 5 4" xfId="7784"/>
    <cellStyle name="Total 13 3 5 4 2" xfId="22892"/>
    <cellStyle name="Total 13 3 5 5" xfId="18476"/>
    <cellStyle name="Total 13 3 6" xfId="3674"/>
    <cellStyle name="Total 13 3 6 2" xfId="6311"/>
    <cellStyle name="Total 13 3 6 2 2" xfId="12622"/>
    <cellStyle name="Total 13 3 6 2 2 2" xfId="27730"/>
    <cellStyle name="Total 13 3 6 2 3" xfId="14484"/>
    <cellStyle name="Total 13 3 6 2 3 2" xfId="29592"/>
    <cellStyle name="Total 13 3 6 2 4" xfId="21419"/>
    <cellStyle name="Total 13 3 6 3" xfId="10056"/>
    <cellStyle name="Total 13 3 6 3 2" xfId="25164"/>
    <cellStyle name="Total 13 3 6 4" xfId="13766"/>
    <cellStyle name="Total 13 3 6 4 2" xfId="28874"/>
    <cellStyle name="Total 13 3 6 5" xfId="18782"/>
    <cellStyle name="Total 13 3 7" xfId="4049"/>
    <cellStyle name="Total 13 3 7 2" xfId="6686"/>
    <cellStyle name="Total 13 3 7 2 2" xfId="12997"/>
    <cellStyle name="Total 13 3 7 2 2 2" xfId="28105"/>
    <cellStyle name="Total 13 3 7 2 3" xfId="16673"/>
    <cellStyle name="Total 13 3 7 2 3 2" xfId="31781"/>
    <cellStyle name="Total 13 3 7 2 4" xfId="21794"/>
    <cellStyle name="Total 13 3 7 3" xfId="10431"/>
    <cellStyle name="Total 13 3 7 3 2" xfId="25539"/>
    <cellStyle name="Total 13 3 7 4" xfId="9214"/>
    <cellStyle name="Total 13 3 7 4 2" xfId="24322"/>
    <cellStyle name="Total 13 3 7 5" xfId="19157"/>
    <cellStyle name="Total 13 3 8" xfId="4348"/>
    <cellStyle name="Total 13 3 8 2" xfId="6985"/>
    <cellStyle name="Total 13 3 8 2 2" xfId="13296"/>
    <cellStyle name="Total 13 3 8 2 2 2" xfId="28404"/>
    <cellStyle name="Total 13 3 8 2 3" xfId="16960"/>
    <cellStyle name="Total 13 3 8 2 3 2" xfId="32068"/>
    <cellStyle name="Total 13 3 8 2 4" xfId="22093"/>
    <cellStyle name="Total 13 3 8 3" xfId="10730"/>
    <cellStyle name="Total 13 3 8 3 2" xfId="25838"/>
    <cellStyle name="Total 13 3 8 4" xfId="14729"/>
    <cellStyle name="Total 13 3 8 4 2" xfId="29837"/>
    <cellStyle name="Total 13 3 8 5" xfId="19456"/>
    <cellStyle name="Total 13 3 9" xfId="4614"/>
    <cellStyle name="Total 13 3 9 2" xfId="10996"/>
    <cellStyle name="Total 13 3 9 2 2" xfId="26104"/>
    <cellStyle name="Total 13 3 9 3" xfId="7614"/>
    <cellStyle name="Total 13 3 9 3 2" xfId="22722"/>
    <cellStyle name="Total 13 3 9 4" xfId="19722"/>
    <cellStyle name="Total 13 4" xfId="2139"/>
    <cellStyle name="Total 13 4 10" xfId="16496"/>
    <cellStyle name="Total 13 4 10 2" xfId="31604"/>
    <cellStyle name="Total 13 4 11" xfId="16154"/>
    <cellStyle name="Total 13 4 11 2" xfId="31262"/>
    <cellStyle name="Total 13 4 12" xfId="17364"/>
    <cellStyle name="Total 13 4 2" xfId="2629"/>
    <cellStyle name="Total 13 4 2 2" xfId="5266"/>
    <cellStyle name="Total 13 4 2 2 2" xfId="11630"/>
    <cellStyle name="Total 13 4 2 2 2 2" xfId="26738"/>
    <cellStyle name="Total 13 4 2 2 3" xfId="15081"/>
    <cellStyle name="Total 13 4 2 2 3 2" xfId="30189"/>
    <cellStyle name="Total 13 4 2 2 4" xfId="20374"/>
    <cellStyle name="Total 13 4 2 3" xfId="9096"/>
    <cellStyle name="Total 13 4 2 3 2" xfId="24204"/>
    <cellStyle name="Total 13 4 2 4" xfId="14317"/>
    <cellStyle name="Total 13 4 2 4 2" xfId="29425"/>
    <cellStyle name="Total 13 4 2 5" xfId="13871"/>
    <cellStyle name="Total 13 4 2 5 2" xfId="28979"/>
    <cellStyle name="Total 13 4 2 6" xfId="17737"/>
    <cellStyle name="Total 13 4 3" xfId="2894"/>
    <cellStyle name="Total 13 4 3 2" xfId="5531"/>
    <cellStyle name="Total 13 4 3 2 2" xfId="11842"/>
    <cellStyle name="Total 13 4 3 2 2 2" xfId="26950"/>
    <cellStyle name="Total 13 4 3 2 3" xfId="7942"/>
    <cellStyle name="Total 13 4 3 2 3 2" xfId="23050"/>
    <cellStyle name="Total 13 4 3 2 4" xfId="20639"/>
    <cellStyle name="Total 13 4 3 3" xfId="15188"/>
    <cellStyle name="Total 13 4 3 3 2" xfId="30296"/>
    <cellStyle name="Total 13 4 3 4" xfId="18002"/>
    <cellStyle name="Total 13 4 4" xfId="3197"/>
    <cellStyle name="Total 13 4 4 2" xfId="5834"/>
    <cellStyle name="Total 13 4 4 2 2" xfId="12145"/>
    <cellStyle name="Total 13 4 4 2 2 2" xfId="27253"/>
    <cellStyle name="Total 13 4 4 2 3" xfId="15252"/>
    <cellStyle name="Total 13 4 4 2 3 2" xfId="30360"/>
    <cellStyle name="Total 13 4 4 2 4" xfId="20942"/>
    <cellStyle name="Total 13 4 4 3" xfId="9579"/>
    <cellStyle name="Total 13 4 4 3 2" xfId="24687"/>
    <cellStyle name="Total 13 4 4 4" xfId="14930"/>
    <cellStyle name="Total 13 4 4 4 2" xfId="30038"/>
    <cellStyle name="Total 13 4 4 5" xfId="18305"/>
    <cellStyle name="Total 13 4 5" xfId="3523"/>
    <cellStyle name="Total 13 4 5 2" xfId="6160"/>
    <cellStyle name="Total 13 4 5 2 2" xfId="12471"/>
    <cellStyle name="Total 13 4 5 2 2 2" xfId="27579"/>
    <cellStyle name="Total 13 4 5 2 3" xfId="13437"/>
    <cellStyle name="Total 13 4 5 2 3 2" xfId="28545"/>
    <cellStyle name="Total 13 4 5 2 4" xfId="21268"/>
    <cellStyle name="Total 13 4 5 3" xfId="9905"/>
    <cellStyle name="Total 13 4 5 3 2" xfId="25013"/>
    <cellStyle name="Total 13 4 5 4" xfId="13498"/>
    <cellStyle name="Total 13 4 5 4 2" xfId="28606"/>
    <cellStyle name="Total 13 4 5 5" xfId="18631"/>
    <cellStyle name="Total 13 4 6" xfId="3829"/>
    <cellStyle name="Total 13 4 6 2" xfId="6466"/>
    <cellStyle name="Total 13 4 6 2 2" xfId="12777"/>
    <cellStyle name="Total 13 4 6 2 2 2" xfId="27885"/>
    <cellStyle name="Total 13 4 6 2 3" xfId="16033"/>
    <cellStyle name="Total 13 4 6 2 3 2" xfId="31141"/>
    <cellStyle name="Total 13 4 6 2 4" xfId="21574"/>
    <cellStyle name="Total 13 4 6 3" xfId="10211"/>
    <cellStyle name="Total 13 4 6 3 2" xfId="25319"/>
    <cellStyle name="Total 13 4 6 4" xfId="7234"/>
    <cellStyle name="Total 13 4 6 4 2" xfId="22342"/>
    <cellStyle name="Total 13 4 6 5" xfId="18937"/>
    <cellStyle name="Total 13 4 7" xfId="4211"/>
    <cellStyle name="Total 13 4 7 2" xfId="6848"/>
    <cellStyle name="Total 13 4 7 2 2" xfId="13159"/>
    <cellStyle name="Total 13 4 7 2 2 2" xfId="28267"/>
    <cellStyle name="Total 13 4 7 2 3" xfId="16828"/>
    <cellStyle name="Total 13 4 7 2 3 2" xfId="31936"/>
    <cellStyle name="Total 13 4 7 2 4" xfId="21956"/>
    <cellStyle name="Total 13 4 7 3" xfId="10593"/>
    <cellStyle name="Total 13 4 7 3 2" xfId="25701"/>
    <cellStyle name="Total 13 4 7 4" xfId="15040"/>
    <cellStyle name="Total 13 4 7 4 2" xfId="30148"/>
    <cellStyle name="Total 13 4 7 5" xfId="19319"/>
    <cellStyle name="Total 13 4 8" xfId="4776"/>
    <cellStyle name="Total 13 4 8 2" xfId="11158"/>
    <cellStyle name="Total 13 4 8 2 2" xfId="26266"/>
    <cellStyle name="Total 13 4 8 3" xfId="7586"/>
    <cellStyle name="Total 13 4 8 3 2" xfId="22694"/>
    <cellStyle name="Total 13 4 8 4" xfId="19884"/>
    <cellStyle name="Total 13 4 9" xfId="8637"/>
    <cellStyle name="Total 13 4 9 2" xfId="23745"/>
    <cellStyle name="Total 13 5" xfId="2154"/>
    <cellStyle name="Total 13 5 10" xfId="15952"/>
    <cellStyle name="Total 13 5 10 2" xfId="31060"/>
    <cellStyle name="Total 13 5 11" xfId="17379"/>
    <cellStyle name="Total 13 5 2" xfId="2909"/>
    <cellStyle name="Total 13 5 2 2" xfId="5546"/>
    <cellStyle name="Total 13 5 2 2 2" xfId="11857"/>
    <cellStyle name="Total 13 5 2 2 2 2" xfId="26965"/>
    <cellStyle name="Total 13 5 2 2 3" xfId="9229"/>
    <cellStyle name="Total 13 5 2 2 3 2" xfId="24337"/>
    <cellStyle name="Total 13 5 2 2 4" xfId="20654"/>
    <cellStyle name="Total 13 5 2 3" xfId="15133"/>
    <cellStyle name="Total 13 5 2 3 2" xfId="30241"/>
    <cellStyle name="Total 13 5 2 4" xfId="18017"/>
    <cellStyle name="Total 13 5 3" xfId="3212"/>
    <cellStyle name="Total 13 5 3 2" xfId="5849"/>
    <cellStyle name="Total 13 5 3 2 2" xfId="12160"/>
    <cellStyle name="Total 13 5 3 2 2 2" xfId="27268"/>
    <cellStyle name="Total 13 5 3 2 3" xfId="13999"/>
    <cellStyle name="Total 13 5 3 2 3 2" xfId="29107"/>
    <cellStyle name="Total 13 5 3 2 4" xfId="20957"/>
    <cellStyle name="Total 13 5 3 3" xfId="9594"/>
    <cellStyle name="Total 13 5 3 3 2" xfId="24702"/>
    <cellStyle name="Total 13 5 3 4" xfId="16128"/>
    <cellStyle name="Total 13 5 3 4 2" xfId="31236"/>
    <cellStyle name="Total 13 5 3 5" xfId="18320"/>
    <cellStyle name="Total 13 5 4" xfId="3538"/>
    <cellStyle name="Total 13 5 4 2" xfId="6175"/>
    <cellStyle name="Total 13 5 4 2 2" xfId="12486"/>
    <cellStyle name="Total 13 5 4 2 2 2" xfId="27594"/>
    <cellStyle name="Total 13 5 4 2 3" xfId="15336"/>
    <cellStyle name="Total 13 5 4 2 3 2" xfId="30444"/>
    <cellStyle name="Total 13 5 4 2 4" xfId="21283"/>
    <cellStyle name="Total 13 5 4 3" xfId="9920"/>
    <cellStyle name="Total 13 5 4 3 2" xfId="25028"/>
    <cellStyle name="Total 13 5 4 4" xfId="13993"/>
    <cellStyle name="Total 13 5 4 4 2" xfId="29101"/>
    <cellStyle name="Total 13 5 4 5" xfId="18646"/>
    <cellStyle name="Total 13 5 5" xfId="3844"/>
    <cellStyle name="Total 13 5 5 2" xfId="6481"/>
    <cellStyle name="Total 13 5 5 2 2" xfId="12792"/>
    <cellStyle name="Total 13 5 5 2 2 2" xfId="27900"/>
    <cellStyle name="Total 13 5 5 2 3" xfId="15858"/>
    <cellStyle name="Total 13 5 5 2 3 2" xfId="30966"/>
    <cellStyle name="Total 13 5 5 2 4" xfId="21589"/>
    <cellStyle name="Total 13 5 5 3" xfId="10226"/>
    <cellStyle name="Total 13 5 5 3 2" xfId="25334"/>
    <cellStyle name="Total 13 5 5 4" xfId="9189"/>
    <cellStyle name="Total 13 5 5 4 2" xfId="24297"/>
    <cellStyle name="Total 13 5 5 5" xfId="18952"/>
    <cellStyle name="Total 13 5 6" xfId="4226"/>
    <cellStyle name="Total 13 5 6 2" xfId="6863"/>
    <cellStyle name="Total 13 5 6 2 2" xfId="13174"/>
    <cellStyle name="Total 13 5 6 2 2 2" xfId="28282"/>
    <cellStyle name="Total 13 5 6 2 3" xfId="16843"/>
    <cellStyle name="Total 13 5 6 2 3 2" xfId="31951"/>
    <cellStyle name="Total 13 5 6 2 4" xfId="21971"/>
    <cellStyle name="Total 13 5 6 3" xfId="10608"/>
    <cellStyle name="Total 13 5 6 3 2" xfId="25716"/>
    <cellStyle name="Total 13 5 6 4" xfId="7838"/>
    <cellStyle name="Total 13 5 6 4 2" xfId="22946"/>
    <cellStyle name="Total 13 5 6 5" xfId="19334"/>
    <cellStyle name="Total 13 5 7" xfId="4791"/>
    <cellStyle name="Total 13 5 7 2" xfId="11173"/>
    <cellStyle name="Total 13 5 7 2 2" xfId="26281"/>
    <cellStyle name="Total 13 5 7 3" xfId="7616"/>
    <cellStyle name="Total 13 5 7 3 2" xfId="22724"/>
    <cellStyle name="Total 13 5 7 4" xfId="19899"/>
    <cellStyle name="Total 13 5 8" xfId="8652"/>
    <cellStyle name="Total 13 5 8 2" xfId="23760"/>
    <cellStyle name="Total 13 5 9" xfId="7215"/>
    <cellStyle name="Total 13 5 9 2" xfId="22323"/>
    <cellStyle name="Total 14" xfId="1778"/>
    <cellStyle name="Total 14 2" xfId="1949"/>
    <cellStyle name="Total 14 2 10" xfId="8450"/>
    <cellStyle name="Total 14 2 10 2" xfId="23558"/>
    <cellStyle name="Total 14 2 11" xfId="15936"/>
    <cellStyle name="Total 14 2 11 2" xfId="31044"/>
    <cellStyle name="Total 14 2 12" xfId="15798"/>
    <cellStyle name="Total 14 2 12 2" xfId="30906"/>
    <cellStyle name="Total 14 2 13" xfId="17174"/>
    <cellStyle name="Total 14 2 2" xfId="2509"/>
    <cellStyle name="Total 14 2 2 2" xfId="5146"/>
    <cellStyle name="Total 14 2 2 2 2" xfId="11510"/>
    <cellStyle name="Total 14 2 2 2 2 2" xfId="26618"/>
    <cellStyle name="Total 14 2 2 2 3" xfId="7535"/>
    <cellStyle name="Total 14 2 2 2 3 2" xfId="22643"/>
    <cellStyle name="Total 14 2 2 2 4" xfId="20254"/>
    <cellStyle name="Total 14 2 2 3" xfId="8976"/>
    <cellStyle name="Total 14 2 2 3 2" xfId="24084"/>
    <cellStyle name="Total 14 2 3" xfId="2725"/>
    <cellStyle name="Total 14 2 3 2" xfId="5362"/>
    <cellStyle name="Total 14 2 3 2 2" xfId="11711"/>
    <cellStyle name="Total 14 2 3 2 2 2" xfId="26819"/>
    <cellStyle name="Total 14 2 3 2 3" xfId="9292"/>
    <cellStyle name="Total 14 2 3 2 3 2" xfId="24400"/>
    <cellStyle name="Total 14 2 3 2 4" xfId="20470"/>
    <cellStyle name="Total 14 2 3 3" xfId="16395"/>
    <cellStyle name="Total 14 2 3 3 2" xfId="31503"/>
    <cellStyle name="Total 14 2 3 4" xfId="17833"/>
    <cellStyle name="Total 14 2 4" xfId="3028"/>
    <cellStyle name="Total 14 2 4 2" xfId="5665"/>
    <cellStyle name="Total 14 2 4 2 2" xfId="11976"/>
    <cellStyle name="Total 14 2 4 2 2 2" xfId="27084"/>
    <cellStyle name="Total 14 2 4 2 3" xfId="7292"/>
    <cellStyle name="Total 14 2 4 2 3 2" xfId="22400"/>
    <cellStyle name="Total 14 2 4 2 4" xfId="20773"/>
    <cellStyle name="Total 14 2 4 3" xfId="9410"/>
    <cellStyle name="Total 14 2 4 3 2" xfId="24518"/>
    <cellStyle name="Total 14 2 4 4" xfId="16245"/>
    <cellStyle name="Total 14 2 4 4 2" xfId="31353"/>
    <cellStyle name="Total 14 2 4 5" xfId="18136"/>
    <cellStyle name="Total 14 2 5" xfId="3354"/>
    <cellStyle name="Total 14 2 5 2" xfId="5991"/>
    <cellStyle name="Total 14 2 5 2 2" xfId="12302"/>
    <cellStyle name="Total 14 2 5 2 2 2" xfId="27410"/>
    <cellStyle name="Total 14 2 5 2 3" xfId="7782"/>
    <cellStyle name="Total 14 2 5 2 3 2" xfId="22890"/>
    <cellStyle name="Total 14 2 5 2 4" xfId="21099"/>
    <cellStyle name="Total 14 2 5 3" xfId="9736"/>
    <cellStyle name="Total 14 2 5 3 2" xfId="24844"/>
    <cellStyle name="Total 14 2 5 4" xfId="16000"/>
    <cellStyle name="Total 14 2 5 4 2" xfId="31108"/>
    <cellStyle name="Total 14 2 5 5" xfId="18462"/>
    <cellStyle name="Total 14 2 6" xfId="3660"/>
    <cellStyle name="Total 14 2 6 2" xfId="6297"/>
    <cellStyle name="Total 14 2 6 2 2" xfId="12608"/>
    <cellStyle name="Total 14 2 6 2 2 2" xfId="27716"/>
    <cellStyle name="Total 14 2 6 2 3" xfId="7879"/>
    <cellStyle name="Total 14 2 6 2 3 2" xfId="22987"/>
    <cellStyle name="Total 14 2 6 2 4" xfId="21405"/>
    <cellStyle name="Total 14 2 6 3" xfId="10042"/>
    <cellStyle name="Total 14 2 6 3 2" xfId="25150"/>
    <cellStyle name="Total 14 2 6 4" xfId="15003"/>
    <cellStyle name="Total 14 2 6 4 2" xfId="30111"/>
    <cellStyle name="Total 14 2 6 5" xfId="18768"/>
    <cellStyle name="Total 14 2 7" xfId="4021"/>
    <cellStyle name="Total 14 2 7 2" xfId="6658"/>
    <cellStyle name="Total 14 2 7 2 2" xfId="12969"/>
    <cellStyle name="Total 14 2 7 2 2 2" xfId="28077"/>
    <cellStyle name="Total 14 2 7 2 3" xfId="16659"/>
    <cellStyle name="Total 14 2 7 2 3 2" xfId="31767"/>
    <cellStyle name="Total 14 2 7 2 4" xfId="21766"/>
    <cellStyle name="Total 14 2 7 3" xfId="10403"/>
    <cellStyle name="Total 14 2 7 3 2" xfId="25511"/>
    <cellStyle name="Total 14 2 7 4" xfId="11802"/>
    <cellStyle name="Total 14 2 7 4 2" xfId="26910"/>
    <cellStyle name="Total 14 2 7 5" xfId="19129"/>
    <cellStyle name="Total 14 2 8" xfId="4334"/>
    <cellStyle name="Total 14 2 8 2" xfId="6971"/>
    <cellStyle name="Total 14 2 8 2 2" xfId="13282"/>
    <cellStyle name="Total 14 2 8 2 2 2" xfId="28390"/>
    <cellStyle name="Total 14 2 8 2 3" xfId="16946"/>
    <cellStyle name="Total 14 2 8 2 3 2" xfId="32054"/>
    <cellStyle name="Total 14 2 8 2 4" xfId="22079"/>
    <cellStyle name="Total 14 2 8 3" xfId="10716"/>
    <cellStyle name="Total 14 2 8 3 2" xfId="25824"/>
    <cellStyle name="Total 14 2 8 4" xfId="8241"/>
    <cellStyle name="Total 14 2 8 4 2" xfId="23349"/>
    <cellStyle name="Total 14 2 8 5" xfId="19442"/>
    <cellStyle name="Total 14 2 9" xfId="4586"/>
    <cellStyle name="Total 14 2 9 2" xfId="10968"/>
    <cellStyle name="Total 14 2 9 2 2" xfId="26076"/>
    <cellStyle name="Total 14 2 9 3" xfId="15631"/>
    <cellStyle name="Total 14 2 9 3 2" xfId="30739"/>
    <cellStyle name="Total 14 2 9 4" xfId="19694"/>
    <cellStyle name="Total 14 3" xfId="1978"/>
    <cellStyle name="Total 14 3 10" xfId="8476"/>
    <cellStyle name="Total 14 3 10 2" xfId="23584"/>
    <cellStyle name="Total 14 3 11" xfId="15603"/>
    <cellStyle name="Total 14 3 11 2" xfId="30711"/>
    <cellStyle name="Total 14 3 12" xfId="15261"/>
    <cellStyle name="Total 14 3 12 2" xfId="30369"/>
    <cellStyle name="Total 14 3 13" xfId="17203"/>
    <cellStyle name="Total 14 3 2" xfId="2538"/>
    <cellStyle name="Total 14 3 2 2" xfId="5175"/>
    <cellStyle name="Total 14 3 2 2 2" xfId="11539"/>
    <cellStyle name="Total 14 3 2 2 2 2" xfId="26647"/>
    <cellStyle name="Total 14 3 2 2 3" xfId="14960"/>
    <cellStyle name="Total 14 3 2 2 3 2" xfId="30068"/>
    <cellStyle name="Total 14 3 2 2 4" xfId="20283"/>
    <cellStyle name="Total 14 3 2 3" xfId="9005"/>
    <cellStyle name="Total 14 3 2 3 2" xfId="24113"/>
    <cellStyle name="Total 14 3 3" xfId="2740"/>
    <cellStyle name="Total 14 3 3 2" xfId="5377"/>
    <cellStyle name="Total 14 3 3 2 2" xfId="11726"/>
    <cellStyle name="Total 14 3 3 2 2 2" xfId="26834"/>
    <cellStyle name="Total 14 3 3 2 3" xfId="7868"/>
    <cellStyle name="Total 14 3 3 2 3 2" xfId="22976"/>
    <cellStyle name="Total 14 3 3 2 4" xfId="20485"/>
    <cellStyle name="Total 14 3 3 3" xfId="13865"/>
    <cellStyle name="Total 14 3 3 3 2" xfId="28973"/>
    <cellStyle name="Total 14 3 3 4" xfId="17848"/>
    <cellStyle name="Total 14 3 4" xfId="3043"/>
    <cellStyle name="Total 14 3 4 2" xfId="5680"/>
    <cellStyle name="Total 14 3 4 2 2" xfId="11991"/>
    <cellStyle name="Total 14 3 4 2 2 2" xfId="27099"/>
    <cellStyle name="Total 14 3 4 2 3" xfId="14329"/>
    <cellStyle name="Total 14 3 4 2 3 2" xfId="29437"/>
    <cellStyle name="Total 14 3 4 2 4" xfId="20788"/>
    <cellStyle name="Total 14 3 4 3" xfId="9425"/>
    <cellStyle name="Total 14 3 4 3 2" xfId="24533"/>
    <cellStyle name="Total 14 3 4 4" xfId="7877"/>
    <cellStyle name="Total 14 3 4 4 2" xfId="22985"/>
    <cellStyle name="Total 14 3 4 5" xfId="18151"/>
    <cellStyle name="Total 14 3 5" xfId="3369"/>
    <cellStyle name="Total 14 3 5 2" xfId="6006"/>
    <cellStyle name="Total 14 3 5 2 2" xfId="12317"/>
    <cellStyle name="Total 14 3 5 2 2 2" xfId="27425"/>
    <cellStyle name="Total 14 3 5 2 3" xfId="8138"/>
    <cellStyle name="Total 14 3 5 2 3 2" xfId="23246"/>
    <cellStyle name="Total 14 3 5 2 4" xfId="21114"/>
    <cellStyle name="Total 14 3 5 3" xfId="9751"/>
    <cellStyle name="Total 14 3 5 3 2" xfId="24859"/>
    <cellStyle name="Total 14 3 5 4" xfId="14270"/>
    <cellStyle name="Total 14 3 5 4 2" xfId="29378"/>
    <cellStyle name="Total 14 3 5 5" xfId="18477"/>
    <cellStyle name="Total 14 3 6" xfId="3675"/>
    <cellStyle name="Total 14 3 6 2" xfId="6312"/>
    <cellStyle name="Total 14 3 6 2 2" xfId="12623"/>
    <cellStyle name="Total 14 3 6 2 2 2" xfId="27731"/>
    <cellStyle name="Total 14 3 6 2 3" xfId="13494"/>
    <cellStyle name="Total 14 3 6 2 3 2" xfId="28602"/>
    <cellStyle name="Total 14 3 6 2 4" xfId="21420"/>
    <cellStyle name="Total 14 3 6 3" xfId="10057"/>
    <cellStyle name="Total 14 3 6 3 2" xfId="25165"/>
    <cellStyle name="Total 14 3 6 4" xfId="15890"/>
    <cellStyle name="Total 14 3 6 4 2" xfId="30998"/>
    <cellStyle name="Total 14 3 6 5" xfId="18783"/>
    <cellStyle name="Total 14 3 7" xfId="4050"/>
    <cellStyle name="Total 14 3 7 2" xfId="6687"/>
    <cellStyle name="Total 14 3 7 2 2" xfId="12998"/>
    <cellStyle name="Total 14 3 7 2 2 2" xfId="28106"/>
    <cellStyle name="Total 14 3 7 2 3" xfId="16674"/>
    <cellStyle name="Total 14 3 7 2 3 2" xfId="31782"/>
    <cellStyle name="Total 14 3 7 2 4" xfId="21795"/>
    <cellStyle name="Total 14 3 7 3" xfId="10432"/>
    <cellStyle name="Total 14 3 7 3 2" xfId="25540"/>
    <cellStyle name="Total 14 3 7 4" xfId="13722"/>
    <cellStyle name="Total 14 3 7 4 2" xfId="28830"/>
    <cellStyle name="Total 14 3 7 5" xfId="19158"/>
    <cellStyle name="Total 14 3 8" xfId="4349"/>
    <cellStyle name="Total 14 3 8 2" xfId="6986"/>
    <cellStyle name="Total 14 3 8 2 2" xfId="13297"/>
    <cellStyle name="Total 14 3 8 2 2 2" xfId="28405"/>
    <cellStyle name="Total 14 3 8 2 3" xfId="16961"/>
    <cellStyle name="Total 14 3 8 2 3 2" xfId="32069"/>
    <cellStyle name="Total 14 3 8 2 4" xfId="22094"/>
    <cellStyle name="Total 14 3 8 3" xfId="10731"/>
    <cellStyle name="Total 14 3 8 3 2" xfId="25839"/>
    <cellStyle name="Total 14 3 8 4" xfId="13841"/>
    <cellStyle name="Total 14 3 8 4 2" xfId="28949"/>
    <cellStyle name="Total 14 3 8 5" xfId="19457"/>
    <cellStyle name="Total 14 3 9" xfId="4615"/>
    <cellStyle name="Total 14 3 9 2" xfId="10997"/>
    <cellStyle name="Total 14 3 9 2 2" xfId="26105"/>
    <cellStyle name="Total 14 3 9 3" xfId="16228"/>
    <cellStyle name="Total 14 3 9 3 2" xfId="31336"/>
    <cellStyle name="Total 14 3 9 4" xfId="19723"/>
    <cellStyle name="Total 14 4" xfId="2140"/>
    <cellStyle name="Total 14 4 10" xfId="7113"/>
    <cellStyle name="Total 14 4 10 2" xfId="22221"/>
    <cellStyle name="Total 14 4 11" xfId="14549"/>
    <cellStyle name="Total 14 4 11 2" xfId="29657"/>
    <cellStyle name="Total 14 4 12" xfId="17365"/>
    <cellStyle name="Total 14 4 2" xfId="2630"/>
    <cellStyle name="Total 14 4 2 2" xfId="5267"/>
    <cellStyle name="Total 14 4 2 2 2" xfId="11631"/>
    <cellStyle name="Total 14 4 2 2 2 2" xfId="26739"/>
    <cellStyle name="Total 14 4 2 2 3" xfId="16442"/>
    <cellStyle name="Total 14 4 2 2 3 2" xfId="31550"/>
    <cellStyle name="Total 14 4 2 2 4" xfId="20375"/>
    <cellStyle name="Total 14 4 2 3" xfId="9097"/>
    <cellStyle name="Total 14 4 2 3 2" xfId="24205"/>
    <cellStyle name="Total 14 4 2 4" xfId="7177"/>
    <cellStyle name="Total 14 4 2 4 2" xfId="22285"/>
    <cellStyle name="Total 14 4 2 5" xfId="16299"/>
    <cellStyle name="Total 14 4 2 5 2" xfId="31407"/>
    <cellStyle name="Total 14 4 2 6" xfId="17738"/>
    <cellStyle name="Total 14 4 3" xfId="2895"/>
    <cellStyle name="Total 14 4 3 2" xfId="5532"/>
    <cellStyle name="Total 14 4 3 2 2" xfId="11843"/>
    <cellStyle name="Total 14 4 3 2 2 2" xfId="26951"/>
    <cellStyle name="Total 14 4 3 2 3" xfId="16042"/>
    <cellStyle name="Total 14 4 3 2 3 2" xfId="31150"/>
    <cellStyle name="Total 14 4 3 2 4" xfId="20640"/>
    <cellStyle name="Total 14 4 3 3" xfId="15183"/>
    <cellStyle name="Total 14 4 3 3 2" xfId="30291"/>
    <cellStyle name="Total 14 4 3 4" xfId="18003"/>
    <cellStyle name="Total 14 4 4" xfId="3198"/>
    <cellStyle name="Total 14 4 4 2" xfId="5835"/>
    <cellStyle name="Total 14 4 4 2 2" xfId="12146"/>
    <cellStyle name="Total 14 4 4 2 2 2" xfId="27254"/>
    <cellStyle name="Total 14 4 4 2 3" xfId="15528"/>
    <cellStyle name="Total 14 4 4 2 3 2" xfId="30636"/>
    <cellStyle name="Total 14 4 4 2 4" xfId="20943"/>
    <cellStyle name="Total 14 4 4 3" xfId="9580"/>
    <cellStyle name="Total 14 4 4 3 2" xfId="24688"/>
    <cellStyle name="Total 14 4 4 4" xfId="15998"/>
    <cellStyle name="Total 14 4 4 4 2" xfId="31106"/>
    <cellStyle name="Total 14 4 4 5" xfId="18306"/>
    <cellStyle name="Total 14 4 5" xfId="3524"/>
    <cellStyle name="Total 14 4 5 2" xfId="6161"/>
    <cellStyle name="Total 14 4 5 2 2" xfId="12472"/>
    <cellStyle name="Total 14 4 5 2 2 2" xfId="27580"/>
    <cellStyle name="Total 14 4 5 2 3" xfId="7212"/>
    <cellStyle name="Total 14 4 5 2 3 2" xfId="22320"/>
    <cellStyle name="Total 14 4 5 2 4" xfId="21269"/>
    <cellStyle name="Total 14 4 5 3" xfId="9906"/>
    <cellStyle name="Total 14 4 5 3 2" xfId="25014"/>
    <cellStyle name="Total 14 4 5 4" xfId="13877"/>
    <cellStyle name="Total 14 4 5 4 2" xfId="28985"/>
    <cellStyle name="Total 14 4 5 5" xfId="18632"/>
    <cellStyle name="Total 14 4 6" xfId="3830"/>
    <cellStyle name="Total 14 4 6 2" xfId="6467"/>
    <cellStyle name="Total 14 4 6 2 2" xfId="12778"/>
    <cellStyle name="Total 14 4 6 2 2 2" xfId="27886"/>
    <cellStyle name="Total 14 4 6 2 3" xfId="13975"/>
    <cellStyle name="Total 14 4 6 2 3 2" xfId="29083"/>
    <cellStyle name="Total 14 4 6 2 4" xfId="21575"/>
    <cellStyle name="Total 14 4 6 3" xfId="10212"/>
    <cellStyle name="Total 14 4 6 3 2" xfId="25320"/>
    <cellStyle name="Total 14 4 6 4" xfId="16346"/>
    <cellStyle name="Total 14 4 6 4 2" xfId="31454"/>
    <cellStyle name="Total 14 4 6 5" xfId="18938"/>
    <cellStyle name="Total 14 4 7" xfId="4212"/>
    <cellStyle name="Total 14 4 7 2" xfId="6849"/>
    <cellStyle name="Total 14 4 7 2 2" xfId="13160"/>
    <cellStyle name="Total 14 4 7 2 2 2" xfId="28268"/>
    <cellStyle name="Total 14 4 7 2 3" xfId="16829"/>
    <cellStyle name="Total 14 4 7 2 3 2" xfId="31937"/>
    <cellStyle name="Total 14 4 7 2 4" xfId="21957"/>
    <cellStyle name="Total 14 4 7 3" xfId="10594"/>
    <cellStyle name="Total 14 4 7 3 2" xfId="25702"/>
    <cellStyle name="Total 14 4 7 4" xfId="13932"/>
    <cellStyle name="Total 14 4 7 4 2" xfId="29040"/>
    <cellStyle name="Total 14 4 7 5" xfId="19320"/>
    <cellStyle name="Total 14 4 8" xfId="4777"/>
    <cellStyle name="Total 14 4 8 2" xfId="11159"/>
    <cellStyle name="Total 14 4 8 2 2" xfId="26267"/>
    <cellStyle name="Total 14 4 8 3" xfId="15182"/>
    <cellStyle name="Total 14 4 8 3 2" xfId="30290"/>
    <cellStyle name="Total 14 4 8 4" xfId="19885"/>
    <cellStyle name="Total 14 4 9" xfId="8638"/>
    <cellStyle name="Total 14 4 9 2" xfId="23746"/>
    <cellStyle name="Total 14 5" xfId="2155"/>
    <cellStyle name="Total 14 5 10" xfId="15906"/>
    <cellStyle name="Total 14 5 10 2" xfId="31014"/>
    <cellStyle name="Total 14 5 11" xfId="17380"/>
    <cellStyle name="Total 14 5 2" xfId="2910"/>
    <cellStyle name="Total 14 5 2 2" xfId="5547"/>
    <cellStyle name="Total 14 5 2 2 2" xfId="11858"/>
    <cellStyle name="Total 14 5 2 2 2 2" xfId="26966"/>
    <cellStyle name="Total 14 5 2 2 3" xfId="14871"/>
    <cellStyle name="Total 14 5 2 2 3 2" xfId="29979"/>
    <cellStyle name="Total 14 5 2 2 4" xfId="20655"/>
    <cellStyle name="Total 14 5 2 3" xfId="13400"/>
    <cellStyle name="Total 14 5 2 3 2" xfId="28508"/>
    <cellStyle name="Total 14 5 2 4" xfId="18018"/>
    <cellStyle name="Total 14 5 3" xfId="3213"/>
    <cellStyle name="Total 14 5 3 2" xfId="5850"/>
    <cellStyle name="Total 14 5 3 2 2" xfId="12161"/>
    <cellStyle name="Total 14 5 3 2 2 2" xfId="27269"/>
    <cellStyle name="Total 14 5 3 2 3" xfId="14045"/>
    <cellStyle name="Total 14 5 3 2 3 2" xfId="29153"/>
    <cellStyle name="Total 14 5 3 2 4" xfId="20958"/>
    <cellStyle name="Total 14 5 3 3" xfId="9595"/>
    <cellStyle name="Total 14 5 3 3 2" xfId="24703"/>
    <cellStyle name="Total 14 5 3 4" xfId="15544"/>
    <cellStyle name="Total 14 5 3 4 2" xfId="30652"/>
    <cellStyle name="Total 14 5 3 5" xfId="18321"/>
    <cellStyle name="Total 14 5 4" xfId="3539"/>
    <cellStyle name="Total 14 5 4 2" xfId="6176"/>
    <cellStyle name="Total 14 5 4 2 2" xfId="12487"/>
    <cellStyle name="Total 14 5 4 2 2 2" xfId="27595"/>
    <cellStyle name="Total 14 5 4 2 3" xfId="7672"/>
    <cellStyle name="Total 14 5 4 2 3 2" xfId="22780"/>
    <cellStyle name="Total 14 5 4 2 4" xfId="21284"/>
    <cellStyle name="Total 14 5 4 3" xfId="9921"/>
    <cellStyle name="Total 14 5 4 3 2" xfId="25029"/>
    <cellStyle name="Total 14 5 4 4" xfId="14779"/>
    <cellStyle name="Total 14 5 4 4 2" xfId="29887"/>
    <cellStyle name="Total 14 5 4 5" xfId="18647"/>
    <cellStyle name="Total 14 5 5" xfId="3845"/>
    <cellStyle name="Total 14 5 5 2" xfId="6482"/>
    <cellStyle name="Total 14 5 5 2 2" xfId="12793"/>
    <cellStyle name="Total 14 5 5 2 2 2" xfId="27901"/>
    <cellStyle name="Total 14 5 5 2 3" xfId="14752"/>
    <cellStyle name="Total 14 5 5 2 3 2" xfId="29860"/>
    <cellStyle name="Total 14 5 5 2 4" xfId="21590"/>
    <cellStyle name="Total 14 5 5 3" xfId="10227"/>
    <cellStyle name="Total 14 5 5 3 2" xfId="25335"/>
    <cellStyle name="Total 14 5 5 4" xfId="15607"/>
    <cellStyle name="Total 14 5 5 4 2" xfId="30715"/>
    <cellStyle name="Total 14 5 5 5" xfId="18953"/>
    <cellStyle name="Total 14 5 6" xfId="4227"/>
    <cellStyle name="Total 14 5 6 2" xfId="6864"/>
    <cellStyle name="Total 14 5 6 2 2" xfId="13175"/>
    <cellStyle name="Total 14 5 6 2 2 2" xfId="28283"/>
    <cellStyle name="Total 14 5 6 2 3" xfId="16844"/>
    <cellStyle name="Total 14 5 6 2 3 2" xfId="31952"/>
    <cellStyle name="Total 14 5 6 2 4" xfId="21972"/>
    <cellStyle name="Total 14 5 6 3" xfId="10609"/>
    <cellStyle name="Total 14 5 6 3 2" xfId="25717"/>
    <cellStyle name="Total 14 5 6 4" xfId="15089"/>
    <cellStyle name="Total 14 5 6 4 2" xfId="30197"/>
    <cellStyle name="Total 14 5 6 5" xfId="19335"/>
    <cellStyle name="Total 14 5 7" xfId="4792"/>
    <cellStyle name="Total 14 5 7 2" xfId="11174"/>
    <cellStyle name="Total 14 5 7 2 2" xfId="26282"/>
    <cellStyle name="Total 14 5 7 3" xfId="14195"/>
    <cellStyle name="Total 14 5 7 3 2" xfId="29303"/>
    <cellStyle name="Total 14 5 7 4" xfId="19900"/>
    <cellStyle name="Total 14 5 8" xfId="8653"/>
    <cellStyle name="Total 14 5 8 2" xfId="23761"/>
    <cellStyle name="Total 14 5 9" xfId="15260"/>
    <cellStyle name="Total 14 5 9 2" xfId="30368"/>
    <cellStyle name="Total 15" xfId="1779"/>
    <cellStyle name="Total 15 2" xfId="1950"/>
    <cellStyle name="Total 15 2 10" xfId="8451"/>
    <cellStyle name="Total 15 2 10 2" xfId="23559"/>
    <cellStyle name="Total 15 2 11" xfId="7837"/>
    <cellStyle name="Total 15 2 11 2" xfId="22945"/>
    <cellStyle name="Total 15 2 12" xfId="8707"/>
    <cellStyle name="Total 15 2 12 2" xfId="23815"/>
    <cellStyle name="Total 15 2 13" xfId="17175"/>
    <cellStyle name="Total 15 2 2" xfId="2510"/>
    <cellStyle name="Total 15 2 2 2" xfId="5147"/>
    <cellStyle name="Total 15 2 2 2 2" xfId="11511"/>
    <cellStyle name="Total 15 2 2 2 2 2" xfId="26619"/>
    <cellStyle name="Total 15 2 2 2 3" xfId="7330"/>
    <cellStyle name="Total 15 2 2 2 3 2" xfId="22438"/>
    <cellStyle name="Total 15 2 2 2 4" xfId="20255"/>
    <cellStyle name="Total 15 2 2 3" xfId="8977"/>
    <cellStyle name="Total 15 2 2 3 2" xfId="24085"/>
    <cellStyle name="Total 15 2 3" xfId="2726"/>
    <cellStyle name="Total 15 2 3 2" xfId="5363"/>
    <cellStyle name="Total 15 2 3 2 2" xfId="11712"/>
    <cellStyle name="Total 15 2 3 2 2 2" xfId="26820"/>
    <cellStyle name="Total 15 2 3 2 3" xfId="14663"/>
    <cellStyle name="Total 15 2 3 2 3 2" xfId="29771"/>
    <cellStyle name="Total 15 2 3 2 4" xfId="20471"/>
    <cellStyle name="Total 15 2 3 3" xfId="7748"/>
    <cellStyle name="Total 15 2 3 3 2" xfId="22856"/>
    <cellStyle name="Total 15 2 3 4" xfId="17834"/>
    <cellStyle name="Total 15 2 4" xfId="3029"/>
    <cellStyle name="Total 15 2 4 2" xfId="5666"/>
    <cellStyle name="Total 15 2 4 2 2" xfId="11977"/>
    <cellStyle name="Total 15 2 4 2 2 2" xfId="27085"/>
    <cellStyle name="Total 15 2 4 2 3" xfId="14301"/>
    <cellStyle name="Total 15 2 4 2 3 2" xfId="29409"/>
    <cellStyle name="Total 15 2 4 2 4" xfId="20774"/>
    <cellStyle name="Total 15 2 4 3" xfId="9411"/>
    <cellStyle name="Total 15 2 4 3 2" xfId="24519"/>
    <cellStyle name="Total 15 2 4 4" xfId="13599"/>
    <cellStyle name="Total 15 2 4 4 2" xfId="28707"/>
    <cellStyle name="Total 15 2 4 5" xfId="18137"/>
    <cellStyle name="Total 15 2 5" xfId="3355"/>
    <cellStyle name="Total 15 2 5 2" xfId="5992"/>
    <cellStyle name="Total 15 2 5 2 2" xfId="12303"/>
    <cellStyle name="Total 15 2 5 2 2 2" xfId="27411"/>
    <cellStyle name="Total 15 2 5 2 3" xfId="14457"/>
    <cellStyle name="Total 15 2 5 2 3 2" xfId="29565"/>
    <cellStyle name="Total 15 2 5 2 4" xfId="21100"/>
    <cellStyle name="Total 15 2 5 3" xfId="9737"/>
    <cellStyle name="Total 15 2 5 3 2" xfId="24845"/>
    <cellStyle name="Total 15 2 5 4" xfId="11226"/>
    <cellStyle name="Total 15 2 5 4 2" xfId="26334"/>
    <cellStyle name="Total 15 2 5 5" xfId="18463"/>
    <cellStyle name="Total 15 2 6" xfId="3661"/>
    <cellStyle name="Total 15 2 6 2" xfId="6298"/>
    <cellStyle name="Total 15 2 6 2 2" xfId="12609"/>
    <cellStyle name="Total 15 2 6 2 2 2" xfId="27717"/>
    <cellStyle name="Total 15 2 6 2 3" xfId="13474"/>
    <cellStyle name="Total 15 2 6 2 3 2" xfId="28582"/>
    <cellStyle name="Total 15 2 6 2 4" xfId="21406"/>
    <cellStyle name="Total 15 2 6 3" xfId="10043"/>
    <cellStyle name="Total 15 2 6 3 2" xfId="25151"/>
    <cellStyle name="Total 15 2 6 4" xfId="15007"/>
    <cellStyle name="Total 15 2 6 4 2" xfId="30115"/>
    <cellStyle name="Total 15 2 6 5" xfId="18769"/>
    <cellStyle name="Total 15 2 7" xfId="4022"/>
    <cellStyle name="Total 15 2 7 2" xfId="6659"/>
    <cellStyle name="Total 15 2 7 2 2" xfId="12970"/>
    <cellStyle name="Total 15 2 7 2 2 2" xfId="28078"/>
    <cellStyle name="Total 15 2 7 2 3" xfId="16660"/>
    <cellStyle name="Total 15 2 7 2 3 2" xfId="31768"/>
    <cellStyle name="Total 15 2 7 2 4" xfId="21767"/>
    <cellStyle name="Total 15 2 7 3" xfId="10404"/>
    <cellStyle name="Total 15 2 7 3 2" xfId="25512"/>
    <cellStyle name="Total 15 2 7 4" xfId="8142"/>
    <cellStyle name="Total 15 2 7 4 2" xfId="23250"/>
    <cellStyle name="Total 15 2 7 5" xfId="19130"/>
    <cellStyle name="Total 15 2 8" xfId="4335"/>
    <cellStyle name="Total 15 2 8 2" xfId="6972"/>
    <cellStyle name="Total 15 2 8 2 2" xfId="13283"/>
    <cellStyle name="Total 15 2 8 2 2 2" xfId="28391"/>
    <cellStyle name="Total 15 2 8 2 3" xfId="16947"/>
    <cellStyle name="Total 15 2 8 2 3 2" xfId="32055"/>
    <cellStyle name="Total 15 2 8 2 4" xfId="22080"/>
    <cellStyle name="Total 15 2 8 3" xfId="10717"/>
    <cellStyle name="Total 15 2 8 3 2" xfId="25825"/>
    <cellStyle name="Total 15 2 8 4" xfId="13378"/>
    <cellStyle name="Total 15 2 8 4 2" xfId="28486"/>
    <cellStyle name="Total 15 2 8 5" xfId="19443"/>
    <cellStyle name="Total 15 2 9" xfId="4587"/>
    <cellStyle name="Total 15 2 9 2" xfId="10969"/>
    <cellStyle name="Total 15 2 9 2 2" xfId="26077"/>
    <cellStyle name="Total 15 2 9 3" xfId="7873"/>
    <cellStyle name="Total 15 2 9 3 2" xfId="22981"/>
    <cellStyle name="Total 15 2 9 4" xfId="19695"/>
    <cellStyle name="Total 15 3" xfId="1979"/>
    <cellStyle name="Total 15 3 10" xfId="8477"/>
    <cellStyle name="Total 15 3 10 2" xfId="23585"/>
    <cellStyle name="Total 15 3 11" xfId="14616"/>
    <cellStyle name="Total 15 3 11 2" xfId="29724"/>
    <cellStyle name="Total 15 3 12" xfId="15131"/>
    <cellStyle name="Total 15 3 12 2" xfId="30239"/>
    <cellStyle name="Total 15 3 13" xfId="17204"/>
    <cellStyle name="Total 15 3 2" xfId="2539"/>
    <cellStyle name="Total 15 3 2 2" xfId="5176"/>
    <cellStyle name="Total 15 3 2 2 2" xfId="11540"/>
    <cellStyle name="Total 15 3 2 2 2 2" xfId="26648"/>
    <cellStyle name="Total 15 3 2 2 3" xfId="7063"/>
    <cellStyle name="Total 15 3 2 2 3 2" xfId="22171"/>
    <cellStyle name="Total 15 3 2 2 4" xfId="20284"/>
    <cellStyle name="Total 15 3 2 3" xfId="9006"/>
    <cellStyle name="Total 15 3 2 3 2" xfId="24114"/>
    <cellStyle name="Total 15 3 3" xfId="2741"/>
    <cellStyle name="Total 15 3 3 2" xfId="5378"/>
    <cellStyle name="Total 15 3 3 2 2" xfId="11727"/>
    <cellStyle name="Total 15 3 3 2 2 2" xfId="26835"/>
    <cellStyle name="Total 15 3 3 2 3" xfId="14331"/>
    <cellStyle name="Total 15 3 3 2 3 2" xfId="29439"/>
    <cellStyle name="Total 15 3 3 2 4" xfId="20486"/>
    <cellStyle name="Total 15 3 3 3" xfId="16001"/>
    <cellStyle name="Total 15 3 3 3 2" xfId="31109"/>
    <cellStyle name="Total 15 3 3 4" xfId="17849"/>
    <cellStyle name="Total 15 3 4" xfId="3044"/>
    <cellStyle name="Total 15 3 4 2" xfId="5681"/>
    <cellStyle name="Total 15 3 4 2 2" xfId="11992"/>
    <cellStyle name="Total 15 3 4 2 2 2" xfId="27100"/>
    <cellStyle name="Total 15 3 4 2 3" xfId="14852"/>
    <cellStyle name="Total 15 3 4 2 3 2" xfId="29960"/>
    <cellStyle name="Total 15 3 4 2 4" xfId="20789"/>
    <cellStyle name="Total 15 3 4 3" xfId="9426"/>
    <cellStyle name="Total 15 3 4 3 2" xfId="24534"/>
    <cellStyle name="Total 15 3 4 4" xfId="13654"/>
    <cellStyle name="Total 15 3 4 4 2" xfId="28762"/>
    <cellStyle name="Total 15 3 4 5" xfId="18152"/>
    <cellStyle name="Total 15 3 5" xfId="3370"/>
    <cellStyle name="Total 15 3 5 2" xfId="6007"/>
    <cellStyle name="Total 15 3 5 2 2" xfId="12318"/>
    <cellStyle name="Total 15 3 5 2 2 2" xfId="27426"/>
    <cellStyle name="Total 15 3 5 2 3" xfId="15807"/>
    <cellStyle name="Total 15 3 5 2 3 2" xfId="30915"/>
    <cellStyle name="Total 15 3 5 2 4" xfId="21115"/>
    <cellStyle name="Total 15 3 5 3" xfId="9752"/>
    <cellStyle name="Total 15 3 5 3 2" xfId="24860"/>
    <cellStyle name="Total 15 3 5 4" xfId="14210"/>
    <cellStyle name="Total 15 3 5 4 2" xfId="29318"/>
    <cellStyle name="Total 15 3 5 5" xfId="18478"/>
    <cellStyle name="Total 15 3 6" xfId="3676"/>
    <cellStyle name="Total 15 3 6 2" xfId="6313"/>
    <cellStyle name="Total 15 3 6 2 2" xfId="12624"/>
    <cellStyle name="Total 15 3 6 2 2 2" xfId="27732"/>
    <cellStyle name="Total 15 3 6 2 3" xfId="13702"/>
    <cellStyle name="Total 15 3 6 2 3 2" xfId="28810"/>
    <cellStyle name="Total 15 3 6 2 4" xfId="21421"/>
    <cellStyle name="Total 15 3 6 3" xfId="10058"/>
    <cellStyle name="Total 15 3 6 3 2" xfId="25166"/>
    <cellStyle name="Total 15 3 6 4" xfId="7802"/>
    <cellStyle name="Total 15 3 6 4 2" xfId="22910"/>
    <cellStyle name="Total 15 3 6 5" xfId="18784"/>
    <cellStyle name="Total 15 3 7" xfId="4051"/>
    <cellStyle name="Total 15 3 7 2" xfId="6688"/>
    <cellStyle name="Total 15 3 7 2 2" xfId="12999"/>
    <cellStyle name="Total 15 3 7 2 2 2" xfId="28107"/>
    <cellStyle name="Total 15 3 7 2 3" xfId="16675"/>
    <cellStyle name="Total 15 3 7 2 3 2" xfId="31783"/>
    <cellStyle name="Total 15 3 7 2 4" xfId="21796"/>
    <cellStyle name="Total 15 3 7 3" xfId="10433"/>
    <cellStyle name="Total 15 3 7 3 2" xfId="25541"/>
    <cellStyle name="Total 15 3 7 4" xfId="14593"/>
    <cellStyle name="Total 15 3 7 4 2" xfId="29701"/>
    <cellStyle name="Total 15 3 7 5" xfId="19159"/>
    <cellStyle name="Total 15 3 8" xfId="4350"/>
    <cellStyle name="Total 15 3 8 2" xfId="6987"/>
    <cellStyle name="Total 15 3 8 2 2" xfId="13298"/>
    <cellStyle name="Total 15 3 8 2 2 2" xfId="28406"/>
    <cellStyle name="Total 15 3 8 2 3" xfId="16962"/>
    <cellStyle name="Total 15 3 8 2 3 2" xfId="32070"/>
    <cellStyle name="Total 15 3 8 2 4" xfId="22095"/>
    <cellStyle name="Total 15 3 8 3" xfId="10732"/>
    <cellStyle name="Total 15 3 8 3 2" xfId="25840"/>
    <cellStyle name="Total 15 3 8 4" xfId="14849"/>
    <cellStyle name="Total 15 3 8 4 2" xfId="29957"/>
    <cellStyle name="Total 15 3 8 5" xfId="19458"/>
    <cellStyle name="Total 15 3 9" xfId="4616"/>
    <cellStyle name="Total 15 3 9 2" xfId="10998"/>
    <cellStyle name="Total 15 3 9 2 2" xfId="26106"/>
    <cellStyle name="Total 15 3 9 3" xfId="15600"/>
    <cellStyle name="Total 15 3 9 3 2" xfId="30708"/>
    <cellStyle name="Total 15 3 9 4" xfId="19724"/>
    <cellStyle name="Total 15 4" xfId="2141"/>
    <cellStyle name="Total 15 4 10" xfId="7178"/>
    <cellStyle name="Total 15 4 10 2" xfId="22286"/>
    <cellStyle name="Total 15 4 11" xfId="7336"/>
    <cellStyle name="Total 15 4 11 2" xfId="22444"/>
    <cellStyle name="Total 15 4 12" xfId="17366"/>
    <cellStyle name="Total 15 4 2" xfId="2631"/>
    <cellStyle name="Total 15 4 2 2" xfId="5268"/>
    <cellStyle name="Total 15 4 2 2 2" xfId="11632"/>
    <cellStyle name="Total 15 4 2 2 2 2" xfId="26740"/>
    <cellStyle name="Total 15 4 2 2 3" xfId="15177"/>
    <cellStyle name="Total 15 4 2 2 3 2" xfId="30285"/>
    <cellStyle name="Total 15 4 2 2 4" xfId="20376"/>
    <cellStyle name="Total 15 4 2 3" xfId="9098"/>
    <cellStyle name="Total 15 4 2 3 2" xfId="24206"/>
    <cellStyle name="Total 15 4 2 4" xfId="8704"/>
    <cellStyle name="Total 15 4 2 4 2" xfId="23812"/>
    <cellStyle name="Total 15 4 2 5" xfId="14927"/>
    <cellStyle name="Total 15 4 2 5 2" xfId="30035"/>
    <cellStyle name="Total 15 4 2 6" xfId="17739"/>
    <cellStyle name="Total 15 4 3" xfId="2896"/>
    <cellStyle name="Total 15 4 3 2" xfId="5533"/>
    <cellStyle name="Total 15 4 3 2 2" xfId="11844"/>
    <cellStyle name="Total 15 4 3 2 2 2" xfId="26952"/>
    <cellStyle name="Total 15 4 3 2 3" xfId="7181"/>
    <cellStyle name="Total 15 4 3 2 3 2" xfId="22289"/>
    <cellStyle name="Total 15 4 3 2 4" xfId="20641"/>
    <cellStyle name="Total 15 4 3 3" xfId="8159"/>
    <cellStyle name="Total 15 4 3 3 2" xfId="23267"/>
    <cellStyle name="Total 15 4 3 4" xfId="18004"/>
    <cellStyle name="Total 15 4 4" xfId="3199"/>
    <cellStyle name="Total 15 4 4 2" xfId="5836"/>
    <cellStyle name="Total 15 4 4 2 2" xfId="12147"/>
    <cellStyle name="Total 15 4 4 2 2 2" xfId="27255"/>
    <cellStyle name="Total 15 4 4 2 3" xfId="13409"/>
    <cellStyle name="Total 15 4 4 2 3 2" xfId="28517"/>
    <cellStyle name="Total 15 4 4 2 4" xfId="20944"/>
    <cellStyle name="Total 15 4 4 3" xfId="9581"/>
    <cellStyle name="Total 15 4 4 3 2" xfId="24689"/>
    <cellStyle name="Total 15 4 4 4" xfId="14482"/>
    <cellStyle name="Total 15 4 4 4 2" xfId="29590"/>
    <cellStyle name="Total 15 4 4 5" xfId="18307"/>
    <cellStyle name="Total 15 4 5" xfId="3525"/>
    <cellStyle name="Total 15 4 5 2" xfId="6162"/>
    <cellStyle name="Total 15 4 5 2 2" xfId="12473"/>
    <cellStyle name="Total 15 4 5 2 2 2" xfId="27581"/>
    <cellStyle name="Total 15 4 5 2 3" xfId="15635"/>
    <cellStyle name="Total 15 4 5 2 3 2" xfId="30743"/>
    <cellStyle name="Total 15 4 5 2 4" xfId="21270"/>
    <cellStyle name="Total 15 4 5 3" xfId="9907"/>
    <cellStyle name="Total 15 4 5 3 2" xfId="25015"/>
    <cellStyle name="Total 15 4 5 4" xfId="7290"/>
    <cellStyle name="Total 15 4 5 4 2" xfId="22398"/>
    <cellStyle name="Total 15 4 5 5" xfId="18633"/>
    <cellStyle name="Total 15 4 6" xfId="3831"/>
    <cellStyle name="Total 15 4 6 2" xfId="6468"/>
    <cellStyle name="Total 15 4 6 2 2" xfId="12779"/>
    <cellStyle name="Total 15 4 6 2 2 2" xfId="27887"/>
    <cellStyle name="Total 15 4 6 2 3" xfId="16272"/>
    <cellStyle name="Total 15 4 6 2 3 2" xfId="31380"/>
    <cellStyle name="Total 15 4 6 2 4" xfId="21576"/>
    <cellStyle name="Total 15 4 6 3" xfId="10213"/>
    <cellStyle name="Total 15 4 6 3 2" xfId="25321"/>
    <cellStyle name="Total 15 4 6 4" xfId="8470"/>
    <cellStyle name="Total 15 4 6 4 2" xfId="23578"/>
    <cellStyle name="Total 15 4 6 5" xfId="18939"/>
    <cellStyle name="Total 15 4 7" xfId="4213"/>
    <cellStyle name="Total 15 4 7 2" xfId="6850"/>
    <cellStyle name="Total 15 4 7 2 2" xfId="13161"/>
    <cellStyle name="Total 15 4 7 2 2 2" xfId="28269"/>
    <cellStyle name="Total 15 4 7 2 3" xfId="16830"/>
    <cellStyle name="Total 15 4 7 2 3 2" xfId="31938"/>
    <cellStyle name="Total 15 4 7 2 4" xfId="21958"/>
    <cellStyle name="Total 15 4 7 3" xfId="10595"/>
    <cellStyle name="Total 15 4 7 3 2" xfId="25703"/>
    <cellStyle name="Total 15 4 7 4" xfId="7102"/>
    <cellStyle name="Total 15 4 7 4 2" xfId="22210"/>
    <cellStyle name="Total 15 4 7 5" xfId="19321"/>
    <cellStyle name="Total 15 4 8" xfId="4778"/>
    <cellStyle name="Total 15 4 8 2" xfId="11160"/>
    <cellStyle name="Total 15 4 8 2 2" xfId="26268"/>
    <cellStyle name="Total 15 4 8 3" xfId="14298"/>
    <cellStyle name="Total 15 4 8 3 2" xfId="29406"/>
    <cellStyle name="Total 15 4 8 4" xfId="19886"/>
    <cellStyle name="Total 15 4 9" xfId="8639"/>
    <cellStyle name="Total 15 4 9 2" xfId="23747"/>
    <cellStyle name="Total 15 5" xfId="2156"/>
    <cellStyle name="Total 15 5 10" xfId="14080"/>
    <cellStyle name="Total 15 5 10 2" xfId="29188"/>
    <cellStyle name="Total 15 5 11" xfId="17381"/>
    <cellStyle name="Total 15 5 2" xfId="2911"/>
    <cellStyle name="Total 15 5 2 2" xfId="5548"/>
    <cellStyle name="Total 15 5 2 2 2" xfId="11859"/>
    <cellStyle name="Total 15 5 2 2 2 2" xfId="26967"/>
    <cellStyle name="Total 15 5 2 2 3" xfId="9194"/>
    <cellStyle name="Total 15 5 2 2 3 2" xfId="24302"/>
    <cellStyle name="Total 15 5 2 2 4" xfId="20656"/>
    <cellStyle name="Total 15 5 2 3" xfId="16200"/>
    <cellStyle name="Total 15 5 2 3 2" xfId="31308"/>
    <cellStyle name="Total 15 5 2 4" xfId="18019"/>
    <cellStyle name="Total 15 5 3" xfId="3214"/>
    <cellStyle name="Total 15 5 3 2" xfId="5851"/>
    <cellStyle name="Total 15 5 3 2 2" xfId="12162"/>
    <cellStyle name="Total 15 5 3 2 2 2" xfId="27270"/>
    <cellStyle name="Total 15 5 3 2 3" xfId="13819"/>
    <cellStyle name="Total 15 5 3 2 3 2" xfId="28927"/>
    <cellStyle name="Total 15 5 3 2 4" xfId="20959"/>
    <cellStyle name="Total 15 5 3 3" xfId="9596"/>
    <cellStyle name="Total 15 5 3 3 2" xfId="24704"/>
    <cellStyle name="Total 15 5 3 4" xfId="15168"/>
    <cellStyle name="Total 15 5 3 4 2" xfId="30276"/>
    <cellStyle name="Total 15 5 3 5" xfId="18322"/>
    <cellStyle name="Total 15 5 4" xfId="3540"/>
    <cellStyle name="Total 15 5 4 2" xfId="6177"/>
    <cellStyle name="Total 15 5 4 2 2" xfId="12488"/>
    <cellStyle name="Total 15 5 4 2 2 2" xfId="27596"/>
    <cellStyle name="Total 15 5 4 2 3" xfId="9168"/>
    <cellStyle name="Total 15 5 4 2 3 2" xfId="24276"/>
    <cellStyle name="Total 15 5 4 2 4" xfId="21285"/>
    <cellStyle name="Total 15 5 4 3" xfId="9922"/>
    <cellStyle name="Total 15 5 4 3 2" xfId="25030"/>
    <cellStyle name="Total 15 5 4 4" xfId="15473"/>
    <cellStyle name="Total 15 5 4 4 2" xfId="30581"/>
    <cellStyle name="Total 15 5 4 5" xfId="18648"/>
    <cellStyle name="Total 15 5 5" xfId="3846"/>
    <cellStyle name="Total 15 5 5 2" xfId="6483"/>
    <cellStyle name="Total 15 5 5 2 2" xfId="12794"/>
    <cellStyle name="Total 15 5 5 2 2 2" xfId="27902"/>
    <cellStyle name="Total 15 5 5 2 3" xfId="7342"/>
    <cellStyle name="Total 15 5 5 2 3 2" xfId="22450"/>
    <cellStyle name="Total 15 5 5 2 4" xfId="21591"/>
    <cellStyle name="Total 15 5 5 3" xfId="10228"/>
    <cellStyle name="Total 15 5 5 3 2" xfId="25336"/>
    <cellStyle name="Total 15 5 5 4" xfId="14777"/>
    <cellStyle name="Total 15 5 5 4 2" xfId="29885"/>
    <cellStyle name="Total 15 5 5 5" xfId="18954"/>
    <cellStyle name="Total 15 5 6" xfId="4228"/>
    <cellStyle name="Total 15 5 6 2" xfId="6865"/>
    <cellStyle name="Total 15 5 6 2 2" xfId="13176"/>
    <cellStyle name="Total 15 5 6 2 2 2" xfId="28284"/>
    <cellStyle name="Total 15 5 6 2 3" xfId="16845"/>
    <cellStyle name="Total 15 5 6 2 3 2" xfId="31953"/>
    <cellStyle name="Total 15 5 6 2 4" xfId="21973"/>
    <cellStyle name="Total 15 5 6 3" xfId="10610"/>
    <cellStyle name="Total 15 5 6 3 2" xfId="25718"/>
    <cellStyle name="Total 15 5 6 4" xfId="14034"/>
    <cellStyle name="Total 15 5 6 4 2" xfId="29142"/>
    <cellStyle name="Total 15 5 6 5" xfId="19336"/>
    <cellStyle name="Total 15 5 7" xfId="4793"/>
    <cellStyle name="Total 15 5 7 2" xfId="11175"/>
    <cellStyle name="Total 15 5 7 2 2" xfId="26283"/>
    <cellStyle name="Total 15 5 7 3" xfId="13590"/>
    <cellStyle name="Total 15 5 7 3 2" xfId="28698"/>
    <cellStyle name="Total 15 5 7 4" xfId="19901"/>
    <cellStyle name="Total 15 5 8" xfId="8654"/>
    <cellStyle name="Total 15 5 8 2" xfId="23762"/>
    <cellStyle name="Total 15 5 9" xfId="16045"/>
    <cellStyle name="Total 15 5 9 2" xfId="31153"/>
    <cellStyle name="Total 16" xfId="1780"/>
    <cellStyle name="Total 16 2" xfId="1951"/>
    <cellStyle name="Total 16 2 10" xfId="8452"/>
    <cellStyle name="Total 16 2 10 2" xfId="23560"/>
    <cellStyle name="Total 16 2 11" xfId="15843"/>
    <cellStyle name="Total 16 2 11 2" xfId="30951"/>
    <cellStyle name="Total 16 2 12" xfId="16456"/>
    <cellStyle name="Total 16 2 12 2" xfId="31564"/>
    <cellStyle name="Total 16 2 13" xfId="17176"/>
    <cellStyle name="Total 16 2 2" xfId="2511"/>
    <cellStyle name="Total 16 2 2 2" xfId="5148"/>
    <cellStyle name="Total 16 2 2 2 2" xfId="11512"/>
    <cellStyle name="Total 16 2 2 2 2 2" xfId="26620"/>
    <cellStyle name="Total 16 2 2 2 3" xfId="15104"/>
    <cellStyle name="Total 16 2 2 2 3 2" xfId="30212"/>
    <cellStyle name="Total 16 2 2 2 4" xfId="20256"/>
    <cellStyle name="Total 16 2 2 3" xfId="8978"/>
    <cellStyle name="Total 16 2 2 3 2" xfId="24086"/>
    <cellStyle name="Total 16 2 3" xfId="2727"/>
    <cellStyle name="Total 16 2 3 2" xfId="5364"/>
    <cellStyle name="Total 16 2 3 2 2" xfId="11713"/>
    <cellStyle name="Total 16 2 3 2 2 2" xfId="26821"/>
    <cellStyle name="Total 16 2 3 2 3" xfId="13892"/>
    <cellStyle name="Total 16 2 3 2 3 2" xfId="29000"/>
    <cellStyle name="Total 16 2 3 2 4" xfId="20472"/>
    <cellStyle name="Total 16 2 3 3" xfId="14071"/>
    <cellStyle name="Total 16 2 3 3 2" xfId="29179"/>
    <cellStyle name="Total 16 2 3 4" xfId="17835"/>
    <cellStyle name="Total 16 2 4" xfId="3030"/>
    <cellStyle name="Total 16 2 4 2" xfId="5667"/>
    <cellStyle name="Total 16 2 4 2 2" xfId="11978"/>
    <cellStyle name="Total 16 2 4 2 2 2" xfId="27086"/>
    <cellStyle name="Total 16 2 4 2 3" xfId="9150"/>
    <cellStyle name="Total 16 2 4 2 3 2" xfId="24258"/>
    <cellStyle name="Total 16 2 4 2 4" xfId="20775"/>
    <cellStyle name="Total 16 2 4 3" xfId="9412"/>
    <cellStyle name="Total 16 2 4 3 2" xfId="24520"/>
    <cellStyle name="Total 16 2 4 4" xfId="14355"/>
    <cellStyle name="Total 16 2 4 4 2" xfId="29463"/>
    <cellStyle name="Total 16 2 4 5" xfId="18138"/>
    <cellStyle name="Total 16 2 5" xfId="3356"/>
    <cellStyle name="Total 16 2 5 2" xfId="5993"/>
    <cellStyle name="Total 16 2 5 2 2" xfId="12304"/>
    <cellStyle name="Total 16 2 5 2 2 2" xfId="27412"/>
    <cellStyle name="Total 16 2 5 2 3" xfId="7461"/>
    <cellStyle name="Total 16 2 5 2 3 2" xfId="22569"/>
    <cellStyle name="Total 16 2 5 2 4" xfId="21101"/>
    <cellStyle name="Total 16 2 5 3" xfId="9738"/>
    <cellStyle name="Total 16 2 5 3 2" xfId="24846"/>
    <cellStyle name="Total 16 2 5 4" xfId="15649"/>
    <cellStyle name="Total 16 2 5 4 2" xfId="30757"/>
    <cellStyle name="Total 16 2 5 5" xfId="18464"/>
    <cellStyle name="Total 16 2 6" xfId="3662"/>
    <cellStyle name="Total 16 2 6 2" xfId="6299"/>
    <cellStyle name="Total 16 2 6 2 2" xfId="12610"/>
    <cellStyle name="Total 16 2 6 2 2 2" xfId="27718"/>
    <cellStyle name="Total 16 2 6 2 3" xfId="11800"/>
    <cellStyle name="Total 16 2 6 2 3 2" xfId="26908"/>
    <cellStyle name="Total 16 2 6 2 4" xfId="21407"/>
    <cellStyle name="Total 16 2 6 3" xfId="10044"/>
    <cellStyle name="Total 16 2 6 3 2" xfId="25152"/>
    <cellStyle name="Total 16 2 6 4" xfId="15066"/>
    <cellStyle name="Total 16 2 6 4 2" xfId="30174"/>
    <cellStyle name="Total 16 2 6 5" xfId="18770"/>
    <cellStyle name="Total 16 2 7" xfId="4023"/>
    <cellStyle name="Total 16 2 7 2" xfId="6660"/>
    <cellStyle name="Total 16 2 7 2 2" xfId="12971"/>
    <cellStyle name="Total 16 2 7 2 2 2" xfId="28079"/>
    <cellStyle name="Total 16 2 7 2 3" xfId="16661"/>
    <cellStyle name="Total 16 2 7 2 3 2" xfId="31769"/>
    <cellStyle name="Total 16 2 7 2 4" xfId="21768"/>
    <cellStyle name="Total 16 2 7 3" xfId="10405"/>
    <cellStyle name="Total 16 2 7 3 2" xfId="25513"/>
    <cellStyle name="Total 16 2 7 4" xfId="16058"/>
    <cellStyle name="Total 16 2 7 4 2" xfId="31166"/>
    <cellStyle name="Total 16 2 7 5" xfId="19131"/>
    <cellStyle name="Total 16 2 8" xfId="4336"/>
    <cellStyle name="Total 16 2 8 2" xfId="6973"/>
    <cellStyle name="Total 16 2 8 2 2" xfId="13284"/>
    <cellStyle name="Total 16 2 8 2 2 2" xfId="28392"/>
    <cellStyle name="Total 16 2 8 2 3" xfId="16948"/>
    <cellStyle name="Total 16 2 8 2 3 2" xfId="32056"/>
    <cellStyle name="Total 16 2 8 2 4" xfId="22081"/>
    <cellStyle name="Total 16 2 8 3" xfId="10718"/>
    <cellStyle name="Total 16 2 8 3 2" xfId="25826"/>
    <cellStyle name="Total 16 2 8 4" xfId="15628"/>
    <cellStyle name="Total 16 2 8 4 2" xfId="30736"/>
    <cellStyle name="Total 16 2 8 5" xfId="19444"/>
    <cellStyle name="Total 16 2 9" xfId="4588"/>
    <cellStyle name="Total 16 2 9 2" xfId="10970"/>
    <cellStyle name="Total 16 2 9 2 2" xfId="26078"/>
    <cellStyle name="Total 16 2 9 3" xfId="7818"/>
    <cellStyle name="Total 16 2 9 3 2" xfId="22926"/>
    <cellStyle name="Total 16 2 9 4" xfId="19696"/>
    <cellStyle name="Total 16 3" xfId="1980"/>
    <cellStyle name="Total 16 3 10" xfId="8478"/>
    <cellStyle name="Total 16 3 10 2" xfId="23586"/>
    <cellStyle name="Total 16 3 11" xfId="14167"/>
    <cellStyle name="Total 16 3 11 2" xfId="29275"/>
    <cellStyle name="Total 16 3 12" xfId="16536"/>
    <cellStyle name="Total 16 3 12 2" xfId="31644"/>
    <cellStyle name="Total 16 3 13" xfId="17205"/>
    <cellStyle name="Total 16 3 2" xfId="2540"/>
    <cellStyle name="Total 16 3 2 2" xfId="5177"/>
    <cellStyle name="Total 16 3 2 2 2" xfId="11541"/>
    <cellStyle name="Total 16 3 2 2 2 2" xfId="26649"/>
    <cellStyle name="Total 16 3 2 2 3" xfId="15185"/>
    <cellStyle name="Total 16 3 2 2 3 2" xfId="30293"/>
    <cellStyle name="Total 16 3 2 2 4" xfId="20285"/>
    <cellStyle name="Total 16 3 2 3" xfId="9007"/>
    <cellStyle name="Total 16 3 2 3 2" xfId="24115"/>
    <cellStyle name="Total 16 3 3" xfId="2742"/>
    <cellStyle name="Total 16 3 3 2" xfId="5379"/>
    <cellStyle name="Total 16 3 3 2 2" xfId="11728"/>
    <cellStyle name="Total 16 3 3 2 2 2" xfId="26836"/>
    <cellStyle name="Total 16 3 3 2 3" xfId="13541"/>
    <cellStyle name="Total 16 3 3 2 3 2" xfId="28649"/>
    <cellStyle name="Total 16 3 3 2 4" xfId="20487"/>
    <cellStyle name="Total 16 3 3 3" xfId="7085"/>
    <cellStyle name="Total 16 3 3 3 2" xfId="22193"/>
    <cellStyle name="Total 16 3 3 4" xfId="17850"/>
    <cellStyle name="Total 16 3 4" xfId="3045"/>
    <cellStyle name="Total 16 3 4 2" xfId="5682"/>
    <cellStyle name="Total 16 3 4 2 2" xfId="11993"/>
    <cellStyle name="Total 16 3 4 2 2 2" xfId="27101"/>
    <cellStyle name="Total 16 3 4 2 3" xfId="8072"/>
    <cellStyle name="Total 16 3 4 2 3 2" xfId="23180"/>
    <cellStyle name="Total 16 3 4 2 4" xfId="20790"/>
    <cellStyle name="Total 16 3 4 3" xfId="9427"/>
    <cellStyle name="Total 16 3 4 3 2" xfId="24535"/>
    <cellStyle name="Total 16 3 4 4" xfId="13936"/>
    <cellStyle name="Total 16 3 4 4 2" xfId="29044"/>
    <cellStyle name="Total 16 3 4 5" xfId="18153"/>
    <cellStyle name="Total 16 3 5" xfId="3371"/>
    <cellStyle name="Total 16 3 5 2" xfId="6008"/>
    <cellStyle name="Total 16 3 5 2 2" xfId="12319"/>
    <cellStyle name="Total 16 3 5 2 2 2" xfId="27427"/>
    <cellStyle name="Total 16 3 5 2 3" xfId="14589"/>
    <cellStyle name="Total 16 3 5 2 3 2" xfId="29697"/>
    <cellStyle name="Total 16 3 5 2 4" xfId="21116"/>
    <cellStyle name="Total 16 3 5 3" xfId="9753"/>
    <cellStyle name="Total 16 3 5 3 2" xfId="24861"/>
    <cellStyle name="Total 16 3 5 4" xfId="7801"/>
    <cellStyle name="Total 16 3 5 4 2" xfId="22909"/>
    <cellStyle name="Total 16 3 5 5" xfId="18479"/>
    <cellStyle name="Total 16 3 6" xfId="3677"/>
    <cellStyle name="Total 16 3 6 2" xfId="6314"/>
    <cellStyle name="Total 16 3 6 2 2" xfId="12625"/>
    <cellStyle name="Total 16 3 6 2 2 2" xfId="27733"/>
    <cellStyle name="Total 16 3 6 2 3" xfId="15013"/>
    <cellStyle name="Total 16 3 6 2 3 2" xfId="30121"/>
    <cellStyle name="Total 16 3 6 2 4" xfId="21422"/>
    <cellStyle name="Total 16 3 6 3" xfId="10059"/>
    <cellStyle name="Total 16 3 6 3 2" xfId="25167"/>
    <cellStyle name="Total 16 3 6 4" xfId="14923"/>
    <cellStyle name="Total 16 3 6 4 2" xfId="30031"/>
    <cellStyle name="Total 16 3 6 5" xfId="18785"/>
    <cellStyle name="Total 16 3 7" xfId="4052"/>
    <cellStyle name="Total 16 3 7 2" xfId="6689"/>
    <cellStyle name="Total 16 3 7 2 2" xfId="13000"/>
    <cellStyle name="Total 16 3 7 2 2 2" xfId="28108"/>
    <cellStyle name="Total 16 3 7 2 3" xfId="16676"/>
    <cellStyle name="Total 16 3 7 2 3 2" xfId="31784"/>
    <cellStyle name="Total 16 3 7 2 4" xfId="21797"/>
    <cellStyle name="Total 16 3 7 3" xfId="10434"/>
    <cellStyle name="Total 16 3 7 3 2" xfId="25542"/>
    <cellStyle name="Total 16 3 7 4" xfId="16081"/>
    <cellStyle name="Total 16 3 7 4 2" xfId="31189"/>
    <cellStyle name="Total 16 3 7 5" xfId="19160"/>
    <cellStyle name="Total 16 3 8" xfId="4351"/>
    <cellStyle name="Total 16 3 8 2" xfId="6988"/>
    <cellStyle name="Total 16 3 8 2 2" xfId="13299"/>
    <cellStyle name="Total 16 3 8 2 2 2" xfId="28407"/>
    <cellStyle name="Total 16 3 8 2 3" xfId="16963"/>
    <cellStyle name="Total 16 3 8 2 3 2" xfId="32071"/>
    <cellStyle name="Total 16 3 8 2 4" xfId="22096"/>
    <cellStyle name="Total 16 3 8 3" xfId="10733"/>
    <cellStyle name="Total 16 3 8 3 2" xfId="25841"/>
    <cellStyle name="Total 16 3 8 4" xfId="14730"/>
    <cellStyle name="Total 16 3 8 4 2" xfId="29838"/>
    <cellStyle name="Total 16 3 8 5" xfId="19459"/>
    <cellStyle name="Total 16 3 9" xfId="4617"/>
    <cellStyle name="Total 16 3 9 2" xfId="10999"/>
    <cellStyle name="Total 16 3 9 2 2" xfId="26107"/>
    <cellStyle name="Total 16 3 9 3" xfId="7229"/>
    <cellStyle name="Total 16 3 9 3 2" xfId="22337"/>
    <cellStyle name="Total 16 3 9 4" xfId="19725"/>
    <cellStyle name="Total 16 4" xfId="2142"/>
    <cellStyle name="Total 16 4 10" xfId="8081"/>
    <cellStyle name="Total 16 4 10 2" xfId="23189"/>
    <cellStyle name="Total 16 4 11" xfId="16068"/>
    <cellStyle name="Total 16 4 11 2" xfId="31176"/>
    <cellStyle name="Total 16 4 12" xfId="17367"/>
    <cellStyle name="Total 16 4 2" xfId="2632"/>
    <cellStyle name="Total 16 4 2 2" xfId="5269"/>
    <cellStyle name="Total 16 4 2 2 2" xfId="11633"/>
    <cellStyle name="Total 16 4 2 2 2 2" xfId="26741"/>
    <cellStyle name="Total 16 4 2 2 3" xfId="9143"/>
    <cellStyle name="Total 16 4 2 2 3 2" xfId="24251"/>
    <cellStyle name="Total 16 4 2 2 4" xfId="20377"/>
    <cellStyle name="Total 16 4 2 3" xfId="9099"/>
    <cellStyle name="Total 16 4 2 3 2" xfId="24207"/>
    <cellStyle name="Total 16 4 2 4" xfId="13920"/>
    <cellStyle name="Total 16 4 2 4 2" xfId="29028"/>
    <cellStyle name="Total 16 4 2 5" xfId="13570"/>
    <cellStyle name="Total 16 4 2 5 2" xfId="28678"/>
    <cellStyle name="Total 16 4 2 6" xfId="17740"/>
    <cellStyle name="Total 16 4 3" xfId="2897"/>
    <cellStyle name="Total 16 4 3 2" xfId="5534"/>
    <cellStyle name="Total 16 4 3 2 2" xfId="11845"/>
    <cellStyle name="Total 16 4 3 2 2 2" xfId="26953"/>
    <cellStyle name="Total 16 4 3 2 3" xfId="16274"/>
    <cellStyle name="Total 16 4 3 2 3 2" xfId="31382"/>
    <cellStyle name="Total 16 4 3 2 4" xfId="20642"/>
    <cellStyle name="Total 16 4 3 3" xfId="14213"/>
    <cellStyle name="Total 16 4 3 3 2" xfId="29321"/>
    <cellStyle name="Total 16 4 3 4" xfId="18005"/>
    <cellStyle name="Total 16 4 4" xfId="3200"/>
    <cellStyle name="Total 16 4 4 2" xfId="5837"/>
    <cellStyle name="Total 16 4 4 2 2" xfId="12148"/>
    <cellStyle name="Total 16 4 4 2 2 2" xfId="27256"/>
    <cellStyle name="Total 16 4 4 2 3" xfId="16048"/>
    <cellStyle name="Total 16 4 4 2 3 2" xfId="31156"/>
    <cellStyle name="Total 16 4 4 2 4" xfId="20945"/>
    <cellStyle name="Total 16 4 4 3" xfId="9582"/>
    <cellStyle name="Total 16 4 4 3 2" xfId="24690"/>
    <cellStyle name="Total 16 4 4 4" xfId="7494"/>
    <cellStyle name="Total 16 4 4 4 2" xfId="22602"/>
    <cellStyle name="Total 16 4 4 5" xfId="18308"/>
    <cellStyle name="Total 16 4 5" xfId="3526"/>
    <cellStyle name="Total 16 4 5 2" xfId="6163"/>
    <cellStyle name="Total 16 4 5 2 2" xfId="12474"/>
    <cellStyle name="Total 16 4 5 2 2 2" xfId="27582"/>
    <cellStyle name="Total 16 4 5 2 3" xfId="16300"/>
    <cellStyle name="Total 16 4 5 2 3 2" xfId="31408"/>
    <cellStyle name="Total 16 4 5 2 4" xfId="21271"/>
    <cellStyle name="Total 16 4 5 3" xfId="9908"/>
    <cellStyle name="Total 16 4 5 3 2" xfId="25016"/>
    <cellStyle name="Total 16 4 5 4" xfId="8249"/>
    <cellStyle name="Total 16 4 5 4 2" xfId="23357"/>
    <cellStyle name="Total 16 4 5 5" xfId="18634"/>
    <cellStyle name="Total 16 4 6" xfId="3832"/>
    <cellStyle name="Total 16 4 6 2" xfId="6469"/>
    <cellStyle name="Total 16 4 6 2 2" xfId="12780"/>
    <cellStyle name="Total 16 4 6 2 2 2" xfId="27888"/>
    <cellStyle name="Total 16 4 6 2 3" xfId="8042"/>
    <cellStyle name="Total 16 4 6 2 3 2" xfId="23150"/>
    <cellStyle name="Total 16 4 6 2 4" xfId="21577"/>
    <cellStyle name="Total 16 4 6 3" xfId="10214"/>
    <cellStyle name="Total 16 4 6 3 2" xfId="25322"/>
    <cellStyle name="Total 16 4 6 4" xfId="15436"/>
    <cellStyle name="Total 16 4 6 4 2" xfId="30544"/>
    <cellStyle name="Total 16 4 6 5" xfId="18940"/>
    <cellStyle name="Total 16 4 7" xfId="4214"/>
    <cellStyle name="Total 16 4 7 2" xfId="6851"/>
    <cellStyle name="Total 16 4 7 2 2" xfId="13162"/>
    <cellStyle name="Total 16 4 7 2 2 2" xfId="28270"/>
    <cellStyle name="Total 16 4 7 2 3" xfId="16831"/>
    <cellStyle name="Total 16 4 7 2 3 2" xfId="31939"/>
    <cellStyle name="Total 16 4 7 2 4" xfId="21959"/>
    <cellStyle name="Total 16 4 7 3" xfId="10596"/>
    <cellStyle name="Total 16 4 7 3 2" xfId="25704"/>
    <cellStyle name="Total 16 4 7 4" xfId="13676"/>
    <cellStyle name="Total 16 4 7 4 2" xfId="28784"/>
    <cellStyle name="Total 16 4 7 5" xfId="19322"/>
    <cellStyle name="Total 16 4 8" xfId="4779"/>
    <cellStyle name="Total 16 4 8 2" xfId="11161"/>
    <cellStyle name="Total 16 4 8 2 2" xfId="26269"/>
    <cellStyle name="Total 16 4 8 3" xfId="15564"/>
    <cellStyle name="Total 16 4 8 3 2" xfId="30672"/>
    <cellStyle name="Total 16 4 8 4" xfId="19887"/>
    <cellStyle name="Total 16 4 9" xfId="8640"/>
    <cellStyle name="Total 16 4 9 2" xfId="23748"/>
    <cellStyle name="Total 16 5" xfId="2157"/>
    <cellStyle name="Total 16 5 10" xfId="16429"/>
    <cellStyle name="Total 16 5 10 2" xfId="31537"/>
    <cellStyle name="Total 16 5 11" xfId="17382"/>
    <cellStyle name="Total 16 5 2" xfId="2912"/>
    <cellStyle name="Total 16 5 2 2" xfId="5549"/>
    <cellStyle name="Total 16 5 2 2 2" xfId="11860"/>
    <cellStyle name="Total 16 5 2 2 2 2" xfId="26968"/>
    <cellStyle name="Total 16 5 2 2 3" xfId="8069"/>
    <cellStyle name="Total 16 5 2 2 3 2" xfId="23177"/>
    <cellStyle name="Total 16 5 2 2 4" xfId="20657"/>
    <cellStyle name="Total 16 5 2 3" xfId="11239"/>
    <cellStyle name="Total 16 5 2 3 2" xfId="26347"/>
    <cellStyle name="Total 16 5 2 4" xfId="18020"/>
    <cellStyle name="Total 16 5 3" xfId="3215"/>
    <cellStyle name="Total 16 5 3 2" xfId="5852"/>
    <cellStyle name="Total 16 5 3 2 2" xfId="12163"/>
    <cellStyle name="Total 16 5 3 2 2 2" xfId="27271"/>
    <cellStyle name="Total 16 5 3 2 3" xfId="15871"/>
    <cellStyle name="Total 16 5 3 2 3 2" xfId="30979"/>
    <cellStyle name="Total 16 5 3 2 4" xfId="20960"/>
    <cellStyle name="Total 16 5 3 3" xfId="9597"/>
    <cellStyle name="Total 16 5 3 3 2" xfId="24705"/>
    <cellStyle name="Total 16 5 3 4" xfId="14016"/>
    <cellStyle name="Total 16 5 3 4 2" xfId="29124"/>
    <cellStyle name="Total 16 5 3 5" xfId="18323"/>
    <cellStyle name="Total 16 5 4" xfId="3541"/>
    <cellStyle name="Total 16 5 4 2" xfId="6178"/>
    <cellStyle name="Total 16 5 4 2 2" xfId="12489"/>
    <cellStyle name="Total 16 5 4 2 2 2" xfId="27597"/>
    <cellStyle name="Total 16 5 4 2 3" xfId="13946"/>
    <cellStyle name="Total 16 5 4 2 3 2" xfId="29054"/>
    <cellStyle name="Total 16 5 4 2 4" xfId="21286"/>
    <cellStyle name="Total 16 5 4 3" xfId="9923"/>
    <cellStyle name="Total 16 5 4 3 2" xfId="25031"/>
    <cellStyle name="Total 16 5 4 4" xfId="15116"/>
    <cellStyle name="Total 16 5 4 4 2" xfId="30224"/>
    <cellStyle name="Total 16 5 4 5" xfId="18649"/>
    <cellStyle name="Total 16 5 5" xfId="3847"/>
    <cellStyle name="Total 16 5 5 2" xfId="6484"/>
    <cellStyle name="Total 16 5 5 2 2" xfId="12795"/>
    <cellStyle name="Total 16 5 5 2 2 2" xfId="27903"/>
    <cellStyle name="Total 16 5 5 2 3" xfId="16155"/>
    <cellStyle name="Total 16 5 5 2 3 2" xfId="31263"/>
    <cellStyle name="Total 16 5 5 2 4" xfId="21592"/>
    <cellStyle name="Total 16 5 5 3" xfId="10229"/>
    <cellStyle name="Total 16 5 5 3 2" xfId="25337"/>
    <cellStyle name="Total 16 5 5 4" xfId="7421"/>
    <cellStyle name="Total 16 5 5 4 2" xfId="22529"/>
    <cellStyle name="Total 16 5 5 5" xfId="18955"/>
    <cellStyle name="Total 16 5 6" xfId="4229"/>
    <cellStyle name="Total 16 5 6 2" xfId="6866"/>
    <cellStyle name="Total 16 5 6 2 2" xfId="13177"/>
    <cellStyle name="Total 16 5 6 2 2 2" xfId="28285"/>
    <cellStyle name="Total 16 5 6 2 3" xfId="16846"/>
    <cellStyle name="Total 16 5 6 2 3 2" xfId="31954"/>
    <cellStyle name="Total 16 5 6 2 4" xfId="21974"/>
    <cellStyle name="Total 16 5 6 3" xfId="10611"/>
    <cellStyle name="Total 16 5 6 3 2" xfId="25719"/>
    <cellStyle name="Total 16 5 6 4" xfId="13473"/>
    <cellStyle name="Total 16 5 6 4 2" xfId="28581"/>
    <cellStyle name="Total 16 5 6 5" xfId="19337"/>
    <cellStyle name="Total 16 5 7" xfId="4794"/>
    <cellStyle name="Total 16 5 7 2" xfId="11176"/>
    <cellStyle name="Total 16 5 7 2 2" xfId="26284"/>
    <cellStyle name="Total 16 5 7 3" xfId="14417"/>
    <cellStyle name="Total 16 5 7 3 2" xfId="29525"/>
    <cellStyle name="Total 16 5 7 4" xfId="19902"/>
    <cellStyle name="Total 16 5 8" xfId="8655"/>
    <cellStyle name="Total 16 5 8 2" xfId="23763"/>
    <cellStyle name="Total 16 5 9" xfId="13598"/>
    <cellStyle name="Total 16 5 9 2" xfId="28706"/>
    <cellStyle name="Total 2" xfId="1781"/>
    <cellStyle name="Total 2 2" xfId="1952"/>
    <cellStyle name="Total 2 2 10" xfId="8453"/>
    <cellStyle name="Total 2 2 10 2" xfId="23561"/>
    <cellStyle name="Total 2 2 11" xfId="7774"/>
    <cellStyle name="Total 2 2 11 2" xfId="22882"/>
    <cellStyle name="Total 2 2 12" xfId="14588"/>
    <cellStyle name="Total 2 2 12 2" xfId="29696"/>
    <cellStyle name="Total 2 2 13" xfId="17177"/>
    <cellStyle name="Total 2 2 2" xfId="2512"/>
    <cellStyle name="Total 2 2 2 2" xfId="5149"/>
    <cellStyle name="Total 2 2 2 2 2" xfId="11513"/>
    <cellStyle name="Total 2 2 2 2 2 2" xfId="26621"/>
    <cellStyle name="Total 2 2 2 2 3" xfId="11252"/>
    <cellStyle name="Total 2 2 2 2 3 2" xfId="26360"/>
    <cellStyle name="Total 2 2 2 2 4" xfId="20257"/>
    <cellStyle name="Total 2 2 2 3" xfId="8979"/>
    <cellStyle name="Total 2 2 2 3 2" xfId="24087"/>
    <cellStyle name="Total 2 2 3" xfId="2728"/>
    <cellStyle name="Total 2 2 3 2" xfId="5365"/>
    <cellStyle name="Total 2 2 3 2 2" xfId="11714"/>
    <cellStyle name="Total 2 2 3 2 2 2" xfId="26822"/>
    <cellStyle name="Total 2 2 3 2 3" xfId="15633"/>
    <cellStyle name="Total 2 2 3 2 3 2" xfId="30741"/>
    <cellStyle name="Total 2 2 3 2 4" xfId="20473"/>
    <cellStyle name="Total 2 2 3 3" xfId="15918"/>
    <cellStyle name="Total 2 2 3 3 2" xfId="31026"/>
    <cellStyle name="Total 2 2 3 4" xfId="17836"/>
    <cellStyle name="Total 2 2 4" xfId="3031"/>
    <cellStyle name="Total 2 2 4 2" xfId="5668"/>
    <cellStyle name="Total 2 2 4 2 2" xfId="11979"/>
    <cellStyle name="Total 2 2 4 2 2 2" xfId="27087"/>
    <cellStyle name="Total 2 2 4 2 3" xfId="7044"/>
    <cellStyle name="Total 2 2 4 2 3 2" xfId="22152"/>
    <cellStyle name="Total 2 2 4 2 4" xfId="20776"/>
    <cellStyle name="Total 2 2 4 3" xfId="9413"/>
    <cellStyle name="Total 2 2 4 3 2" xfId="24521"/>
    <cellStyle name="Total 2 2 4 4" xfId="13712"/>
    <cellStyle name="Total 2 2 4 4 2" xfId="28820"/>
    <cellStyle name="Total 2 2 4 5" xfId="18139"/>
    <cellStyle name="Total 2 2 5" xfId="3357"/>
    <cellStyle name="Total 2 2 5 2" xfId="5994"/>
    <cellStyle name="Total 2 2 5 2 2" xfId="12305"/>
    <cellStyle name="Total 2 2 5 2 2 2" xfId="27413"/>
    <cellStyle name="Total 2 2 5 2 3" xfId="14342"/>
    <cellStyle name="Total 2 2 5 2 3 2" xfId="29450"/>
    <cellStyle name="Total 2 2 5 2 4" xfId="21102"/>
    <cellStyle name="Total 2 2 5 3" xfId="9739"/>
    <cellStyle name="Total 2 2 5 3 2" xfId="24847"/>
    <cellStyle name="Total 2 2 5 4" xfId="13797"/>
    <cellStyle name="Total 2 2 5 4 2" xfId="28905"/>
    <cellStyle name="Total 2 2 5 5" xfId="18465"/>
    <cellStyle name="Total 2 2 6" xfId="3663"/>
    <cellStyle name="Total 2 2 6 2" xfId="6300"/>
    <cellStyle name="Total 2 2 6 2 2" xfId="12611"/>
    <cellStyle name="Total 2 2 6 2 2 2" xfId="27719"/>
    <cellStyle name="Total 2 2 6 2 3" xfId="13834"/>
    <cellStyle name="Total 2 2 6 2 3 2" xfId="28942"/>
    <cellStyle name="Total 2 2 6 2 4" xfId="21408"/>
    <cellStyle name="Total 2 2 6 3" xfId="10045"/>
    <cellStyle name="Total 2 2 6 3 2" xfId="25153"/>
    <cellStyle name="Total 2 2 6 4" xfId="14052"/>
    <cellStyle name="Total 2 2 6 4 2" xfId="29160"/>
    <cellStyle name="Total 2 2 6 5" xfId="18771"/>
    <cellStyle name="Total 2 2 7" xfId="4024"/>
    <cellStyle name="Total 2 2 7 2" xfId="6661"/>
    <cellStyle name="Total 2 2 7 2 2" xfId="12972"/>
    <cellStyle name="Total 2 2 7 2 2 2" xfId="28080"/>
    <cellStyle name="Total 2 2 7 2 3" xfId="16662"/>
    <cellStyle name="Total 2 2 7 2 3 2" xfId="31770"/>
    <cellStyle name="Total 2 2 7 2 4" xfId="21769"/>
    <cellStyle name="Total 2 2 7 3" xfId="10406"/>
    <cellStyle name="Total 2 2 7 3 2" xfId="25514"/>
    <cellStyle name="Total 2 2 7 4" xfId="14347"/>
    <cellStyle name="Total 2 2 7 4 2" xfId="29455"/>
    <cellStyle name="Total 2 2 7 5" xfId="19132"/>
    <cellStyle name="Total 2 2 8" xfId="4337"/>
    <cellStyle name="Total 2 2 8 2" xfId="6974"/>
    <cellStyle name="Total 2 2 8 2 2" xfId="13285"/>
    <cellStyle name="Total 2 2 8 2 2 2" xfId="28393"/>
    <cellStyle name="Total 2 2 8 2 3" xfId="16949"/>
    <cellStyle name="Total 2 2 8 2 3 2" xfId="32057"/>
    <cellStyle name="Total 2 2 8 2 4" xfId="22082"/>
    <cellStyle name="Total 2 2 8 3" xfId="10719"/>
    <cellStyle name="Total 2 2 8 3 2" xfId="25827"/>
    <cellStyle name="Total 2 2 8 4" xfId="11764"/>
    <cellStyle name="Total 2 2 8 4 2" xfId="26872"/>
    <cellStyle name="Total 2 2 8 5" xfId="19445"/>
    <cellStyle name="Total 2 2 9" xfId="4589"/>
    <cellStyle name="Total 2 2 9 2" xfId="10971"/>
    <cellStyle name="Total 2 2 9 2 2" xfId="26079"/>
    <cellStyle name="Total 2 2 9 3" xfId="15725"/>
    <cellStyle name="Total 2 2 9 3 2" xfId="30833"/>
    <cellStyle name="Total 2 2 9 4" xfId="19697"/>
    <cellStyle name="Total 2 3" xfId="1981"/>
    <cellStyle name="Total 2 3 10" xfId="8479"/>
    <cellStyle name="Total 2 3 10 2" xfId="23587"/>
    <cellStyle name="Total 2 3 11" xfId="15371"/>
    <cellStyle name="Total 2 3 11 2" xfId="30479"/>
    <cellStyle name="Total 2 3 12" xfId="14970"/>
    <cellStyle name="Total 2 3 12 2" xfId="30078"/>
    <cellStyle name="Total 2 3 13" xfId="17206"/>
    <cellStyle name="Total 2 3 2" xfId="2541"/>
    <cellStyle name="Total 2 3 2 2" xfId="5178"/>
    <cellStyle name="Total 2 3 2 2 2" xfId="11542"/>
    <cellStyle name="Total 2 3 2 2 2 2" xfId="26650"/>
    <cellStyle name="Total 2 3 2 2 3" xfId="16552"/>
    <cellStyle name="Total 2 3 2 2 3 2" xfId="31660"/>
    <cellStyle name="Total 2 3 2 2 4" xfId="20286"/>
    <cellStyle name="Total 2 3 2 3" xfId="9008"/>
    <cellStyle name="Total 2 3 2 3 2" xfId="24116"/>
    <cellStyle name="Total 2 3 3" xfId="2743"/>
    <cellStyle name="Total 2 3 3 2" xfId="5380"/>
    <cellStyle name="Total 2 3 3 2 2" xfId="11729"/>
    <cellStyle name="Total 2 3 3 2 2 2" xfId="26837"/>
    <cellStyle name="Total 2 3 3 2 3" xfId="14655"/>
    <cellStyle name="Total 2 3 3 2 3 2" xfId="29763"/>
    <cellStyle name="Total 2 3 3 2 4" xfId="20488"/>
    <cellStyle name="Total 2 3 3 3" xfId="16542"/>
    <cellStyle name="Total 2 3 3 3 2" xfId="31650"/>
    <cellStyle name="Total 2 3 3 4" xfId="17851"/>
    <cellStyle name="Total 2 3 4" xfId="3046"/>
    <cellStyle name="Total 2 3 4 2" xfId="5683"/>
    <cellStyle name="Total 2 3 4 2 2" xfId="11994"/>
    <cellStyle name="Total 2 3 4 2 2 2" xfId="27102"/>
    <cellStyle name="Total 2 3 4 2 3" xfId="14361"/>
    <cellStyle name="Total 2 3 4 2 3 2" xfId="29469"/>
    <cellStyle name="Total 2 3 4 2 4" xfId="20791"/>
    <cellStyle name="Total 2 3 4 3" xfId="9428"/>
    <cellStyle name="Total 2 3 4 3 2" xfId="24536"/>
    <cellStyle name="Total 2 3 4 4" xfId="7355"/>
    <cellStyle name="Total 2 3 4 4 2" xfId="22463"/>
    <cellStyle name="Total 2 3 4 5" xfId="18154"/>
    <cellStyle name="Total 2 3 5" xfId="3372"/>
    <cellStyle name="Total 2 3 5 2" xfId="6009"/>
    <cellStyle name="Total 2 3 5 2 2" xfId="12320"/>
    <cellStyle name="Total 2 3 5 2 2 2" xfId="27428"/>
    <cellStyle name="Total 2 3 5 2 3" xfId="7306"/>
    <cellStyle name="Total 2 3 5 2 3 2" xfId="22414"/>
    <cellStyle name="Total 2 3 5 2 4" xfId="21117"/>
    <cellStyle name="Total 2 3 5 3" xfId="9754"/>
    <cellStyle name="Total 2 3 5 3 2" xfId="24862"/>
    <cellStyle name="Total 2 3 5 4" xfId="13735"/>
    <cellStyle name="Total 2 3 5 4 2" xfId="28843"/>
    <cellStyle name="Total 2 3 5 5" xfId="18480"/>
    <cellStyle name="Total 2 3 6" xfId="3678"/>
    <cellStyle name="Total 2 3 6 2" xfId="6315"/>
    <cellStyle name="Total 2 3 6 2 2" xfId="12626"/>
    <cellStyle name="Total 2 3 6 2 2 2" xfId="27734"/>
    <cellStyle name="Total 2 3 6 2 3" xfId="7227"/>
    <cellStyle name="Total 2 3 6 2 3 2" xfId="22335"/>
    <cellStyle name="Total 2 3 6 2 4" xfId="21423"/>
    <cellStyle name="Total 2 3 6 3" xfId="10060"/>
    <cellStyle name="Total 2 3 6 3 2" xfId="25168"/>
    <cellStyle name="Total 2 3 6 4" xfId="13907"/>
    <cellStyle name="Total 2 3 6 4 2" xfId="29015"/>
    <cellStyle name="Total 2 3 6 5" xfId="18786"/>
    <cellStyle name="Total 2 3 7" xfId="4053"/>
    <cellStyle name="Total 2 3 7 2" xfId="6690"/>
    <cellStyle name="Total 2 3 7 2 2" xfId="13001"/>
    <cellStyle name="Total 2 3 7 2 2 2" xfId="28109"/>
    <cellStyle name="Total 2 3 7 2 3" xfId="16677"/>
    <cellStyle name="Total 2 3 7 2 3 2" xfId="31785"/>
    <cellStyle name="Total 2 3 7 2 4" xfId="21798"/>
    <cellStyle name="Total 2 3 7 3" xfId="10435"/>
    <cellStyle name="Total 2 3 7 3 2" xfId="25543"/>
    <cellStyle name="Total 2 3 7 4" xfId="15921"/>
    <cellStyle name="Total 2 3 7 4 2" xfId="31029"/>
    <cellStyle name="Total 2 3 7 5" xfId="19161"/>
    <cellStyle name="Total 2 3 8" xfId="4352"/>
    <cellStyle name="Total 2 3 8 2" xfId="6989"/>
    <cellStyle name="Total 2 3 8 2 2" xfId="13300"/>
    <cellStyle name="Total 2 3 8 2 2 2" xfId="28408"/>
    <cellStyle name="Total 2 3 8 2 3" xfId="16964"/>
    <cellStyle name="Total 2 3 8 2 3 2" xfId="32072"/>
    <cellStyle name="Total 2 3 8 2 4" xfId="22097"/>
    <cellStyle name="Total 2 3 8 3" xfId="10734"/>
    <cellStyle name="Total 2 3 8 3 2" xfId="25842"/>
    <cellStyle name="Total 2 3 8 4" xfId="7230"/>
    <cellStyle name="Total 2 3 8 4 2" xfId="22338"/>
    <cellStyle name="Total 2 3 8 5" xfId="19460"/>
    <cellStyle name="Total 2 3 9" xfId="4618"/>
    <cellStyle name="Total 2 3 9 2" xfId="11000"/>
    <cellStyle name="Total 2 3 9 2 2" xfId="26108"/>
    <cellStyle name="Total 2 3 9 3" xfId="15239"/>
    <cellStyle name="Total 2 3 9 3 2" xfId="30347"/>
    <cellStyle name="Total 2 3 9 4" xfId="19726"/>
    <cellStyle name="Total 2 4" xfId="2143"/>
    <cellStyle name="Total 2 4 10" xfId="13457"/>
    <cellStyle name="Total 2 4 10 2" xfId="28565"/>
    <cellStyle name="Total 2 4 11" xfId="16143"/>
    <cellStyle name="Total 2 4 11 2" xfId="31251"/>
    <cellStyle name="Total 2 4 12" xfId="17368"/>
    <cellStyle name="Total 2 4 2" xfId="2633"/>
    <cellStyle name="Total 2 4 2 2" xfId="5270"/>
    <cellStyle name="Total 2 4 2 2 2" xfId="11634"/>
    <cellStyle name="Total 2 4 2 2 2 2" xfId="26742"/>
    <cellStyle name="Total 2 4 2 2 3" xfId="8178"/>
    <cellStyle name="Total 2 4 2 2 3 2" xfId="23286"/>
    <cellStyle name="Total 2 4 2 2 4" xfId="20378"/>
    <cellStyle name="Total 2 4 2 3" xfId="9100"/>
    <cellStyle name="Total 2 4 2 3 2" xfId="24208"/>
    <cellStyle name="Total 2 4 2 4" xfId="7379"/>
    <cellStyle name="Total 2 4 2 4 2" xfId="22487"/>
    <cellStyle name="Total 2 4 2 5" xfId="16503"/>
    <cellStyle name="Total 2 4 2 5 2" xfId="31611"/>
    <cellStyle name="Total 2 4 2 6" xfId="17741"/>
    <cellStyle name="Total 2 4 3" xfId="2898"/>
    <cellStyle name="Total 2 4 3 2" xfId="5535"/>
    <cellStyle name="Total 2 4 3 2 2" xfId="11846"/>
    <cellStyle name="Total 2 4 3 2 2 2" xfId="26954"/>
    <cellStyle name="Total 2 4 3 2 3" xfId="9299"/>
    <cellStyle name="Total 2 4 3 2 3 2" xfId="24407"/>
    <cellStyle name="Total 2 4 3 2 4" xfId="20643"/>
    <cellStyle name="Total 2 4 3 3" xfId="7471"/>
    <cellStyle name="Total 2 4 3 3 2" xfId="22579"/>
    <cellStyle name="Total 2 4 3 4" xfId="18006"/>
    <cellStyle name="Total 2 4 4" xfId="3201"/>
    <cellStyle name="Total 2 4 4 2" xfId="5838"/>
    <cellStyle name="Total 2 4 4 2 2" xfId="12149"/>
    <cellStyle name="Total 2 4 4 2 2 2" xfId="27257"/>
    <cellStyle name="Total 2 4 4 2 3" xfId="8213"/>
    <cellStyle name="Total 2 4 4 2 3 2" xfId="23321"/>
    <cellStyle name="Total 2 4 4 2 4" xfId="20946"/>
    <cellStyle name="Total 2 4 4 3" xfId="9583"/>
    <cellStyle name="Total 2 4 4 3 2" xfId="24691"/>
    <cellStyle name="Total 2 4 4 4" xfId="15069"/>
    <cellStyle name="Total 2 4 4 4 2" xfId="30177"/>
    <cellStyle name="Total 2 4 4 5" xfId="18309"/>
    <cellStyle name="Total 2 4 5" xfId="3527"/>
    <cellStyle name="Total 2 4 5 2" xfId="6164"/>
    <cellStyle name="Total 2 4 5 2 2" xfId="12475"/>
    <cellStyle name="Total 2 4 5 2 2 2" xfId="27583"/>
    <cellStyle name="Total 2 4 5 2 3" xfId="14725"/>
    <cellStyle name="Total 2 4 5 2 3 2" xfId="29833"/>
    <cellStyle name="Total 2 4 5 2 4" xfId="21272"/>
    <cellStyle name="Total 2 4 5 3" xfId="9909"/>
    <cellStyle name="Total 2 4 5 3 2" xfId="25017"/>
    <cellStyle name="Total 2 4 5 4" xfId="7184"/>
    <cellStyle name="Total 2 4 5 4 2" xfId="22292"/>
    <cellStyle name="Total 2 4 5 5" xfId="18635"/>
    <cellStyle name="Total 2 4 6" xfId="3833"/>
    <cellStyle name="Total 2 4 6 2" xfId="6470"/>
    <cellStyle name="Total 2 4 6 2 2" xfId="12781"/>
    <cellStyle name="Total 2 4 6 2 2 2" xfId="27889"/>
    <cellStyle name="Total 2 4 6 2 3" xfId="14163"/>
    <cellStyle name="Total 2 4 6 2 3 2" xfId="29271"/>
    <cellStyle name="Total 2 4 6 2 4" xfId="21578"/>
    <cellStyle name="Total 2 4 6 3" xfId="10215"/>
    <cellStyle name="Total 2 4 6 3 2" xfId="25323"/>
    <cellStyle name="Total 2 4 6 4" xfId="9203"/>
    <cellStyle name="Total 2 4 6 4 2" xfId="24311"/>
    <cellStyle name="Total 2 4 6 5" xfId="18941"/>
    <cellStyle name="Total 2 4 7" xfId="4215"/>
    <cellStyle name="Total 2 4 7 2" xfId="6852"/>
    <cellStyle name="Total 2 4 7 2 2" xfId="13163"/>
    <cellStyle name="Total 2 4 7 2 2 2" xfId="28271"/>
    <cellStyle name="Total 2 4 7 2 3" xfId="16832"/>
    <cellStyle name="Total 2 4 7 2 3 2" xfId="31940"/>
    <cellStyle name="Total 2 4 7 2 4" xfId="21960"/>
    <cellStyle name="Total 2 4 7 3" xfId="10597"/>
    <cellStyle name="Total 2 4 7 3 2" xfId="25705"/>
    <cellStyle name="Total 2 4 7 4" xfId="8263"/>
    <cellStyle name="Total 2 4 7 4 2" xfId="23371"/>
    <cellStyle name="Total 2 4 7 5" xfId="19323"/>
    <cellStyle name="Total 2 4 8" xfId="4780"/>
    <cellStyle name="Total 2 4 8 2" xfId="11162"/>
    <cellStyle name="Total 2 4 8 2 2" xfId="26270"/>
    <cellStyle name="Total 2 4 8 3" xfId="13868"/>
    <cellStyle name="Total 2 4 8 3 2" xfId="28976"/>
    <cellStyle name="Total 2 4 8 4" xfId="19888"/>
    <cellStyle name="Total 2 4 9" xfId="8641"/>
    <cellStyle name="Total 2 4 9 2" xfId="23749"/>
    <cellStyle name="Total 2 5" xfId="2158"/>
    <cellStyle name="Total 2 5 10" xfId="16197"/>
    <cellStyle name="Total 2 5 10 2" xfId="31305"/>
    <cellStyle name="Total 2 5 11" xfId="17383"/>
    <cellStyle name="Total 2 5 2" xfId="2913"/>
    <cellStyle name="Total 2 5 2 2" xfId="5550"/>
    <cellStyle name="Total 2 5 2 2 2" xfId="11861"/>
    <cellStyle name="Total 2 5 2 2 2 2" xfId="26969"/>
    <cellStyle name="Total 2 5 2 2 3" xfId="13965"/>
    <cellStyle name="Total 2 5 2 2 3 2" xfId="29073"/>
    <cellStyle name="Total 2 5 2 2 4" xfId="20658"/>
    <cellStyle name="Total 2 5 2 3" xfId="15726"/>
    <cellStyle name="Total 2 5 2 3 2" xfId="30834"/>
    <cellStyle name="Total 2 5 2 4" xfId="18021"/>
    <cellStyle name="Total 2 5 3" xfId="3216"/>
    <cellStyle name="Total 2 5 3 2" xfId="5853"/>
    <cellStyle name="Total 2 5 3 2 2" xfId="12164"/>
    <cellStyle name="Total 2 5 3 2 2 2" xfId="27272"/>
    <cellStyle name="Total 2 5 3 2 3" xfId="16129"/>
    <cellStyle name="Total 2 5 3 2 3 2" xfId="31237"/>
    <cellStyle name="Total 2 5 3 2 4" xfId="20961"/>
    <cellStyle name="Total 2 5 3 3" xfId="9598"/>
    <cellStyle name="Total 2 5 3 3 2" xfId="24706"/>
    <cellStyle name="Total 2 5 3 4" xfId="13859"/>
    <cellStyle name="Total 2 5 3 4 2" xfId="28967"/>
    <cellStyle name="Total 2 5 3 5" xfId="18324"/>
    <cellStyle name="Total 2 5 4" xfId="3542"/>
    <cellStyle name="Total 2 5 4 2" xfId="6179"/>
    <cellStyle name="Total 2 5 4 2 2" xfId="12490"/>
    <cellStyle name="Total 2 5 4 2 2 2" xfId="27598"/>
    <cellStyle name="Total 2 5 4 2 3" xfId="14118"/>
    <cellStyle name="Total 2 5 4 2 3 2" xfId="29226"/>
    <cellStyle name="Total 2 5 4 2 4" xfId="21287"/>
    <cellStyle name="Total 2 5 4 3" xfId="9924"/>
    <cellStyle name="Total 2 5 4 3 2" xfId="25032"/>
    <cellStyle name="Total 2 5 4 4" xfId="15302"/>
    <cellStyle name="Total 2 5 4 4 2" xfId="30410"/>
    <cellStyle name="Total 2 5 4 5" xfId="18650"/>
    <cellStyle name="Total 2 5 5" xfId="3848"/>
    <cellStyle name="Total 2 5 5 2" xfId="6485"/>
    <cellStyle name="Total 2 5 5 2 2" xfId="12796"/>
    <cellStyle name="Total 2 5 5 2 2 2" xfId="27904"/>
    <cellStyle name="Total 2 5 5 2 3" xfId="13647"/>
    <cellStyle name="Total 2 5 5 2 3 2" xfId="28755"/>
    <cellStyle name="Total 2 5 5 2 4" xfId="21593"/>
    <cellStyle name="Total 2 5 5 3" xfId="10230"/>
    <cellStyle name="Total 2 5 5 3 2" xfId="25338"/>
    <cellStyle name="Total 2 5 5 4" xfId="11250"/>
    <cellStyle name="Total 2 5 5 4 2" xfId="26358"/>
    <cellStyle name="Total 2 5 5 5" xfId="18956"/>
    <cellStyle name="Total 2 5 6" xfId="4230"/>
    <cellStyle name="Total 2 5 6 2" xfId="6867"/>
    <cellStyle name="Total 2 5 6 2 2" xfId="13178"/>
    <cellStyle name="Total 2 5 6 2 2 2" xfId="28286"/>
    <cellStyle name="Total 2 5 6 2 3" xfId="16847"/>
    <cellStyle name="Total 2 5 6 2 3 2" xfId="31955"/>
    <cellStyle name="Total 2 5 6 2 4" xfId="21975"/>
    <cellStyle name="Total 2 5 6 3" xfId="10612"/>
    <cellStyle name="Total 2 5 6 3 2" xfId="25720"/>
    <cellStyle name="Total 2 5 6 4" xfId="7221"/>
    <cellStyle name="Total 2 5 6 4 2" xfId="22329"/>
    <cellStyle name="Total 2 5 6 5" xfId="19338"/>
    <cellStyle name="Total 2 5 7" xfId="4795"/>
    <cellStyle name="Total 2 5 7 2" xfId="11177"/>
    <cellStyle name="Total 2 5 7 2 2" xfId="26285"/>
    <cellStyle name="Total 2 5 7 3" xfId="9236"/>
    <cellStyle name="Total 2 5 7 3 2" xfId="24344"/>
    <cellStyle name="Total 2 5 7 4" xfId="19903"/>
    <cellStyle name="Total 2 5 8" xfId="8656"/>
    <cellStyle name="Total 2 5 8 2" xfId="23764"/>
    <cellStyle name="Total 2 5 9" xfId="9228"/>
    <cellStyle name="Total 2 5 9 2" xfId="24336"/>
    <cellStyle name="Total 3" xfId="1782"/>
    <cellStyle name="Total 3 2" xfId="1953"/>
    <cellStyle name="Total 3 2 10" xfId="8454"/>
    <cellStyle name="Total 3 2 10 2" xfId="23562"/>
    <cellStyle name="Total 3 2 11" xfId="7500"/>
    <cellStyle name="Total 3 2 11 2" xfId="22608"/>
    <cellStyle name="Total 3 2 12" xfId="15813"/>
    <cellStyle name="Total 3 2 12 2" xfId="30921"/>
    <cellStyle name="Total 3 2 13" xfId="17178"/>
    <cellStyle name="Total 3 2 2" xfId="2513"/>
    <cellStyle name="Total 3 2 2 2" xfId="5150"/>
    <cellStyle name="Total 3 2 2 2 2" xfId="11514"/>
    <cellStyle name="Total 3 2 2 2 2 2" xfId="26622"/>
    <cellStyle name="Total 3 2 2 2 3" xfId="13802"/>
    <cellStyle name="Total 3 2 2 2 3 2" xfId="28910"/>
    <cellStyle name="Total 3 2 2 2 4" xfId="20258"/>
    <cellStyle name="Total 3 2 2 3" xfId="8980"/>
    <cellStyle name="Total 3 2 2 3 2" xfId="24088"/>
    <cellStyle name="Total 3 2 3" xfId="2729"/>
    <cellStyle name="Total 3 2 3 2" xfId="5366"/>
    <cellStyle name="Total 3 2 3 2 2" xfId="11715"/>
    <cellStyle name="Total 3 2 3 2 2 2" xfId="26823"/>
    <cellStyle name="Total 3 2 3 2 3" xfId="16083"/>
    <cellStyle name="Total 3 2 3 2 3 2" xfId="31191"/>
    <cellStyle name="Total 3 2 3 2 4" xfId="20474"/>
    <cellStyle name="Total 3 2 3 3" xfId="14679"/>
    <cellStyle name="Total 3 2 3 3 2" xfId="29787"/>
    <cellStyle name="Total 3 2 3 4" xfId="17837"/>
    <cellStyle name="Total 3 2 4" xfId="3032"/>
    <cellStyle name="Total 3 2 4 2" xfId="5669"/>
    <cellStyle name="Total 3 2 4 2 2" xfId="11980"/>
    <cellStyle name="Total 3 2 4 2 2 2" xfId="27088"/>
    <cellStyle name="Total 3 2 4 2 3" xfId="7910"/>
    <cellStyle name="Total 3 2 4 2 3 2" xfId="23018"/>
    <cellStyle name="Total 3 2 4 2 4" xfId="20777"/>
    <cellStyle name="Total 3 2 4 3" xfId="9414"/>
    <cellStyle name="Total 3 2 4 3 2" xfId="24522"/>
    <cellStyle name="Total 3 2 4 4" xfId="14413"/>
    <cellStyle name="Total 3 2 4 4 2" xfId="29521"/>
    <cellStyle name="Total 3 2 4 5" xfId="18140"/>
    <cellStyle name="Total 3 2 5" xfId="3358"/>
    <cellStyle name="Total 3 2 5 2" xfId="5995"/>
    <cellStyle name="Total 3 2 5 2 2" xfId="12306"/>
    <cellStyle name="Total 3 2 5 2 2 2" xfId="27414"/>
    <cellStyle name="Total 3 2 5 2 3" xfId="8125"/>
    <cellStyle name="Total 3 2 5 2 3 2" xfId="23233"/>
    <cellStyle name="Total 3 2 5 2 4" xfId="21103"/>
    <cellStyle name="Total 3 2 5 3" xfId="9740"/>
    <cellStyle name="Total 3 2 5 3 2" xfId="24848"/>
    <cellStyle name="Total 3 2 5 4" xfId="13909"/>
    <cellStyle name="Total 3 2 5 4 2" xfId="29017"/>
    <cellStyle name="Total 3 2 5 5" xfId="18466"/>
    <cellStyle name="Total 3 2 6" xfId="3664"/>
    <cellStyle name="Total 3 2 6 2" xfId="6301"/>
    <cellStyle name="Total 3 2 6 2 2" xfId="12612"/>
    <cellStyle name="Total 3 2 6 2 2 2" xfId="27720"/>
    <cellStyle name="Total 3 2 6 2 3" xfId="7679"/>
    <cellStyle name="Total 3 2 6 2 3 2" xfId="22787"/>
    <cellStyle name="Total 3 2 6 2 4" xfId="21409"/>
    <cellStyle name="Total 3 2 6 3" xfId="10046"/>
    <cellStyle name="Total 3 2 6 3 2" xfId="25154"/>
    <cellStyle name="Total 3 2 6 4" xfId="13446"/>
    <cellStyle name="Total 3 2 6 4 2" xfId="28554"/>
    <cellStyle name="Total 3 2 6 5" xfId="18772"/>
    <cellStyle name="Total 3 2 7" xfId="4025"/>
    <cellStyle name="Total 3 2 7 2" xfId="6662"/>
    <cellStyle name="Total 3 2 7 2 2" xfId="12973"/>
    <cellStyle name="Total 3 2 7 2 2 2" xfId="28081"/>
    <cellStyle name="Total 3 2 7 2 3" xfId="16663"/>
    <cellStyle name="Total 3 2 7 2 3 2" xfId="31771"/>
    <cellStyle name="Total 3 2 7 2 4" xfId="21770"/>
    <cellStyle name="Total 3 2 7 3" xfId="10407"/>
    <cellStyle name="Total 3 2 7 3 2" xfId="25515"/>
    <cellStyle name="Total 3 2 7 4" xfId="7926"/>
    <cellStyle name="Total 3 2 7 4 2" xfId="23034"/>
    <cellStyle name="Total 3 2 7 5" xfId="19133"/>
    <cellStyle name="Total 3 2 8" xfId="4338"/>
    <cellStyle name="Total 3 2 8 2" xfId="6975"/>
    <cellStyle name="Total 3 2 8 2 2" xfId="13286"/>
    <cellStyle name="Total 3 2 8 2 2 2" xfId="28394"/>
    <cellStyle name="Total 3 2 8 2 3" xfId="16950"/>
    <cellStyle name="Total 3 2 8 2 3 2" xfId="32058"/>
    <cellStyle name="Total 3 2 8 2 4" xfId="22083"/>
    <cellStyle name="Total 3 2 8 3" xfId="10720"/>
    <cellStyle name="Total 3 2 8 3 2" xfId="25828"/>
    <cellStyle name="Total 3 2 8 4" xfId="9224"/>
    <cellStyle name="Total 3 2 8 4 2" xfId="24332"/>
    <cellStyle name="Total 3 2 8 5" xfId="19446"/>
    <cellStyle name="Total 3 2 9" xfId="4590"/>
    <cellStyle name="Total 3 2 9 2" xfId="10972"/>
    <cellStyle name="Total 3 2 9 2 2" xfId="26080"/>
    <cellStyle name="Total 3 2 9 3" xfId="14401"/>
    <cellStyle name="Total 3 2 9 3 2" xfId="29509"/>
    <cellStyle name="Total 3 2 9 4" xfId="19698"/>
    <cellStyle name="Total 3 3" xfId="1982"/>
    <cellStyle name="Total 3 3 10" xfId="8480"/>
    <cellStyle name="Total 3 3 10 2" xfId="23588"/>
    <cellStyle name="Total 3 3 11" xfId="11662"/>
    <cellStyle name="Total 3 3 11 2" xfId="26770"/>
    <cellStyle name="Total 3 3 12" xfId="15173"/>
    <cellStyle name="Total 3 3 12 2" xfId="30281"/>
    <cellStyle name="Total 3 3 13" xfId="17207"/>
    <cellStyle name="Total 3 3 2" xfId="2542"/>
    <cellStyle name="Total 3 3 2 2" xfId="5179"/>
    <cellStyle name="Total 3 3 2 2 2" xfId="11543"/>
    <cellStyle name="Total 3 3 2 2 2 2" xfId="26651"/>
    <cellStyle name="Total 3 3 2 2 3" xfId="13524"/>
    <cellStyle name="Total 3 3 2 2 3 2" xfId="28632"/>
    <cellStyle name="Total 3 3 2 2 4" xfId="20287"/>
    <cellStyle name="Total 3 3 2 3" xfId="9009"/>
    <cellStyle name="Total 3 3 2 3 2" xfId="24117"/>
    <cellStyle name="Total 3 3 3" xfId="2744"/>
    <cellStyle name="Total 3 3 3 2" xfId="5381"/>
    <cellStyle name="Total 3 3 3 2 2" xfId="11730"/>
    <cellStyle name="Total 3 3 3 2 2 2" xfId="26838"/>
    <cellStyle name="Total 3 3 3 2 3" xfId="13943"/>
    <cellStyle name="Total 3 3 3 2 3 2" xfId="29051"/>
    <cellStyle name="Total 3 3 3 2 4" xfId="20489"/>
    <cellStyle name="Total 3 3 3 3" xfId="16095"/>
    <cellStyle name="Total 3 3 3 3 2" xfId="31203"/>
    <cellStyle name="Total 3 3 3 4" xfId="17852"/>
    <cellStyle name="Total 3 3 4" xfId="3047"/>
    <cellStyle name="Total 3 3 4 2" xfId="5684"/>
    <cellStyle name="Total 3 3 4 2 2" xfId="11995"/>
    <cellStyle name="Total 3 3 4 2 2 2" xfId="27103"/>
    <cellStyle name="Total 3 3 4 2 3" xfId="13692"/>
    <cellStyle name="Total 3 3 4 2 3 2" xfId="28800"/>
    <cellStyle name="Total 3 3 4 2 4" xfId="20792"/>
    <cellStyle name="Total 3 3 4 3" xfId="9429"/>
    <cellStyle name="Total 3 3 4 3 2" xfId="24537"/>
    <cellStyle name="Total 3 3 4 4" xfId="7468"/>
    <cellStyle name="Total 3 3 4 4 2" xfId="22576"/>
    <cellStyle name="Total 3 3 4 5" xfId="18155"/>
    <cellStyle name="Total 3 3 5" xfId="3373"/>
    <cellStyle name="Total 3 3 5 2" xfId="6010"/>
    <cellStyle name="Total 3 3 5 2 2" xfId="12321"/>
    <cellStyle name="Total 3 3 5 2 2 2" xfId="27429"/>
    <cellStyle name="Total 3 3 5 2 3" xfId="15672"/>
    <cellStyle name="Total 3 3 5 2 3 2" xfId="30780"/>
    <cellStyle name="Total 3 3 5 2 4" xfId="21118"/>
    <cellStyle name="Total 3 3 5 3" xfId="9755"/>
    <cellStyle name="Total 3 3 5 3 2" xfId="24863"/>
    <cellStyle name="Total 3 3 5 4" xfId="16311"/>
    <cellStyle name="Total 3 3 5 4 2" xfId="31419"/>
    <cellStyle name="Total 3 3 5 5" xfId="18481"/>
    <cellStyle name="Total 3 3 6" xfId="3679"/>
    <cellStyle name="Total 3 3 6 2" xfId="6316"/>
    <cellStyle name="Total 3 3 6 2 2" xfId="12627"/>
    <cellStyle name="Total 3 3 6 2 2 2" xfId="27735"/>
    <cellStyle name="Total 3 3 6 2 3" xfId="16357"/>
    <cellStyle name="Total 3 3 6 2 3 2" xfId="31465"/>
    <cellStyle name="Total 3 3 6 2 4" xfId="21424"/>
    <cellStyle name="Total 3 3 6 3" xfId="10061"/>
    <cellStyle name="Total 3 3 6 3 2" xfId="25169"/>
    <cellStyle name="Total 3 3 6 4" xfId="13813"/>
    <cellStyle name="Total 3 3 6 4 2" xfId="28921"/>
    <cellStyle name="Total 3 3 6 5" xfId="18787"/>
    <cellStyle name="Total 3 3 7" xfId="4054"/>
    <cellStyle name="Total 3 3 7 2" xfId="6691"/>
    <cellStyle name="Total 3 3 7 2 2" xfId="13002"/>
    <cellStyle name="Total 3 3 7 2 2 2" xfId="28110"/>
    <cellStyle name="Total 3 3 7 2 3" xfId="16678"/>
    <cellStyle name="Total 3 3 7 2 3 2" xfId="31786"/>
    <cellStyle name="Total 3 3 7 2 4" xfId="21799"/>
    <cellStyle name="Total 3 3 7 3" xfId="10436"/>
    <cellStyle name="Total 3 3 7 3 2" xfId="25544"/>
    <cellStyle name="Total 3 3 7 4" xfId="7225"/>
    <cellStyle name="Total 3 3 7 4 2" xfId="22333"/>
    <cellStyle name="Total 3 3 7 5" xfId="19162"/>
    <cellStyle name="Total 3 3 8" xfId="4353"/>
    <cellStyle name="Total 3 3 8 2" xfId="6990"/>
    <cellStyle name="Total 3 3 8 2 2" xfId="13301"/>
    <cellStyle name="Total 3 3 8 2 2 2" xfId="28409"/>
    <cellStyle name="Total 3 3 8 2 3" xfId="16965"/>
    <cellStyle name="Total 3 3 8 2 3 2" xfId="32073"/>
    <cellStyle name="Total 3 3 8 2 4" xfId="22098"/>
    <cellStyle name="Total 3 3 8 3" xfId="10735"/>
    <cellStyle name="Total 3 3 8 3 2" xfId="25843"/>
    <cellStyle name="Total 3 3 8 4" xfId="7137"/>
    <cellStyle name="Total 3 3 8 4 2" xfId="22245"/>
    <cellStyle name="Total 3 3 8 5" xfId="19461"/>
    <cellStyle name="Total 3 3 9" xfId="4619"/>
    <cellStyle name="Total 3 3 9 2" xfId="11001"/>
    <cellStyle name="Total 3 3 9 2 2" xfId="26109"/>
    <cellStyle name="Total 3 3 9 3" xfId="13607"/>
    <cellStyle name="Total 3 3 9 3 2" xfId="28715"/>
    <cellStyle name="Total 3 3 9 4" xfId="19727"/>
    <cellStyle name="Total 3 4" xfId="2144"/>
    <cellStyle name="Total 3 4 10" xfId="7329"/>
    <cellStyle name="Total 3 4 10 2" xfId="22437"/>
    <cellStyle name="Total 3 4 11" xfId="14592"/>
    <cellStyle name="Total 3 4 11 2" xfId="29700"/>
    <cellStyle name="Total 3 4 12" xfId="17369"/>
    <cellStyle name="Total 3 4 2" xfId="2634"/>
    <cellStyle name="Total 3 4 2 2" xfId="5271"/>
    <cellStyle name="Total 3 4 2 2 2" xfId="11635"/>
    <cellStyle name="Total 3 4 2 2 2 2" xfId="26743"/>
    <cellStyle name="Total 3 4 2 2 3" xfId="14383"/>
    <cellStyle name="Total 3 4 2 2 3 2" xfId="29491"/>
    <cellStyle name="Total 3 4 2 2 4" xfId="20379"/>
    <cellStyle name="Total 3 4 2 3" xfId="9101"/>
    <cellStyle name="Total 3 4 2 3 2" xfId="24209"/>
    <cellStyle name="Total 3 4 2 4" xfId="7891"/>
    <cellStyle name="Total 3 4 2 4 2" xfId="22999"/>
    <cellStyle name="Total 3 4 2 5" xfId="14253"/>
    <cellStyle name="Total 3 4 2 5 2" xfId="29361"/>
    <cellStyle name="Total 3 4 2 6" xfId="17742"/>
    <cellStyle name="Total 3 4 3" xfId="2899"/>
    <cellStyle name="Total 3 4 3 2" xfId="5536"/>
    <cellStyle name="Total 3 4 3 2 2" xfId="11847"/>
    <cellStyle name="Total 3 4 3 2 2 2" xfId="26955"/>
    <cellStyle name="Total 3 4 3 2 3" xfId="15190"/>
    <cellStyle name="Total 3 4 3 2 3 2" xfId="30298"/>
    <cellStyle name="Total 3 4 3 2 4" xfId="20644"/>
    <cellStyle name="Total 3 4 3 3" xfId="7561"/>
    <cellStyle name="Total 3 4 3 3 2" xfId="22669"/>
    <cellStyle name="Total 3 4 3 4" xfId="18007"/>
    <cellStyle name="Total 3 4 4" xfId="3202"/>
    <cellStyle name="Total 3 4 4 2" xfId="5839"/>
    <cellStyle name="Total 3 4 4 2 2" xfId="12150"/>
    <cellStyle name="Total 3 4 4 2 2 2" xfId="27258"/>
    <cellStyle name="Total 3 4 4 2 3" xfId="7751"/>
    <cellStyle name="Total 3 4 4 2 3 2" xfId="22859"/>
    <cellStyle name="Total 3 4 4 2 4" xfId="20947"/>
    <cellStyle name="Total 3 4 4 3" xfId="9584"/>
    <cellStyle name="Total 3 4 4 3 2" xfId="24692"/>
    <cellStyle name="Total 3 4 4 4" xfId="14430"/>
    <cellStyle name="Total 3 4 4 4 2" xfId="29538"/>
    <cellStyle name="Total 3 4 4 5" xfId="18310"/>
    <cellStyle name="Total 3 4 5" xfId="3528"/>
    <cellStyle name="Total 3 4 5 2" xfId="6165"/>
    <cellStyle name="Total 3 4 5 2 2" xfId="12476"/>
    <cellStyle name="Total 3 4 5 2 2 2" xfId="27584"/>
    <cellStyle name="Total 3 4 5 2 3" xfId="15943"/>
    <cellStyle name="Total 3 4 5 2 3 2" xfId="31051"/>
    <cellStyle name="Total 3 4 5 2 4" xfId="21273"/>
    <cellStyle name="Total 3 4 5 3" xfId="9910"/>
    <cellStyle name="Total 3 4 5 3 2" xfId="25018"/>
    <cellStyle name="Total 3 4 5 4" xfId="16176"/>
    <cellStyle name="Total 3 4 5 4 2" xfId="31284"/>
    <cellStyle name="Total 3 4 5 5" xfId="18636"/>
    <cellStyle name="Total 3 4 6" xfId="3834"/>
    <cellStyle name="Total 3 4 6 2" xfId="6471"/>
    <cellStyle name="Total 3 4 6 2 2" xfId="12782"/>
    <cellStyle name="Total 3 4 6 2 2 2" xfId="27890"/>
    <cellStyle name="Total 3 4 6 2 3" xfId="16424"/>
    <cellStyle name="Total 3 4 6 2 3 2" xfId="31532"/>
    <cellStyle name="Total 3 4 6 2 4" xfId="21579"/>
    <cellStyle name="Total 3 4 6 3" xfId="10216"/>
    <cellStyle name="Total 3 4 6 3 2" xfId="25324"/>
    <cellStyle name="Total 3 4 6 4" xfId="8195"/>
    <cellStyle name="Total 3 4 6 4 2" xfId="23303"/>
    <cellStyle name="Total 3 4 6 5" xfId="18942"/>
    <cellStyle name="Total 3 4 7" xfId="4216"/>
    <cellStyle name="Total 3 4 7 2" xfId="6853"/>
    <cellStyle name="Total 3 4 7 2 2" xfId="13164"/>
    <cellStyle name="Total 3 4 7 2 2 2" xfId="28272"/>
    <cellStyle name="Total 3 4 7 2 3" xfId="16833"/>
    <cellStyle name="Total 3 4 7 2 3 2" xfId="31941"/>
    <cellStyle name="Total 3 4 7 2 4" xfId="21961"/>
    <cellStyle name="Total 3 4 7 3" xfId="10598"/>
    <cellStyle name="Total 3 4 7 3 2" xfId="25706"/>
    <cellStyle name="Total 3 4 7 4" xfId="14427"/>
    <cellStyle name="Total 3 4 7 4 2" xfId="29535"/>
    <cellStyle name="Total 3 4 7 5" xfId="19324"/>
    <cellStyle name="Total 3 4 8" xfId="4781"/>
    <cellStyle name="Total 3 4 8 2" xfId="11163"/>
    <cellStyle name="Total 3 4 8 2 2" xfId="26271"/>
    <cellStyle name="Total 3 4 8 3" xfId="7840"/>
    <cellStyle name="Total 3 4 8 3 2" xfId="22948"/>
    <cellStyle name="Total 3 4 8 4" xfId="19889"/>
    <cellStyle name="Total 3 4 9" xfId="8642"/>
    <cellStyle name="Total 3 4 9 2" xfId="23750"/>
    <cellStyle name="Total 3 5" xfId="2159"/>
    <cellStyle name="Total 3 5 10" xfId="8192"/>
    <cellStyle name="Total 3 5 10 2" xfId="23300"/>
    <cellStyle name="Total 3 5 11" xfId="17384"/>
    <cellStyle name="Total 3 5 2" xfId="2914"/>
    <cellStyle name="Total 3 5 2 2" xfId="5551"/>
    <cellStyle name="Total 3 5 2 2 2" xfId="11862"/>
    <cellStyle name="Total 3 5 2 2 2 2" xfId="26970"/>
    <cellStyle name="Total 3 5 2 2 3" xfId="9281"/>
    <cellStyle name="Total 3 5 2 2 3 2" xfId="24389"/>
    <cellStyle name="Total 3 5 2 2 4" xfId="20659"/>
    <cellStyle name="Total 3 5 2 3" xfId="14799"/>
    <cellStyle name="Total 3 5 2 3 2" xfId="29907"/>
    <cellStyle name="Total 3 5 2 4" xfId="18022"/>
    <cellStyle name="Total 3 5 3" xfId="3217"/>
    <cellStyle name="Total 3 5 3 2" xfId="5854"/>
    <cellStyle name="Total 3 5 3 2 2" xfId="12165"/>
    <cellStyle name="Total 3 5 3 2 2 2" xfId="27273"/>
    <cellStyle name="Total 3 5 3 2 3" xfId="15984"/>
    <cellStyle name="Total 3 5 3 2 3 2" xfId="31092"/>
    <cellStyle name="Total 3 5 3 2 4" xfId="20962"/>
    <cellStyle name="Total 3 5 3 3" xfId="9599"/>
    <cellStyle name="Total 3 5 3 3 2" xfId="24707"/>
    <cellStyle name="Total 3 5 3 4" xfId="11237"/>
    <cellStyle name="Total 3 5 3 4 2" xfId="26345"/>
    <cellStyle name="Total 3 5 3 5" xfId="18325"/>
    <cellStyle name="Total 3 5 4" xfId="3543"/>
    <cellStyle name="Total 3 5 4 2" xfId="6180"/>
    <cellStyle name="Total 3 5 4 2 2" xfId="12491"/>
    <cellStyle name="Total 3 5 4 2 2 2" xfId="27599"/>
    <cellStyle name="Total 3 5 4 2 3" xfId="7432"/>
    <cellStyle name="Total 3 5 4 2 3 2" xfId="22540"/>
    <cellStyle name="Total 3 5 4 2 4" xfId="21288"/>
    <cellStyle name="Total 3 5 4 3" xfId="9925"/>
    <cellStyle name="Total 3 5 4 3 2" xfId="25033"/>
    <cellStyle name="Total 3 5 4 4" xfId="7286"/>
    <cellStyle name="Total 3 5 4 4 2" xfId="22394"/>
    <cellStyle name="Total 3 5 4 5" xfId="18651"/>
    <cellStyle name="Total 3 5 5" xfId="3849"/>
    <cellStyle name="Total 3 5 5 2" xfId="6486"/>
    <cellStyle name="Total 3 5 5 2 2" xfId="12797"/>
    <cellStyle name="Total 3 5 5 2 2 2" xfId="27905"/>
    <cellStyle name="Total 3 5 5 2 3" xfId="15842"/>
    <cellStyle name="Total 3 5 5 2 3 2" xfId="30950"/>
    <cellStyle name="Total 3 5 5 2 4" xfId="21594"/>
    <cellStyle name="Total 3 5 5 3" xfId="10231"/>
    <cellStyle name="Total 3 5 5 3 2" xfId="25339"/>
    <cellStyle name="Total 3 5 5 4" xfId="14432"/>
    <cellStyle name="Total 3 5 5 4 2" xfId="29540"/>
    <cellStyle name="Total 3 5 5 5" xfId="18957"/>
    <cellStyle name="Total 3 5 6" xfId="4231"/>
    <cellStyle name="Total 3 5 6 2" xfId="6868"/>
    <cellStyle name="Total 3 5 6 2 2" xfId="13179"/>
    <cellStyle name="Total 3 5 6 2 2 2" xfId="28287"/>
    <cellStyle name="Total 3 5 6 2 3" xfId="16848"/>
    <cellStyle name="Total 3 5 6 2 3 2" xfId="31956"/>
    <cellStyle name="Total 3 5 6 2 4" xfId="21976"/>
    <cellStyle name="Total 3 5 6 3" xfId="10613"/>
    <cellStyle name="Total 3 5 6 3 2" xfId="25721"/>
    <cellStyle name="Total 3 5 6 4" xfId="9239"/>
    <cellStyle name="Total 3 5 6 4 2" xfId="24347"/>
    <cellStyle name="Total 3 5 6 5" xfId="19339"/>
    <cellStyle name="Total 3 5 7" xfId="4796"/>
    <cellStyle name="Total 3 5 7 2" xfId="11178"/>
    <cellStyle name="Total 3 5 7 2 2" xfId="26286"/>
    <cellStyle name="Total 3 5 7 3" xfId="7320"/>
    <cellStyle name="Total 3 5 7 3 2" xfId="22428"/>
    <cellStyle name="Total 3 5 7 4" xfId="19904"/>
    <cellStyle name="Total 3 5 8" xfId="8657"/>
    <cellStyle name="Total 3 5 8 2" xfId="23765"/>
    <cellStyle name="Total 3 5 9" xfId="13429"/>
    <cellStyle name="Total 3 5 9 2" xfId="28537"/>
    <cellStyle name="Total 4" xfId="1783"/>
    <cellStyle name="Total 4 2" xfId="1954"/>
    <cellStyle name="Total 4 2 10" xfId="8455"/>
    <cellStyle name="Total 4 2 10 2" xfId="23563"/>
    <cellStyle name="Total 4 2 11" xfId="8242"/>
    <cellStyle name="Total 4 2 11 2" xfId="23350"/>
    <cellStyle name="Total 4 2 12" xfId="8196"/>
    <cellStyle name="Total 4 2 12 2" xfId="23304"/>
    <cellStyle name="Total 4 2 13" xfId="17179"/>
    <cellStyle name="Total 4 2 2" xfId="2514"/>
    <cellStyle name="Total 4 2 2 2" xfId="5151"/>
    <cellStyle name="Total 4 2 2 2 2" xfId="11515"/>
    <cellStyle name="Total 4 2 2 2 2 2" xfId="26623"/>
    <cellStyle name="Total 4 2 2 2 3" xfId="15618"/>
    <cellStyle name="Total 4 2 2 2 3 2" xfId="30726"/>
    <cellStyle name="Total 4 2 2 2 4" xfId="20259"/>
    <cellStyle name="Total 4 2 2 3" xfId="8981"/>
    <cellStyle name="Total 4 2 2 3 2" xfId="24089"/>
    <cellStyle name="Total 4 2 3" xfId="2730"/>
    <cellStyle name="Total 4 2 3 2" xfId="5367"/>
    <cellStyle name="Total 4 2 3 2 2" xfId="11716"/>
    <cellStyle name="Total 4 2 3 2 2 2" xfId="26824"/>
    <cellStyle name="Total 4 2 3 2 3" xfId="13554"/>
    <cellStyle name="Total 4 2 3 2 3 2" xfId="28662"/>
    <cellStyle name="Total 4 2 3 2 4" xfId="20475"/>
    <cellStyle name="Total 4 2 3 3" xfId="13596"/>
    <cellStyle name="Total 4 2 3 3 2" xfId="28704"/>
    <cellStyle name="Total 4 2 3 4" xfId="17838"/>
    <cellStyle name="Total 4 2 4" xfId="3033"/>
    <cellStyle name="Total 4 2 4 2" xfId="5670"/>
    <cellStyle name="Total 4 2 4 2 2" xfId="11981"/>
    <cellStyle name="Total 4 2 4 2 2 2" xfId="27089"/>
    <cellStyle name="Total 4 2 4 2 3" xfId="16432"/>
    <cellStyle name="Total 4 2 4 2 3 2" xfId="31540"/>
    <cellStyle name="Total 4 2 4 2 4" xfId="20778"/>
    <cellStyle name="Total 4 2 4 3" xfId="9415"/>
    <cellStyle name="Total 4 2 4 3 2" xfId="24523"/>
    <cellStyle name="Total 4 2 4 4" xfId="7841"/>
    <cellStyle name="Total 4 2 4 4 2" xfId="22949"/>
    <cellStyle name="Total 4 2 4 5" xfId="18141"/>
    <cellStyle name="Total 4 2 5" xfId="3359"/>
    <cellStyle name="Total 4 2 5 2" xfId="5996"/>
    <cellStyle name="Total 4 2 5 2 2" xfId="12307"/>
    <cellStyle name="Total 4 2 5 2 2 2" xfId="27415"/>
    <cellStyle name="Total 4 2 5 2 3" xfId="15585"/>
    <cellStyle name="Total 4 2 5 2 3 2" xfId="30693"/>
    <cellStyle name="Total 4 2 5 2 4" xfId="21104"/>
    <cellStyle name="Total 4 2 5 3" xfId="9741"/>
    <cellStyle name="Total 4 2 5 3 2" xfId="24849"/>
    <cellStyle name="Total 4 2 5 4" xfId="14129"/>
    <cellStyle name="Total 4 2 5 4 2" xfId="29237"/>
    <cellStyle name="Total 4 2 5 5" xfId="18467"/>
    <cellStyle name="Total 4 2 6" xfId="3665"/>
    <cellStyle name="Total 4 2 6 2" xfId="6302"/>
    <cellStyle name="Total 4 2 6 2 2" xfId="12613"/>
    <cellStyle name="Total 4 2 6 2 2 2" xfId="27721"/>
    <cellStyle name="Total 4 2 6 2 3" xfId="7982"/>
    <cellStyle name="Total 4 2 6 2 3 2" xfId="23090"/>
    <cellStyle name="Total 4 2 6 2 4" xfId="21410"/>
    <cellStyle name="Total 4 2 6 3" xfId="10047"/>
    <cellStyle name="Total 4 2 6 3 2" xfId="25155"/>
    <cellStyle name="Total 4 2 6 4" xfId="13586"/>
    <cellStyle name="Total 4 2 6 4 2" xfId="28694"/>
    <cellStyle name="Total 4 2 6 5" xfId="18773"/>
    <cellStyle name="Total 4 2 7" xfId="4026"/>
    <cellStyle name="Total 4 2 7 2" xfId="6663"/>
    <cellStyle name="Total 4 2 7 2 2" xfId="12974"/>
    <cellStyle name="Total 4 2 7 2 2 2" xfId="28082"/>
    <cellStyle name="Total 4 2 7 2 3" xfId="16664"/>
    <cellStyle name="Total 4 2 7 2 3 2" xfId="31772"/>
    <cellStyle name="Total 4 2 7 2 4" xfId="21771"/>
    <cellStyle name="Total 4 2 7 3" xfId="10408"/>
    <cellStyle name="Total 4 2 7 3 2" xfId="25516"/>
    <cellStyle name="Total 4 2 7 4" xfId="9145"/>
    <cellStyle name="Total 4 2 7 4 2" xfId="24253"/>
    <cellStyle name="Total 4 2 7 5" xfId="19134"/>
    <cellStyle name="Total 4 2 8" xfId="4339"/>
    <cellStyle name="Total 4 2 8 2" xfId="6976"/>
    <cellStyle name="Total 4 2 8 2 2" xfId="13287"/>
    <cellStyle name="Total 4 2 8 2 2 2" xfId="28395"/>
    <cellStyle name="Total 4 2 8 2 3" xfId="16951"/>
    <cellStyle name="Total 4 2 8 2 3 2" xfId="32059"/>
    <cellStyle name="Total 4 2 8 2 4" xfId="22084"/>
    <cellStyle name="Total 4 2 8 3" xfId="10721"/>
    <cellStyle name="Total 4 2 8 3 2" xfId="25829"/>
    <cellStyle name="Total 4 2 8 4" xfId="7835"/>
    <cellStyle name="Total 4 2 8 4 2" xfId="22943"/>
    <cellStyle name="Total 4 2 8 5" xfId="19447"/>
    <cellStyle name="Total 4 2 9" xfId="4591"/>
    <cellStyle name="Total 4 2 9 2" xfId="10973"/>
    <cellStyle name="Total 4 2 9 2 2" xfId="26081"/>
    <cellStyle name="Total 4 2 9 3" xfId="7114"/>
    <cellStyle name="Total 4 2 9 3 2" xfId="22222"/>
    <cellStyle name="Total 4 2 9 4" xfId="19699"/>
    <cellStyle name="Total 4 3" xfId="1983"/>
    <cellStyle name="Total 4 3 10" xfId="8481"/>
    <cellStyle name="Total 4 3 10 2" xfId="23589"/>
    <cellStyle name="Total 4 3 11" xfId="7198"/>
    <cellStyle name="Total 4 3 11 2" xfId="22306"/>
    <cellStyle name="Total 4 3 12" xfId="15770"/>
    <cellStyle name="Total 4 3 12 2" xfId="30878"/>
    <cellStyle name="Total 4 3 13" xfId="17208"/>
    <cellStyle name="Total 4 3 2" xfId="2543"/>
    <cellStyle name="Total 4 3 2 2" xfId="5180"/>
    <cellStyle name="Total 4 3 2 2 2" xfId="11544"/>
    <cellStyle name="Total 4 3 2 2 2 2" xfId="26652"/>
    <cellStyle name="Total 4 3 2 2 3" xfId="14819"/>
    <cellStyle name="Total 4 3 2 2 3 2" xfId="29927"/>
    <cellStyle name="Total 4 3 2 2 4" xfId="20288"/>
    <cellStyle name="Total 4 3 2 3" xfId="9010"/>
    <cellStyle name="Total 4 3 2 3 2" xfId="24118"/>
    <cellStyle name="Total 4 3 3" xfId="2745"/>
    <cellStyle name="Total 4 3 3 2" xfId="5382"/>
    <cellStyle name="Total 4 3 3 2 2" xfId="11731"/>
    <cellStyle name="Total 4 3 3 2 2 2" xfId="26839"/>
    <cellStyle name="Total 4 3 3 2 3" xfId="7327"/>
    <cellStyle name="Total 4 3 3 2 3 2" xfId="22435"/>
    <cellStyle name="Total 4 3 3 2 4" xfId="20490"/>
    <cellStyle name="Total 4 3 3 3" xfId="16093"/>
    <cellStyle name="Total 4 3 3 3 2" xfId="31201"/>
    <cellStyle name="Total 4 3 3 4" xfId="17853"/>
    <cellStyle name="Total 4 3 4" xfId="3048"/>
    <cellStyle name="Total 4 3 4 2" xfId="5685"/>
    <cellStyle name="Total 4 3 4 2 2" xfId="11996"/>
    <cellStyle name="Total 4 3 4 2 2 2" xfId="27104"/>
    <cellStyle name="Total 4 3 4 2 3" xfId="7228"/>
    <cellStyle name="Total 4 3 4 2 3 2" xfId="22336"/>
    <cellStyle name="Total 4 3 4 2 4" xfId="20793"/>
    <cellStyle name="Total 4 3 4 3" xfId="9430"/>
    <cellStyle name="Total 4 3 4 3 2" xfId="24538"/>
    <cellStyle name="Total 4 3 4 4" xfId="9260"/>
    <cellStyle name="Total 4 3 4 4 2" xfId="24368"/>
    <cellStyle name="Total 4 3 4 5" xfId="18156"/>
    <cellStyle name="Total 4 3 5" xfId="3374"/>
    <cellStyle name="Total 4 3 5 2" xfId="6011"/>
    <cellStyle name="Total 4 3 5 2 2" xfId="12322"/>
    <cellStyle name="Total 4 3 5 2 2 2" xfId="27430"/>
    <cellStyle name="Total 4 3 5 2 3" xfId="15712"/>
    <cellStyle name="Total 4 3 5 2 3 2" xfId="30820"/>
    <cellStyle name="Total 4 3 5 2 4" xfId="21119"/>
    <cellStyle name="Total 4 3 5 3" xfId="9756"/>
    <cellStyle name="Total 4 3 5 3 2" xfId="24864"/>
    <cellStyle name="Total 4 3 5 4" xfId="14467"/>
    <cellStyle name="Total 4 3 5 4 2" xfId="29575"/>
    <cellStyle name="Total 4 3 5 5" xfId="18482"/>
    <cellStyle name="Total 4 3 6" xfId="3680"/>
    <cellStyle name="Total 4 3 6 2" xfId="6317"/>
    <cellStyle name="Total 4 3 6 2 2" xfId="12628"/>
    <cellStyle name="Total 4 3 6 2 2 2" xfId="27736"/>
    <cellStyle name="Total 4 3 6 2 3" xfId="14468"/>
    <cellStyle name="Total 4 3 6 2 3 2" xfId="29576"/>
    <cellStyle name="Total 4 3 6 2 4" xfId="21425"/>
    <cellStyle name="Total 4 3 6 3" xfId="10062"/>
    <cellStyle name="Total 4 3 6 3 2" xfId="25170"/>
    <cellStyle name="Total 4 3 6 4" xfId="9258"/>
    <cellStyle name="Total 4 3 6 4 2" xfId="24366"/>
    <cellStyle name="Total 4 3 6 5" xfId="18788"/>
    <cellStyle name="Total 4 3 7" xfId="4055"/>
    <cellStyle name="Total 4 3 7 2" xfId="6692"/>
    <cellStyle name="Total 4 3 7 2 2" xfId="13003"/>
    <cellStyle name="Total 4 3 7 2 2 2" xfId="28111"/>
    <cellStyle name="Total 4 3 7 2 3" xfId="16679"/>
    <cellStyle name="Total 4 3 7 2 3 2" xfId="31787"/>
    <cellStyle name="Total 4 3 7 2 4" xfId="21800"/>
    <cellStyle name="Total 4 3 7 3" xfId="10437"/>
    <cellStyle name="Total 4 3 7 3 2" xfId="25545"/>
    <cellStyle name="Total 4 3 7 4" xfId="16350"/>
    <cellStyle name="Total 4 3 7 4 2" xfId="31458"/>
    <cellStyle name="Total 4 3 7 5" xfId="19163"/>
    <cellStyle name="Total 4 3 8" xfId="4354"/>
    <cellStyle name="Total 4 3 8 2" xfId="6991"/>
    <cellStyle name="Total 4 3 8 2 2" xfId="13302"/>
    <cellStyle name="Total 4 3 8 2 2 2" xfId="28410"/>
    <cellStyle name="Total 4 3 8 2 3" xfId="16966"/>
    <cellStyle name="Total 4 3 8 2 3 2" xfId="32074"/>
    <cellStyle name="Total 4 3 8 2 4" xfId="22099"/>
    <cellStyle name="Total 4 3 8 3" xfId="10736"/>
    <cellStyle name="Total 4 3 8 3 2" xfId="25844"/>
    <cellStyle name="Total 4 3 8 4" xfId="16509"/>
    <cellStyle name="Total 4 3 8 4 2" xfId="31617"/>
    <cellStyle name="Total 4 3 8 5" xfId="19462"/>
    <cellStyle name="Total 4 3 9" xfId="4620"/>
    <cellStyle name="Total 4 3 9 2" xfId="11002"/>
    <cellStyle name="Total 4 3 9 2 2" xfId="26110"/>
    <cellStyle name="Total 4 3 9 3" xfId="7367"/>
    <cellStyle name="Total 4 3 9 3 2" xfId="22475"/>
    <cellStyle name="Total 4 3 9 4" xfId="19728"/>
    <cellStyle name="Total 4 4" xfId="2145"/>
    <cellStyle name="Total 4 4 10" xfId="11219"/>
    <cellStyle name="Total 4 4 10 2" xfId="26327"/>
    <cellStyle name="Total 4 4 11" xfId="16289"/>
    <cellStyle name="Total 4 4 11 2" xfId="31397"/>
    <cellStyle name="Total 4 4 12" xfId="17370"/>
    <cellStyle name="Total 4 4 2" xfId="2635"/>
    <cellStyle name="Total 4 4 2 2" xfId="5272"/>
    <cellStyle name="Total 4 4 2 2 2" xfId="11636"/>
    <cellStyle name="Total 4 4 2 2 2 2" xfId="26744"/>
    <cellStyle name="Total 4 4 2 2 3" xfId="13755"/>
    <cellStyle name="Total 4 4 2 2 3 2" xfId="28863"/>
    <cellStyle name="Total 4 4 2 2 4" xfId="20380"/>
    <cellStyle name="Total 4 4 2 3" xfId="9102"/>
    <cellStyle name="Total 4 4 2 3 2" xfId="24210"/>
    <cellStyle name="Total 4 4 2 4" xfId="15379"/>
    <cellStyle name="Total 4 4 2 4 2" xfId="30487"/>
    <cellStyle name="Total 4 4 2 5" xfId="7911"/>
    <cellStyle name="Total 4 4 2 5 2" xfId="23019"/>
    <cellStyle name="Total 4 4 2 6" xfId="17743"/>
    <cellStyle name="Total 4 4 3" xfId="2900"/>
    <cellStyle name="Total 4 4 3 2" xfId="5537"/>
    <cellStyle name="Total 4 4 3 2 2" xfId="11848"/>
    <cellStyle name="Total 4 4 3 2 2 2" xfId="26956"/>
    <cellStyle name="Total 4 4 3 2 3" xfId="15490"/>
    <cellStyle name="Total 4 4 3 2 3 2" xfId="30598"/>
    <cellStyle name="Total 4 4 3 2 4" xfId="20645"/>
    <cellStyle name="Total 4 4 3 3" xfId="8071"/>
    <cellStyle name="Total 4 4 3 3 2" xfId="23179"/>
    <cellStyle name="Total 4 4 3 4" xfId="18008"/>
    <cellStyle name="Total 4 4 4" xfId="3203"/>
    <cellStyle name="Total 4 4 4 2" xfId="5840"/>
    <cellStyle name="Total 4 4 4 2 2" xfId="12151"/>
    <cellStyle name="Total 4 4 4 2 2 2" xfId="27259"/>
    <cellStyle name="Total 4 4 4 2 3" xfId="14258"/>
    <cellStyle name="Total 4 4 4 2 3 2" xfId="29366"/>
    <cellStyle name="Total 4 4 4 2 4" xfId="20948"/>
    <cellStyle name="Total 4 4 4 3" xfId="9585"/>
    <cellStyle name="Total 4 4 4 3 2" xfId="24693"/>
    <cellStyle name="Total 4 4 4 4" xfId="7047"/>
    <cellStyle name="Total 4 4 4 4 2" xfId="22155"/>
    <cellStyle name="Total 4 4 4 5" xfId="18311"/>
    <cellStyle name="Total 4 4 5" xfId="3529"/>
    <cellStyle name="Total 4 4 5 2" xfId="6166"/>
    <cellStyle name="Total 4 4 5 2 2" xfId="12477"/>
    <cellStyle name="Total 4 4 5 2 2 2" xfId="27585"/>
    <cellStyle name="Total 4 4 5 2 3" xfId="13751"/>
    <cellStyle name="Total 4 4 5 2 3 2" xfId="28859"/>
    <cellStyle name="Total 4 4 5 2 4" xfId="21274"/>
    <cellStyle name="Total 4 4 5 3" xfId="9911"/>
    <cellStyle name="Total 4 4 5 3 2" xfId="25019"/>
    <cellStyle name="Total 4 4 5 4" xfId="13772"/>
    <cellStyle name="Total 4 4 5 4 2" xfId="28880"/>
    <cellStyle name="Total 4 4 5 5" xfId="18637"/>
    <cellStyle name="Total 4 4 6" xfId="3835"/>
    <cellStyle name="Total 4 4 6 2" xfId="6472"/>
    <cellStyle name="Total 4 4 6 2 2" xfId="12783"/>
    <cellStyle name="Total 4 4 6 2 2 2" xfId="27891"/>
    <cellStyle name="Total 4 4 6 2 3" xfId="16047"/>
    <cellStyle name="Total 4 4 6 2 3 2" xfId="31155"/>
    <cellStyle name="Total 4 4 6 2 4" xfId="21580"/>
    <cellStyle name="Total 4 4 6 3" xfId="10217"/>
    <cellStyle name="Total 4 4 6 3 2" xfId="25325"/>
    <cellStyle name="Total 4 4 6 4" xfId="13648"/>
    <cellStyle name="Total 4 4 6 4 2" xfId="28756"/>
    <cellStyle name="Total 4 4 6 5" xfId="18943"/>
    <cellStyle name="Total 4 4 7" xfId="4217"/>
    <cellStyle name="Total 4 4 7 2" xfId="6854"/>
    <cellStyle name="Total 4 4 7 2 2" xfId="13165"/>
    <cellStyle name="Total 4 4 7 2 2 2" xfId="28273"/>
    <cellStyle name="Total 4 4 7 2 3" xfId="16834"/>
    <cellStyle name="Total 4 4 7 2 3 2" xfId="31942"/>
    <cellStyle name="Total 4 4 7 2 4" xfId="21962"/>
    <cellStyle name="Total 4 4 7 3" xfId="10599"/>
    <cellStyle name="Total 4 4 7 3 2" xfId="25707"/>
    <cellStyle name="Total 4 4 7 4" xfId="7839"/>
    <cellStyle name="Total 4 4 7 4 2" xfId="22947"/>
    <cellStyle name="Total 4 4 7 5" xfId="19325"/>
    <cellStyle name="Total 4 4 8" xfId="4782"/>
    <cellStyle name="Total 4 4 8 2" xfId="11164"/>
    <cellStyle name="Total 4 4 8 2 2" xfId="26272"/>
    <cellStyle name="Total 4 4 8 3" xfId="15382"/>
    <cellStyle name="Total 4 4 8 3 2" xfId="30490"/>
    <cellStyle name="Total 4 4 8 4" xfId="19890"/>
    <cellStyle name="Total 4 4 9" xfId="8643"/>
    <cellStyle name="Total 4 4 9 2" xfId="23751"/>
    <cellStyle name="Total 4 5" xfId="2160"/>
    <cellStyle name="Total 4 5 10" xfId="15903"/>
    <cellStyle name="Total 4 5 10 2" xfId="31011"/>
    <cellStyle name="Total 4 5 11" xfId="17385"/>
    <cellStyle name="Total 4 5 2" xfId="2915"/>
    <cellStyle name="Total 4 5 2 2" xfId="5552"/>
    <cellStyle name="Total 4 5 2 2 2" xfId="11863"/>
    <cellStyle name="Total 4 5 2 2 2 2" xfId="26971"/>
    <cellStyle name="Total 4 5 2 2 3" xfId="13810"/>
    <cellStyle name="Total 4 5 2 2 3 2" xfId="28918"/>
    <cellStyle name="Total 4 5 2 2 4" xfId="20660"/>
    <cellStyle name="Total 4 5 2 3" xfId="14905"/>
    <cellStyle name="Total 4 5 2 3 2" xfId="30013"/>
    <cellStyle name="Total 4 5 2 4" xfId="18023"/>
    <cellStyle name="Total 4 5 3" xfId="3218"/>
    <cellStyle name="Total 4 5 3 2" xfId="5855"/>
    <cellStyle name="Total 4 5 3 2 2" xfId="12166"/>
    <cellStyle name="Total 4 5 3 2 2 2" xfId="27274"/>
    <cellStyle name="Total 4 5 3 2 3" xfId="7701"/>
    <cellStyle name="Total 4 5 3 2 3 2" xfId="22809"/>
    <cellStyle name="Total 4 5 3 2 4" xfId="20963"/>
    <cellStyle name="Total 4 5 3 3" xfId="9600"/>
    <cellStyle name="Total 4 5 3 3 2" xfId="24708"/>
    <cellStyle name="Total 4 5 3 4" xfId="7579"/>
    <cellStyle name="Total 4 5 3 4 2" xfId="22687"/>
    <cellStyle name="Total 4 5 3 5" xfId="18326"/>
    <cellStyle name="Total 4 5 4" xfId="3544"/>
    <cellStyle name="Total 4 5 4 2" xfId="6181"/>
    <cellStyle name="Total 4 5 4 2 2" xfId="12492"/>
    <cellStyle name="Total 4 5 4 2 2 2" xfId="27600"/>
    <cellStyle name="Total 4 5 4 2 3" xfId="13695"/>
    <cellStyle name="Total 4 5 4 2 3 2" xfId="28803"/>
    <cellStyle name="Total 4 5 4 2 4" xfId="21289"/>
    <cellStyle name="Total 4 5 4 3" xfId="9926"/>
    <cellStyle name="Total 4 5 4 3 2" xfId="25034"/>
    <cellStyle name="Total 4 5 4 4" xfId="15156"/>
    <cellStyle name="Total 4 5 4 4 2" xfId="30264"/>
    <cellStyle name="Total 4 5 4 5" xfId="18652"/>
    <cellStyle name="Total 4 5 5" xfId="3850"/>
    <cellStyle name="Total 4 5 5 2" xfId="6487"/>
    <cellStyle name="Total 4 5 5 2 2" xfId="12798"/>
    <cellStyle name="Total 4 5 5 2 2 2" xfId="27906"/>
    <cellStyle name="Total 4 5 5 2 3" xfId="13933"/>
    <cellStyle name="Total 4 5 5 2 3 2" xfId="29041"/>
    <cellStyle name="Total 4 5 5 2 4" xfId="21595"/>
    <cellStyle name="Total 4 5 5 3" xfId="10232"/>
    <cellStyle name="Total 4 5 5 3 2" xfId="25340"/>
    <cellStyle name="Total 4 5 5 4" xfId="8184"/>
    <cellStyle name="Total 4 5 5 4 2" xfId="23292"/>
    <cellStyle name="Total 4 5 5 5" xfId="18958"/>
    <cellStyle name="Total 4 5 6" xfId="4232"/>
    <cellStyle name="Total 4 5 6 2" xfId="6869"/>
    <cellStyle name="Total 4 5 6 2 2" xfId="13180"/>
    <cellStyle name="Total 4 5 6 2 2 2" xfId="28288"/>
    <cellStyle name="Total 4 5 6 2 3" xfId="16849"/>
    <cellStyle name="Total 4 5 6 2 3 2" xfId="31957"/>
    <cellStyle name="Total 4 5 6 2 4" xfId="21977"/>
    <cellStyle name="Total 4 5 6 3" xfId="10614"/>
    <cellStyle name="Total 4 5 6 3 2" xfId="25722"/>
    <cellStyle name="Total 4 5 6 4" xfId="8140"/>
    <cellStyle name="Total 4 5 6 4 2" xfId="23248"/>
    <cellStyle name="Total 4 5 6 5" xfId="19340"/>
    <cellStyle name="Total 4 5 7" xfId="4797"/>
    <cellStyle name="Total 4 5 7 2" xfId="11179"/>
    <cellStyle name="Total 4 5 7 2 2" xfId="26287"/>
    <cellStyle name="Total 4 5 7 3" xfId="7123"/>
    <cellStyle name="Total 4 5 7 3 2" xfId="22231"/>
    <cellStyle name="Total 4 5 7 4" xfId="19905"/>
    <cellStyle name="Total 4 5 8" xfId="8658"/>
    <cellStyle name="Total 4 5 8 2" xfId="23766"/>
    <cellStyle name="Total 4 5 9" xfId="11773"/>
    <cellStyle name="Total 4 5 9 2" xfId="26881"/>
    <cellStyle name="Total 5" xfId="1784"/>
    <cellStyle name="Total 5 2" xfId="1955"/>
    <cellStyle name="Total 5 2 10" xfId="8456"/>
    <cellStyle name="Total 5 2 10 2" xfId="23564"/>
    <cellStyle name="Total 5 2 11" xfId="16002"/>
    <cellStyle name="Total 5 2 11 2" xfId="31110"/>
    <cellStyle name="Total 5 2 12" xfId="7955"/>
    <cellStyle name="Total 5 2 12 2" xfId="23063"/>
    <cellStyle name="Total 5 2 13" xfId="17180"/>
    <cellStyle name="Total 5 2 2" xfId="2515"/>
    <cellStyle name="Total 5 2 2 2" xfId="5152"/>
    <cellStyle name="Total 5 2 2 2 2" xfId="11516"/>
    <cellStyle name="Total 5 2 2 2 2 2" xfId="26624"/>
    <cellStyle name="Total 5 2 2 2 3" xfId="14818"/>
    <cellStyle name="Total 5 2 2 2 3 2" xfId="29926"/>
    <cellStyle name="Total 5 2 2 2 4" xfId="20260"/>
    <cellStyle name="Total 5 2 2 3" xfId="8982"/>
    <cellStyle name="Total 5 2 2 3 2" xfId="24090"/>
    <cellStyle name="Total 5 2 3" xfId="2731"/>
    <cellStyle name="Total 5 2 3 2" xfId="5368"/>
    <cellStyle name="Total 5 2 3 2 2" xfId="11717"/>
    <cellStyle name="Total 5 2 3 2 2 2" xfId="26825"/>
    <cellStyle name="Total 5 2 3 2 3" xfId="15351"/>
    <cellStyle name="Total 5 2 3 2 3 2" xfId="30459"/>
    <cellStyle name="Total 5 2 3 2 4" xfId="20476"/>
    <cellStyle name="Total 5 2 3 3" xfId="16447"/>
    <cellStyle name="Total 5 2 3 3 2" xfId="31555"/>
    <cellStyle name="Total 5 2 3 4" xfId="17839"/>
    <cellStyle name="Total 5 2 4" xfId="3034"/>
    <cellStyle name="Total 5 2 4 2" xfId="5671"/>
    <cellStyle name="Total 5 2 4 2 2" xfId="11982"/>
    <cellStyle name="Total 5 2 4 2 2 2" xfId="27090"/>
    <cellStyle name="Total 5 2 4 2 3" xfId="14462"/>
    <cellStyle name="Total 5 2 4 2 3 2" xfId="29570"/>
    <cellStyle name="Total 5 2 4 2 4" xfId="20779"/>
    <cellStyle name="Total 5 2 4 3" xfId="9416"/>
    <cellStyle name="Total 5 2 4 3 2" xfId="24524"/>
    <cellStyle name="Total 5 2 4 4" xfId="8727"/>
    <cellStyle name="Total 5 2 4 4 2" xfId="23835"/>
    <cellStyle name="Total 5 2 4 5" xfId="18142"/>
    <cellStyle name="Total 5 2 5" xfId="3360"/>
    <cellStyle name="Total 5 2 5 2" xfId="5997"/>
    <cellStyle name="Total 5 2 5 2 2" xfId="12308"/>
    <cellStyle name="Total 5 2 5 2 2 2" xfId="27416"/>
    <cellStyle name="Total 5 2 5 2 3" xfId="14668"/>
    <cellStyle name="Total 5 2 5 2 3 2" xfId="29776"/>
    <cellStyle name="Total 5 2 5 2 4" xfId="21105"/>
    <cellStyle name="Total 5 2 5 3" xfId="9742"/>
    <cellStyle name="Total 5 2 5 3 2" xfId="24850"/>
    <cellStyle name="Total 5 2 5 4" xfId="7912"/>
    <cellStyle name="Total 5 2 5 4 2" xfId="23020"/>
    <cellStyle name="Total 5 2 5 5" xfId="18468"/>
    <cellStyle name="Total 5 2 6" xfId="3666"/>
    <cellStyle name="Total 5 2 6 2" xfId="6303"/>
    <cellStyle name="Total 5 2 6 2 2" xfId="12614"/>
    <cellStyle name="Total 5 2 6 2 2 2" xfId="27722"/>
    <cellStyle name="Total 5 2 6 2 3" xfId="14107"/>
    <cellStyle name="Total 5 2 6 2 3 2" xfId="29215"/>
    <cellStyle name="Total 5 2 6 2 4" xfId="21411"/>
    <cellStyle name="Total 5 2 6 3" xfId="10048"/>
    <cellStyle name="Total 5 2 6 3 2" xfId="25156"/>
    <cellStyle name="Total 5 2 6 4" xfId="11245"/>
    <cellStyle name="Total 5 2 6 4 2" xfId="26353"/>
    <cellStyle name="Total 5 2 6 5" xfId="18774"/>
    <cellStyle name="Total 5 2 7" xfId="4027"/>
    <cellStyle name="Total 5 2 7 2" xfId="6664"/>
    <cellStyle name="Total 5 2 7 2 2" xfId="12975"/>
    <cellStyle name="Total 5 2 7 2 2 2" xfId="28083"/>
    <cellStyle name="Total 5 2 7 2 3" xfId="16665"/>
    <cellStyle name="Total 5 2 7 2 3 2" xfId="31773"/>
    <cellStyle name="Total 5 2 7 2 4" xfId="21772"/>
    <cellStyle name="Total 5 2 7 3" xfId="10409"/>
    <cellStyle name="Total 5 2 7 3 2" xfId="25517"/>
    <cellStyle name="Total 5 2 7 4" xfId="14672"/>
    <cellStyle name="Total 5 2 7 4 2" xfId="29780"/>
    <cellStyle name="Total 5 2 7 5" xfId="19135"/>
    <cellStyle name="Total 5 2 8" xfId="4340"/>
    <cellStyle name="Total 5 2 8 2" xfId="6977"/>
    <cellStyle name="Total 5 2 8 2 2" xfId="13288"/>
    <cellStyle name="Total 5 2 8 2 2 2" xfId="28396"/>
    <cellStyle name="Total 5 2 8 2 3" xfId="16952"/>
    <cellStyle name="Total 5 2 8 2 3 2" xfId="32060"/>
    <cellStyle name="Total 5 2 8 2 4" xfId="22085"/>
    <cellStyle name="Total 5 2 8 3" xfId="10722"/>
    <cellStyle name="Total 5 2 8 3 2" xfId="25830"/>
    <cellStyle name="Total 5 2 8 4" xfId="14771"/>
    <cellStyle name="Total 5 2 8 4 2" xfId="29879"/>
    <cellStyle name="Total 5 2 8 5" xfId="19448"/>
    <cellStyle name="Total 5 2 9" xfId="4592"/>
    <cellStyle name="Total 5 2 9 2" xfId="10974"/>
    <cellStyle name="Total 5 2 9 2 2" xfId="26082"/>
    <cellStyle name="Total 5 2 9 3" xfId="8255"/>
    <cellStyle name="Total 5 2 9 3 2" xfId="23363"/>
    <cellStyle name="Total 5 2 9 4" xfId="19700"/>
    <cellStyle name="Total 5 3" xfId="1984"/>
    <cellStyle name="Total 5 3 10" xfId="8482"/>
    <cellStyle name="Total 5 3 10 2" xfId="23590"/>
    <cellStyle name="Total 5 3 11" xfId="14271"/>
    <cellStyle name="Total 5 3 11 2" xfId="29379"/>
    <cellStyle name="Total 5 3 12" xfId="15905"/>
    <cellStyle name="Total 5 3 12 2" xfId="31013"/>
    <cellStyle name="Total 5 3 13" xfId="17209"/>
    <cellStyle name="Total 5 3 2" xfId="2544"/>
    <cellStyle name="Total 5 3 2 2" xfId="5181"/>
    <cellStyle name="Total 5 3 2 2 2" xfId="11545"/>
    <cellStyle name="Total 5 3 2 2 2 2" xfId="26653"/>
    <cellStyle name="Total 5 3 2 2 3" xfId="13602"/>
    <cellStyle name="Total 5 3 2 2 3 2" xfId="28710"/>
    <cellStyle name="Total 5 3 2 2 4" xfId="20289"/>
    <cellStyle name="Total 5 3 2 3" xfId="9011"/>
    <cellStyle name="Total 5 3 2 3 2" xfId="24119"/>
    <cellStyle name="Total 5 3 3" xfId="2746"/>
    <cellStyle name="Total 5 3 3 2" xfId="5383"/>
    <cellStyle name="Total 5 3 3 2 2" xfId="11732"/>
    <cellStyle name="Total 5 3 3 2 2 2" xfId="26840"/>
    <cellStyle name="Total 5 3 3 2 3" xfId="7190"/>
    <cellStyle name="Total 5 3 3 2 3 2" xfId="22298"/>
    <cellStyle name="Total 5 3 3 2 4" xfId="20491"/>
    <cellStyle name="Total 5 3 3 3" xfId="11769"/>
    <cellStyle name="Total 5 3 3 3 2" xfId="26877"/>
    <cellStyle name="Total 5 3 3 4" xfId="17854"/>
    <cellStyle name="Total 5 3 4" xfId="3049"/>
    <cellStyle name="Total 5 3 4 2" xfId="5686"/>
    <cellStyle name="Total 5 3 4 2 2" xfId="11997"/>
    <cellStyle name="Total 5 3 4 2 2 2" xfId="27105"/>
    <cellStyle name="Total 5 3 4 2 3" xfId="13723"/>
    <cellStyle name="Total 5 3 4 2 3 2" xfId="28831"/>
    <cellStyle name="Total 5 3 4 2 4" xfId="20794"/>
    <cellStyle name="Total 5 3 4 3" xfId="9431"/>
    <cellStyle name="Total 5 3 4 3 2" xfId="24539"/>
    <cellStyle name="Total 5 3 4 4" xfId="13731"/>
    <cellStyle name="Total 5 3 4 4 2" xfId="28839"/>
    <cellStyle name="Total 5 3 4 5" xfId="18157"/>
    <cellStyle name="Total 5 3 5" xfId="3375"/>
    <cellStyle name="Total 5 3 5 2" xfId="6012"/>
    <cellStyle name="Total 5 3 5 2 2" xfId="12323"/>
    <cellStyle name="Total 5 3 5 2 2 2" xfId="27431"/>
    <cellStyle name="Total 5 3 5 2 3" xfId="15468"/>
    <cellStyle name="Total 5 3 5 2 3 2" xfId="30576"/>
    <cellStyle name="Total 5 3 5 2 4" xfId="21120"/>
    <cellStyle name="Total 5 3 5 3" xfId="9757"/>
    <cellStyle name="Total 5 3 5 3 2" xfId="24865"/>
    <cellStyle name="Total 5 3 5 4" xfId="8734"/>
    <cellStyle name="Total 5 3 5 4 2" xfId="23842"/>
    <cellStyle name="Total 5 3 5 5" xfId="18483"/>
    <cellStyle name="Total 5 3 6" xfId="3681"/>
    <cellStyle name="Total 5 3 6 2" xfId="6318"/>
    <cellStyle name="Total 5 3 6 2 2" xfId="12629"/>
    <cellStyle name="Total 5 3 6 2 2 2" xfId="27737"/>
    <cellStyle name="Total 5 3 6 2 3" xfId="15160"/>
    <cellStyle name="Total 5 3 6 2 3 2" xfId="30268"/>
    <cellStyle name="Total 5 3 6 2 4" xfId="21426"/>
    <cellStyle name="Total 5 3 6 3" xfId="10063"/>
    <cellStyle name="Total 5 3 6 3 2" xfId="25171"/>
    <cellStyle name="Total 5 3 6 4" xfId="14609"/>
    <cellStyle name="Total 5 3 6 4 2" xfId="29717"/>
    <cellStyle name="Total 5 3 6 5" xfId="18789"/>
    <cellStyle name="Total 5 3 7" xfId="4056"/>
    <cellStyle name="Total 5 3 7 2" xfId="6693"/>
    <cellStyle name="Total 5 3 7 2 2" xfId="13004"/>
    <cellStyle name="Total 5 3 7 2 2 2" xfId="28112"/>
    <cellStyle name="Total 5 3 7 2 3" xfId="16680"/>
    <cellStyle name="Total 5 3 7 2 3 2" xfId="31788"/>
    <cellStyle name="Total 5 3 7 2 4" xfId="21801"/>
    <cellStyle name="Total 5 3 7 3" xfId="10438"/>
    <cellStyle name="Total 5 3 7 3 2" xfId="25546"/>
    <cellStyle name="Total 5 3 7 4" xfId="15276"/>
    <cellStyle name="Total 5 3 7 4 2" xfId="30384"/>
    <cellStyle name="Total 5 3 7 5" xfId="19164"/>
    <cellStyle name="Total 5 3 8" xfId="4355"/>
    <cellStyle name="Total 5 3 8 2" xfId="6992"/>
    <cellStyle name="Total 5 3 8 2 2" xfId="13303"/>
    <cellStyle name="Total 5 3 8 2 2 2" xfId="28411"/>
    <cellStyle name="Total 5 3 8 2 3" xfId="16967"/>
    <cellStyle name="Total 5 3 8 2 3 2" xfId="32075"/>
    <cellStyle name="Total 5 3 8 2 4" xfId="22100"/>
    <cellStyle name="Total 5 3 8 3" xfId="10737"/>
    <cellStyle name="Total 5 3 8 3 2" xfId="25845"/>
    <cellStyle name="Total 5 3 8 4" xfId="9238"/>
    <cellStyle name="Total 5 3 8 4 2" xfId="24346"/>
    <cellStyle name="Total 5 3 8 5" xfId="19463"/>
    <cellStyle name="Total 5 3 9" xfId="4621"/>
    <cellStyle name="Total 5 3 9 2" xfId="11003"/>
    <cellStyle name="Total 5 3 9 2 2" xfId="26111"/>
    <cellStyle name="Total 5 3 9 3" xfId="8174"/>
    <cellStyle name="Total 5 3 9 3 2" xfId="23282"/>
    <cellStyle name="Total 5 3 9 4" xfId="19729"/>
    <cellStyle name="Total 5 4" xfId="2146"/>
    <cellStyle name="Total 5 4 10" xfId="14988"/>
    <cellStyle name="Total 5 4 10 2" xfId="30096"/>
    <cellStyle name="Total 5 4 11" xfId="14967"/>
    <cellStyle name="Total 5 4 11 2" xfId="30075"/>
    <cellStyle name="Total 5 4 12" xfId="17371"/>
    <cellStyle name="Total 5 4 2" xfId="2636"/>
    <cellStyle name="Total 5 4 2 2" xfId="5273"/>
    <cellStyle name="Total 5 4 2 2 2" xfId="11637"/>
    <cellStyle name="Total 5 4 2 2 2 2" xfId="26745"/>
    <cellStyle name="Total 5 4 2 2 3" xfId="15418"/>
    <cellStyle name="Total 5 4 2 2 3 2" xfId="30526"/>
    <cellStyle name="Total 5 4 2 2 4" xfId="20381"/>
    <cellStyle name="Total 5 4 2 3" xfId="9103"/>
    <cellStyle name="Total 5 4 2 3 2" xfId="24211"/>
    <cellStyle name="Total 5 4 2 4" xfId="8240"/>
    <cellStyle name="Total 5 4 2 4 2" xfId="23348"/>
    <cellStyle name="Total 5 4 2 5" xfId="15889"/>
    <cellStyle name="Total 5 4 2 5 2" xfId="30997"/>
    <cellStyle name="Total 5 4 2 6" xfId="17744"/>
    <cellStyle name="Total 5 4 3" xfId="2901"/>
    <cellStyle name="Total 5 4 3 2" xfId="5538"/>
    <cellStyle name="Total 5 4 3 2 2" xfId="11849"/>
    <cellStyle name="Total 5 4 3 2 2 2" xfId="26957"/>
    <cellStyle name="Total 5 4 3 2 3" xfId="8256"/>
    <cellStyle name="Total 5 4 3 2 3 2" xfId="23364"/>
    <cellStyle name="Total 5 4 3 2 4" xfId="20646"/>
    <cellStyle name="Total 5 4 3 3" xfId="11254"/>
    <cellStyle name="Total 5 4 3 3 2" xfId="26362"/>
    <cellStyle name="Total 5 4 3 4" xfId="18009"/>
    <cellStyle name="Total 5 4 4" xfId="3204"/>
    <cellStyle name="Total 5 4 4 2" xfId="5841"/>
    <cellStyle name="Total 5 4 4 2 2" xfId="12152"/>
    <cellStyle name="Total 5 4 4 2 2 2" xfId="27260"/>
    <cellStyle name="Total 5 4 4 2 3" xfId="7638"/>
    <cellStyle name="Total 5 4 4 2 3 2" xfId="22746"/>
    <cellStyle name="Total 5 4 4 2 4" xfId="20949"/>
    <cellStyle name="Total 5 4 4 3" xfId="9586"/>
    <cellStyle name="Total 5 4 4 3 2" xfId="24694"/>
    <cellStyle name="Total 5 4 4 4" xfId="15064"/>
    <cellStyle name="Total 5 4 4 4 2" xfId="30172"/>
    <cellStyle name="Total 5 4 4 5" xfId="18312"/>
    <cellStyle name="Total 5 4 5" xfId="3530"/>
    <cellStyle name="Total 5 4 5 2" xfId="6167"/>
    <cellStyle name="Total 5 4 5 2 2" xfId="12478"/>
    <cellStyle name="Total 5 4 5 2 2 2" xfId="27586"/>
    <cellStyle name="Total 5 4 5 2 3" xfId="7743"/>
    <cellStyle name="Total 5 4 5 2 3 2" xfId="22851"/>
    <cellStyle name="Total 5 4 5 2 4" xfId="21275"/>
    <cellStyle name="Total 5 4 5 3" xfId="9912"/>
    <cellStyle name="Total 5 4 5 3 2" xfId="25020"/>
    <cellStyle name="Total 5 4 5 4" xfId="14773"/>
    <cellStyle name="Total 5 4 5 4 2" xfId="29881"/>
    <cellStyle name="Total 5 4 5 5" xfId="18638"/>
    <cellStyle name="Total 5 4 6" xfId="3836"/>
    <cellStyle name="Total 5 4 6 2" xfId="6473"/>
    <cellStyle name="Total 5 4 6 2 2" xfId="12784"/>
    <cellStyle name="Total 5 4 6 2 2 2" xfId="27892"/>
    <cellStyle name="Total 5 4 6 2 3" xfId="16175"/>
    <cellStyle name="Total 5 4 6 2 3 2" xfId="31283"/>
    <cellStyle name="Total 5 4 6 2 4" xfId="21581"/>
    <cellStyle name="Total 5 4 6 3" xfId="10218"/>
    <cellStyle name="Total 5 4 6 3 2" xfId="25326"/>
    <cellStyle name="Total 5 4 6 4" xfId="7935"/>
    <cellStyle name="Total 5 4 6 4 2" xfId="23043"/>
    <cellStyle name="Total 5 4 6 5" xfId="18944"/>
    <cellStyle name="Total 5 4 7" xfId="4218"/>
    <cellStyle name="Total 5 4 7 2" xfId="6855"/>
    <cellStyle name="Total 5 4 7 2 2" xfId="13166"/>
    <cellStyle name="Total 5 4 7 2 2 2" xfId="28274"/>
    <cellStyle name="Total 5 4 7 2 3" xfId="16835"/>
    <cellStyle name="Total 5 4 7 2 3 2" xfId="31943"/>
    <cellStyle name="Total 5 4 7 2 4" xfId="21963"/>
    <cellStyle name="Total 5 4 7 3" xfId="10600"/>
    <cellStyle name="Total 5 4 7 3 2" xfId="25708"/>
    <cellStyle name="Total 5 4 7 4" xfId="14894"/>
    <cellStyle name="Total 5 4 7 4 2" xfId="30002"/>
    <cellStyle name="Total 5 4 7 5" xfId="19326"/>
    <cellStyle name="Total 5 4 8" xfId="4783"/>
    <cellStyle name="Total 5 4 8 2" xfId="11165"/>
    <cellStyle name="Total 5 4 8 2 2" xfId="26273"/>
    <cellStyle name="Total 5 4 8 3" xfId="13818"/>
    <cellStyle name="Total 5 4 8 3 2" xfId="28926"/>
    <cellStyle name="Total 5 4 8 4" xfId="19891"/>
    <cellStyle name="Total 5 4 9" xfId="8644"/>
    <cellStyle name="Total 5 4 9 2" xfId="23752"/>
    <cellStyle name="Total 5 5" xfId="2161"/>
    <cellStyle name="Total 5 5 10" xfId="15991"/>
    <cellStyle name="Total 5 5 10 2" xfId="31099"/>
    <cellStyle name="Total 5 5 11" xfId="17386"/>
    <cellStyle name="Total 5 5 2" xfId="2916"/>
    <cellStyle name="Total 5 5 2 2" xfId="5553"/>
    <cellStyle name="Total 5 5 2 2 2" xfId="11864"/>
    <cellStyle name="Total 5 5 2 2 2 2" xfId="26972"/>
    <cellStyle name="Total 5 5 2 2 3" xfId="14344"/>
    <cellStyle name="Total 5 5 2 2 3 2" xfId="29452"/>
    <cellStyle name="Total 5 5 2 2 4" xfId="20661"/>
    <cellStyle name="Total 5 5 2 3" xfId="7728"/>
    <cellStyle name="Total 5 5 2 3 2" xfId="22836"/>
    <cellStyle name="Total 5 5 2 4" xfId="18024"/>
    <cellStyle name="Total 5 5 3" xfId="3219"/>
    <cellStyle name="Total 5 5 3 2" xfId="5856"/>
    <cellStyle name="Total 5 5 3 2 2" xfId="12167"/>
    <cellStyle name="Total 5 5 3 2 2 2" xfId="27275"/>
    <cellStyle name="Total 5 5 3 2 3" xfId="7945"/>
    <cellStyle name="Total 5 5 3 2 3 2" xfId="23053"/>
    <cellStyle name="Total 5 5 3 2 4" xfId="20964"/>
    <cellStyle name="Total 5 5 3 3" xfId="9601"/>
    <cellStyle name="Total 5 5 3 3 2" xfId="24709"/>
    <cellStyle name="Total 5 5 3 4" xfId="13753"/>
    <cellStyle name="Total 5 5 3 4 2" xfId="28861"/>
    <cellStyle name="Total 5 5 3 5" xfId="18327"/>
    <cellStyle name="Total 5 5 4" xfId="3545"/>
    <cellStyle name="Total 5 5 4 2" xfId="6182"/>
    <cellStyle name="Total 5 5 4 2 2" xfId="12493"/>
    <cellStyle name="Total 5 5 4 2 2 2" xfId="27601"/>
    <cellStyle name="Total 5 5 4 2 3" xfId="13630"/>
    <cellStyle name="Total 5 5 4 2 3 2" xfId="28738"/>
    <cellStyle name="Total 5 5 4 2 4" xfId="21290"/>
    <cellStyle name="Total 5 5 4 3" xfId="9927"/>
    <cellStyle name="Total 5 5 4 3 2" xfId="25035"/>
    <cellStyle name="Total 5 5 4 4" xfId="7763"/>
    <cellStyle name="Total 5 5 4 4 2" xfId="22871"/>
    <cellStyle name="Total 5 5 4 5" xfId="18653"/>
    <cellStyle name="Total 5 5 5" xfId="3851"/>
    <cellStyle name="Total 5 5 5 2" xfId="6488"/>
    <cellStyle name="Total 5 5 5 2 2" xfId="12799"/>
    <cellStyle name="Total 5 5 5 2 2 2" xfId="27907"/>
    <cellStyle name="Total 5 5 5 2 3" xfId="8052"/>
    <cellStyle name="Total 5 5 5 2 3 2" xfId="23160"/>
    <cellStyle name="Total 5 5 5 2 4" xfId="21596"/>
    <cellStyle name="Total 5 5 5 3" xfId="10233"/>
    <cellStyle name="Total 5 5 5 3 2" xfId="25341"/>
    <cellStyle name="Total 5 5 5 4" xfId="14060"/>
    <cellStyle name="Total 5 5 5 4 2" xfId="29168"/>
    <cellStyle name="Total 5 5 5 5" xfId="18959"/>
    <cellStyle name="Total 5 5 6" xfId="4233"/>
    <cellStyle name="Total 5 5 6 2" xfId="6870"/>
    <cellStyle name="Total 5 5 6 2 2" xfId="13181"/>
    <cellStyle name="Total 5 5 6 2 2 2" xfId="28289"/>
    <cellStyle name="Total 5 5 6 2 3" xfId="16850"/>
    <cellStyle name="Total 5 5 6 2 3 2" xfId="31958"/>
    <cellStyle name="Total 5 5 6 2 4" xfId="21978"/>
    <cellStyle name="Total 5 5 6 3" xfId="10615"/>
    <cellStyle name="Total 5 5 6 3 2" xfId="25723"/>
    <cellStyle name="Total 5 5 6 4" xfId="7308"/>
    <cellStyle name="Total 5 5 6 4 2" xfId="22416"/>
    <cellStyle name="Total 5 5 6 5" xfId="19341"/>
    <cellStyle name="Total 5 5 7" xfId="4798"/>
    <cellStyle name="Total 5 5 7 2" xfId="11180"/>
    <cellStyle name="Total 5 5 7 2 2" xfId="26288"/>
    <cellStyle name="Total 5 5 7 3" xfId="8171"/>
    <cellStyle name="Total 5 5 7 3 2" xfId="23279"/>
    <cellStyle name="Total 5 5 7 4" xfId="19906"/>
    <cellStyle name="Total 5 5 8" xfId="8659"/>
    <cellStyle name="Total 5 5 8 2" xfId="23767"/>
    <cellStyle name="Total 5 5 9" xfId="7716"/>
    <cellStyle name="Total 5 5 9 2" xfId="22824"/>
    <cellStyle name="Total 6" xfId="1785"/>
    <cellStyle name="Total 6 2" xfId="1956"/>
    <cellStyle name="Total 6 2 10" xfId="8457"/>
    <cellStyle name="Total 6 2 10 2" xfId="23565"/>
    <cellStyle name="Total 6 2 11" xfId="15397"/>
    <cellStyle name="Total 6 2 11 2" xfId="30505"/>
    <cellStyle name="Total 6 2 12" xfId="13728"/>
    <cellStyle name="Total 6 2 12 2" xfId="28836"/>
    <cellStyle name="Total 6 2 13" xfId="17181"/>
    <cellStyle name="Total 6 2 2" xfId="2516"/>
    <cellStyle name="Total 6 2 2 2" xfId="5153"/>
    <cellStyle name="Total 6 2 2 2 2" xfId="11517"/>
    <cellStyle name="Total 6 2 2 2 2 2" xfId="26625"/>
    <cellStyle name="Total 6 2 2 2 3" xfId="13674"/>
    <cellStyle name="Total 6 2 2 2 3 2" xfId="28782"/>
    <cellStyle name="Total 6 2 2 2 4" xfId="20261"/>
    <cellStyle name="Total 6 2 2 3" xfId="8983"/>
    <cellStyle name="Total 6 2 2 3 2" xfId="24091"/>
    <cellStyle name="Total 6 2 3" xfId="2732"/>
    <cellStyle name="Total 6 2 3 2" xfId="5369"/>
    <cellStyle name="Total 6 2 3 2 2" xfId="11718"/>
    <cellStyle name="Total 6 2 3 2 2 2" xfId="26826"/>
    <cellStyle name="Total 6 2 3 2 3" xfId="14305"/>
    <cellStyle name="Total 6 2 3 2 3 2" xfId="29413"/>
    <cellStyle name="Total 6 2 3 2 4" xfId="20477"/>
    <cellStyle name="Total 6 2 3 3" xfId="8732"/>
    <cellStyle name="Total 6 2 3 3 2" xfId="23840"/>
    <cellStyle name="Total 6 2 3 4" xfId="17840"/>
    <cellStyle name="Total 6 2 4" xfId="3035"/>
    <cellStyle name="Total 6 2 4 2" xfId="5672"/>
    <cellStyle name="Total 6 2 4 2 2" xfId="11983"/>
    <cellStyle name="Total 6 2 4 2 2 2" xfId="27091"/>
    <cellStyle name="Total 6 2 4 2 3" xfId="15932"/>
    <cellStyle name="Total 6 2 4 2 3 2" xfId="31040"/>
    <cellStyle name="Total 6 2 4 2 4" xfId="20780"/>
    <cellStyle name="Total 6 2 4 3" xfId="9417"/>
    <cellStyle name="Total 6 2 4 3 2" xfId="24525"/>
    <cellStyle name="Total 6 2 4 4" xfId="13520"/>
    <cellStyle name="Total 6 2 4 4 2" xfId="28628"/>
    <cellStyle name="Total 6 2 4 5" xfId="18143"/>
    <cellStyle name="Total 6 2 5" xfId="3361"/>
    <cellStyle name="Total 6 2 5 2" xfId="5998"/>
    <cellStyle name="Total 6 2 5 2 2" xfId="12309"/>
    <cellStyle name="Total 6 2 5 2 2 2" xfId="27417"/>
    <cellStyle name="Total 6 2 5 2 3" xfId="14774"/>
    <cellStyle name="Total 6 2 5 2 3 2" xfId="29882"/>
    <cellStyle name="Total 6 2 5 2 4" xfId="21106"/>
    <cellStyle name="Total 6 2 5 3" xfId="9743"/>
    <cellStyle name="Total 6 2 5 3 2" xfId="24851"/>
    <cellStyle name="Total 6 2 5 4" xfId="13518"/>
    <cellStyle name="Total 6 2 5 4 2" xfId="28626"/>
    <cellStyle name="Total 6 2 5 5" xfId="18469"/>
    <cellStyle name="Total 6 2 6" xfId="3667"/>
    <cellStyle name="Total 6 2 6 2" xfId="6304"/>
    <cellStyle name="Total 6 2 6 2 2" xfId="12615"/>
    <cellStyle name="Total 6 2 6 2 2 2" xfId="27723"/>
    <cellStyle name="Total 6 2 6 2 3" xfId="13827"/>
    <cellStyle name="Total 6 2 6 2 3 2" xfId="28935"/>
    <cellStyle name="Total 6 2 6 2 4" xfId="21412"/>
    <cellStyle name="Total 6 2 6 3" xfId="10049"/>
    <cellStyle name="Total 6 2 6 3 2" xfId="25157"/>
    <cellStyle name="Total 6 2 6 4" xfId="15675"/>
    <cellStyle name="Total 6 2 6 4 2" xfId="30783"/>
    <cellStyle name="Total 6 2 6 5" xfId="18775"/>
    <cellStyle name="Total 6 2 7" xfId="4028"/>
    <cellStyle name="Total 6 2 7 2" xfId="6665"/>
    <cellStyle name="Total 6 2 7 2 2" xfId="12976"/>
    <cellStyle name="Total 6 2 7 2 2 2" xfId="28084"/>
    <cellStyle name="Total 6 2 7 2 3" xfId="16666"/>
    <cellStyle name="Total 6 2 7 2 3 2" xfId="31774"/>
    <cellStyle name="Total 6 2 7 2 4" xfId="21773"/>
    <cellStyle name="Total 6 2 7 3" xfId="10410"/>
    <cellStyle name="Total 6 2 7 3 2" xfId="25518"/>
    <cellStyle name="Total 6 2 7 4" xfId="8726"/>
    <cellStyle name="Total 6 2 7 4 2" xfId="23834"/>
    <cellStyle name="Total 6 2 7 5" xfId="19136"/>
    <cellStyle name="Total 6 2 8" xfId="4341"/>
    <cellStyle name="Total 6 2 8 2" xfId="6978"/>
    <cellStyle name="Total 6 2 8 2 2" xfId="13289"/>
    <cellStyle name="Total 6 2 8 2 2 2" xfId="28397"/>
    <cellStyle name="Total 6 2 8 2 3" xfId="16953"/>
    <cellStyle name="Total 6 2 8 2 3 2" xfId="32061"/>
    <cellStyle name="Total 6 2 8 2 4" xfId="22086"/>
    <cellStyle name="Total 6 2 8 3" xfId="10723"/>
    <cellStyle name="Total 6 2 8 3 2" xfId="25831"/>
    <cellStyle name="Total 6 2 8 4" xfId="9277"/>
    <cellStyle name="Total 6 2 8 4 2" xfId="24385"/>
    <cellStyle name="Total 6 2 8 5" xfId="19449"/>
    <cellStyle name="Total 6 2 9" xfId="4593"/>
    <cellStyle name="Total 6 2 9 2" xfId="10975"/>
    <cellStyle name="Total 6 2 9 2 2" xfId="26083"/>
    <cellStyle name="Total 6 2 9 3" xfId="14976"/>
    <cellStyle name="Total 6 2 9 3 2" xfId="30084"/>
    <cellStyle name="Total 6 2 9 4" xfId="19701"/>
    <cellStyle name="Total 6 3" xfId="1985"/>
    <cellStyle name="Total 6 3 10" xfId="8483"/>
    <cellStyle name="Total 6 3 10 2" xfId="23591"/>
    <cellStyle name="Total 6 3 11" xfId="9219"/>
    <cellStyle name="Total 6 3 11 2" xfId="24327"/>
    <cellStyle name="Total 6 3 12" xfId="14389"/>
    <cellStyle name="Total 6 3 12 2" xfId="29497"/>
    <cellStyle name="Total 6 3 13" xfId="17210"/>
    <cellStyle name="Total 6 3 2" xfId="2545"/>
    <cellStyle name="Total 6 3 2 2" xfId="5182"/>
    <cellStyle name="Total 6 3 2 2 2" xfId="11546"/>
    <cellStyle name="Total 6 3 2 2 2 2" xfId="26654"/>
    <cellStyle name="Total 6 3 2 2 3" xfId="14170"/>
    <cellStyle name="Total 6 3 2 2 3 2" xfId="29278"/>
    <cellStyle name="Total 6 3 2 2 4" xfId="20290"/>
    <cellStyle name="Total 6 3 2 3" xfId="9012"/>
    <cellStyle name="Total 6 3 2 3 2" xfId="24120"/>
    <cellStyle name="Total 6 3 3" xfId="2747"/>
    <cellStyle name="Total 6 3 3 2" xfId="5384"/>
    <cellStyle name="Total 6 3 3 2 2" xfId="11733"/>
    <cellStyle name="Total 6 3 3 2 2 2" xfId="26841"/>
    <cellStyle name="Total 6 3 3 2 3" xfId="7606"/>
    <cellStyle name="Total 6 3 3 2 3 2" xfId="22714"/>
    <cellStyle name="Total 6 3 3 2 4" xfId="20492"/>
    <cellStyle name="Total 6 3 3 3" xfId="9165"/>
    <cellStyle name="Total 6 3 3 3 2" xfId="24273"/>
    <cellStyle name="Total 6 3 3 4" xfId="17855"/>
    <cellStyle name="Total 6 3 4" xfId="3050"/>
    <cellStyle name="Total 6 3 4 2" xfId="5687"/>
    <cellStyle name="Total 6 3 4 2 2" xfId="11998"/>
    <cellStyle name="Total 6 3 4 2 2 2" xfId="27106"/>
    <cellStyle name="Total 6 3 4 2 3" xfId="9293"/>
    <cellStyle name="Total 6 3 4 2 3 2" xfId="24401"/>
    <cellStyle name="Total 6 3 4 2 4" xfId="20795"/>
    <cellStyle name="Total 6 3 4 3" xfId="9432"/>
    <cellStyle name="Total 6 3 4 3 2" xfId="24540"/>
    <cellStyle name="Total 6 3 4 4" xfId="16477"/>
    <cellStyle name="Total 6 3 4 4 2" xfId="31585"/>
    <cellStyle name="Total 6 3 4 5" xfId="18158"/>
    <cellStyle name="Total 6 3 5" xfId="3376"/>
    <cellStyle name="Total 6 3 5 2" xfId="6013"/>
    <cellStyle name="Total 6 3 5 2 2" xfId="12324"/>
    <cellStyle name="Total 6 3 5 2 2 2" xfId="27432"/>
    <cellStyle name="Total 6 3 5 2 3" xfId="8024"/>
    <cellStyle name="Total 6 3 5 2 3 2" xfId="23132"/>
    <cellStyle name="Total 6 3 5 2 4" xfId="21121"/>
    <cellStyle name="Total 6 3 5 3" xfId="9758"/>
    <cellStyle name="Total 6 3 5 3 2" xfId="24866"/>
    <cellStyle name="Total 6 3 5 4" xfId="15363"/>
    <cellStyle name="Total 6 3 5 4 2" xfId="30471"/>
    <cellStyle name="Total 6 3 5 5" xfId="18484"/>
    <cellStyle name="Total 6 3 6" xfId="3682"/>
    <cellStyle name="Total 6 3 6 2" xfId="6319"/>
    <cellStyle name="Total 6 3 6 2 2" xfId="12630"/>
    <cellStyle name="Total 6 3 6 2 2 2" xfId="27738"/>
    <cellStyle name="Total 6 3 6 2 3" xfId="7140"/>
    <cellStyle name="Total 6 3 6 2 3 2" xfId="22248"/>
    <cellStyle name="Total 6 3 6 2 4" xfId="21427"/>
    <cellStyle name="Total 6 3 6 3" xfId="10064"/>
    <cellStyle name="Total 6 3 6 3 2" xfId="25172"/>
    <cellStyle name="Total 6 3 6 4" xfId="16544"/>
    <cellStyle name="Total 6 3 6 4 2" xfId="31652"/>
    <cellStyle name="Total 6 3 6 5" xfId="18790"/>
    <cellStyle name="Total 6 3 7" xfId="4057"/>
    <cellStyle name="Total 6 3 7 2" xfId="6694"/>
    <cellStyle name="Total 6 3 7 2 2" xfId="13005"/>
    <cellStyle name="Total 6 3 7 2 2 2" xfId="28113"/>
    <cellStyle name="Total 6 3 7 2 3" xfId="16681"/>
    <cellStyle name="Total 6 3 7 2 3 2" xfId="31789"/>
    <cellStyle name="Total 6 3 7 2 4" xfId="21802"/>
    <cellStyle name="Total 6 3 7 3" xfId="10439"/>
    <cellStyle name="Total 6 3 7 3 2" xfId="25547"/>
    <cellStyle name="Total 6 3 7 4" xfId="15774"/>
    <cellStyle name="Total 6 3 7 4 2" xfId="30882"/>
    <cellStyle name="Total 6 3 7 5" xfId="19165"/>
    <cellStyle name="Total 6 3 8" xfId="4356"/>
    <cellStyle name="Total 6 3 8 2" xfId="6993"/>
    <cellStyle name="Total 6 3 8 2 2" xfId="13304"/>
    <cellStyle name="Total 6 3 8 2 2 2" xfId="28412"/>
    <cellStyle name="Total 6 3 8 2 3" xfId="16968"/>
    <cellStyle name="Total 6 3 8 2 3 2" xfId="32076"/>
    <cellStyle name="Total 6 3 8 2 4" xfId="22101"/>
    <cellStyle name="Total 6 3 8 3" xfId="10738"/>
    <cellStyle name="Total 6 3 8 3 2" xfId="25846"/>
    <cellStyle name="Total 6 3 8 4" xfId="14359"/>
    <cellStyle name="Total 6 3 8 4 2" xfId="29467"/>
    <cellStyle name="Total 6 3 8 5" xfId="19464"/>
    <cellStyle name="Total 6 3 9" xfId="4622"/>
    <cellStyle name="Total 6 3 9 2" xfId="11004"/>
    <cellStyle name="Total 6 3 9 2 2" xfId="26112"/>
    <cellStyle name="Total 6 3 9 3" xfId="16106"/>
    <cellStyle name="Total 6 3 9 3 2" xfId="31214"/>
    <cellStyle name="Total 6 3 9 4" xfId="19730"/>
    <cellStyle name="Total 6 4" xfId="2147"/>
    <cellStyle name="Total 6 4 10" xfId="15186"/>
    <cellStyle name="Total 6 4 10 2" xfId="30294"/>
    <cellStyle name="Total 6 4 11" xfId="16211"/>
    <cellStyle name="Total 6 4 11 2" xfId="31319"/>
    <cellStyle name="Total 6 4 12" xfId="17372"/>
    <cellStyle name="Total 6 4 2" xfId="2637"/>
    <cellStyle name="Total 6 4 2 2" xfId="5274"/>
    <cellStyle name="Total 6 4 2 2 2" xfId="11638"/>
    <cellStyle name="Total 6 4 2 2 2 2" xfId="26746"/>
    <cellStyle name="Total 6 4 2 2 3" xfId="15764"/>
    <cellStyle name="Total 6 4 2 2 3 2" xfId="30872"/>
    <cellStyle name="Total 6 4 2 2 4" xfId="20382"/>
    <cellStyle name="Total 6 4 2 3" xfId="9104"/>
    <cellStyle name="Total 6 4 2 3 2" xfId="24212"/>
    <cellStyle name="Total 6 4 2 4" xfId="7520"/>
    <cellStyle name="Total 6 4 2 4 2" xfId="22628"/>
    <cellStyle name="Total 6 4 2 5" xfId="13557"/>
    <cellStyle name="Total 6 4 2 5 2" xfId="28665"/>
    <cellStyle name="Total 6 4 2 6" xfId="17745"/>
    <cellStyle name="Total 6 4 3" xfId="2902"/>
    <cellStyle name="Total 6 4 3 2" xfId="5539"/>
    <cellStyle name="Total 6 4 3 2 2" xfId="11850"/>
    <cellStyle name="Total 6 4 3 2 2 2" xfId="26958"/>
    <cellStyle name="Total 6 4 3 2 3" xfId="8096"/>
    <cellStyle name="Total 6 4 3 2 3 2" xfId="23204"/>
    <cellStyle name="Total 6 4 3 2 4" xfId="20647"/>
    <cellStyle name="Total 6 4 3 3" xfId="15748"/>
    <cellStyle name="Total 6 4 3 3 2" xfId="30856"/>
    <cellStyle name="Total 6 4 3 4" xfId="18010"/>
    <cellStyle name="Total 6 4 4" xfId="3205"/>
    <cellStyle name="Total 6 4 4 2" xfId="5842"/>
    <cellStyle name="Total 6 4 4 2 2" xfId="12153"/>
    <cellStyle name="Total 6 4 4 2 2 2" xfId="27261"/>
    <cellStyle name="Total 6 4 4 2 3" xfId="13953"/>
    <cellStyle name="Total 6 4 4 2 3 2" xfId="29061"/>
    <cellStyle name="Total 6 4 4 2 4" xfId="20950"/>
    <cellStyle name="Total 6 4 4 3" xfId="9587"/>
    <cellStyle name="Total 6 4 4 3 2" xfId="24695"/>
    <cellStyle name="Total 6 4 4 4" xfId="11777"/>
    <cellStyle name="Total 6 4 4 4 2" xfId="26885"/>
    <cellStyle name="Total 6 4 4 5" xfId="18313"/>
    <cellStyle name="Total 6 4 5" xfId="3531"/>
    <cellStyle name="Total 6 4 5 2" xfId="6168"/>
    <cellStyle name="Total 6 4 5 2 2" xfId="12479"/>
    <cellStyle name="Total 6 4 5 2 2 2" xfId="27587"/>
    <cellStyle name="Total 6 4 5 2 3" xfId="16264"/>
    <cellStyle name="Total 6 4 5 2 3 2" xfId="31372"/>
    <cellStyle name="Total 6 4 5 2 4" xfId="21276"/>
    <cellStyle name="Total 6 4 5 3" xfId="9913"/>
    <cellStyle name="Total 6 4 5 3 2" xfId="25021"/>
    <cellStyle name="Total 6 4 5 4" xfId="7052"/>
    <cellStyle name="Total 6 4 5 4 2" xfId="22160"/>
    <cellStyle name="Total 6 4 5 5" xfId="18639"/>
    <cellStyle name="Total 6 4 6" xfId="3837"/>
    <cellStyle name="Total 6 4 6 2" xfId="6474"/>
    <cellStyle name="Total 6 4 6 2 2" xfId="12785"/>
    <cellStyle name="Total 6 4 6 2 2 2" xfId="27893"/>
    <cellStyle name="Total 6 4 6 2 3" xfId="7242"/>
    <cellStyle name="Total 6 4 6 2 3 2" xfId="22350"/>
    <cellStyle name="Total 6 4 6 2 4" xfId="21582"/>
    <cellStyle name="Total 6 4 6 3" xfId="10219"/>
    <cellStyle name="Total 6 4 6 3 2" xfId="25327"/>
    <cellStyle name="Total 6 4 6 4" xfId="15793"/>
    <cellStyle name="Total 6 4 6 4 2" xfId="30901"/>
    <cellStyle name="Total 6 4 6 5" xfId="18945"/>
    <cellStyle name="Total 6 4 7" xfId="4219"/>
    <cellStyle name="Total 6 4 7 2" xfId="6856"/>
    <cellStyle name="Total 6 4 7 2 2" xfId="13167"/>
    <cellStyle name="Total 6 4 7 2 2 2" xfId="28275"/>
    <cellStyle name="Total 6 4 7 2 3" xfId="16836"/>
    <cellStyle name="Total 6 4 7 2 3 2" xfId="31944"/>
    <cellStyle name="Total 6 4 7 2 4" xfId="21964"/>
    <cellStyle name="Total 6 4 7 3" xfId="10601"/>
    <cellStyle name="Total 6 4 7 3 2" xfId="25709"/>
    <cellStyle name="Total 6 4 7 4" xfId="16213"/>
    <cellStyle name="Total 6 4 7 4 2" xfId="31321"/>
    <cellStyle name="Total 6 4 7 5" xfId="19327"/>
    <cellStyle name="Total 6 4 8" xfId="4784"/>
    <cellStyle name="Total 6 4 8 2" xfId="11166"/>
    <cellStyle name="Total 6 4 8 2 2" xfId="26274"/>
    <cellStyle name="Total 6 4 8 3" xfId="15530"/>
    <cellStyle name="Total 6 4 8 3 2" xfId="30638"/>
    <cellStyle name="Total 6 4 8 4" xfId="19892"/>
    <cellStyle name="Total 6 4 9" xfId="8645"/>
    <cellStyle name="Total 6 4 9 2" xfId="23753"/>
    <cellStyle name="Total 6 5" xfId="2162"/>
    <cellStyle name="Total 6 5 10" xfId="16222"/>
    <cellStyle name="Total 6 5 10 2" xfId="31330"/>
    <cellStyle name="Total 6 5 11" xfId="17387"/>
    <cellStyle name="Total 6 5 2" xfId="2917"/>
    <cellStyle name="Total 6 5 2 2" xfId="5554"/>
    <cellStyle name="Total 6 5 2 2 2" xfId="11865"/>
    <cellStyle name="Total 6 5 2 2 2 2" xfId="26973"/>
    <cellStyle name="Total 6 5 2 2 3" xfId="7473"/>
    <cellStyle name="Total 6 5 2 2 3 2" xfId="22581"/>
    <cellStyle name="Total 6 5 2 2 4" xfId="20662"/>
    <cellStyle name="Total 6 5 2 3" xfId="15632"/>
    <cellStyle name="Total 6 5 2 3 2" xfId="30740"/>
    <cellStyle name="Total 6 5 2 4" xfId="18025"/>
    <cellStyle name="Total 6 5 3" xfId="3220"/>
    <cellStyle name="Total 6 5 3 2" xfId="5857"/>
    <cellStyle name="Total 6 5 3 2 2" xfId="12168"/>
    <cellStyle name="Total 6 5 3 2 2 2" xfId="27276"/>
    <cellStyle name="Total 6 5 3 2 3" xfId="14450"/>
    <cellStyle name="Total 6 5 3 2 3 2" xfId="29558"/>
    <cellStyle name="Total 6 5 3 2 4" xfId="20965"/>
    <cellStyle name="Total 6 5 3 3" xfId="9602"/>
    <cellStyle name="Total 6 5 3 3 2" xfId="24710"/>
    <cellStyle name="Total 6 5 3 4" xfId="14789"/>
    <cellStyle name="Total 6 5 3 4 2" xfId="29897"/>
    <cellStyle name="Total 6 5 3 5" xfId="18328"/>
    <cellStyle name="Total 6 5 4" xfId="3546"/>
    <cellStyle name="Total 6 5 4 2" xfId="6183"/>
    <cellStyle name="Total 6 5 4 2 2" xfId="12494"/>
    <cellStyle name="Total 6 5 4 2 2 2" xfId="27602"/>
    <cellStyle name="Total 6 5 4 2 3" xfId="7702"/>
    <cellStyle name="Total 6 5 4 2 3 2" xfId="22810"/>
    <cellStyle name="Total 6 5 4 2 4" xfId="21291"/>
    <cellStyle name="Total 6 5 4 3" xfId="9928"/>
    <cellStyle name="Total 6 5 4 3 2" xfId="25036"/>
    <cellStyle name="Total 6 5 4 4" xfId="16195"/>
    <cellStyle name="Total 6 5 4 4 2" xfId="31303"/>
    <cellStyle name="Total 6 5 4 5" xfId="18654"/>
    <cellStyle name="Total 6 5 5" xfId="3852"/>
    <cellStyle name="Total 6 5 5 2" xfId="6489"/>
    <cellStyle name="Total 6 5 5 2 2" xfId="12800"/>
    <cellStyle name="Total 6 5 5 2 2 2" xfId="27908"/>
    <cellStyle name="Total 6 5 5 2 3" xfId="15425"/>
    <cellStyle name="Total 6 5 5 2 3 2" xfId="30533"/>
    <cellStyle name="Total 6 5 5 2 4" xfId="21597"/>
    <cellStyle name="Total 6 5 5 3" xfId="10234"/>
    <cellStyle name="Total 6 5 5 3 2" xfId="25342"/>
    <cellStyle name="Total 6 5 5 4" xfId="14469"/>
    <cellStyle name="Total 6 5 5 4 2" xfId="29577"/>
    <cellStyle name="Total 6 5 5 5" xfId="18960"/>
    <cellStyle name="Total 6 5 6" xfId="4234"/>
    <cellStyle name="Total 6 5 6 2" xfId="6871"/>
    <cellStyle name="Total 6 5 6 2 2" xfId="13182"/>
    <cellStyle name="Total 6 5 6 2 2 2" xfId="28290"/>
    <cellStyle name="Total 6 5 6 2 3" xfId="16851"/>
    <cellStyle name="Total 6 5 6 2 3 2" xfId="31959"/>
    <cellStyle name="Total 6 5 6 2 4" xfId="21979"/>
    <cellStyle name="Total 6 5 6 3" xfId="10616"/>
    <cellStyle name="Total 6 5 6 3 2" xfId="25724"/>
    <cellStyle name="Total 6 5 6 4" xfId="13807"/>
    <cellStyle name="Total 6 5 6 4 2" xfId="28915"/>
    <cellStyle name="Total 6 5 6 5" xfId="19342"/>
    <cellStyle name="Total 6 5 7" xfId="4799"/>
    <cellStyle name="Total 6 5 7 2" xfId="11181"/>
    <cellStyle name="Total 6 5 7 2 2" xfId="26289"/>
    <cellStyle name="Total 6 5 7 3" xfId="14939"/>
    <cellStyle name="Total 6 5 7 3 2" xfId="30047"/>
    <cellStyle name="Total 6 5 7 4" xfId="19907"/>
    <cellStyle name="Total 6 5 8" xfId="8660"/>
    <cellStyle name="Total 6 5 8 2" xfId="23768"/>
    <cellStyle name="Total 6 5 9" xfId="16199"/>
    <cellStyle name="Total 6 5 9 2" xfId="31307"/>
    <cellStyle name="Total 7" xfId="1786"/>
    <cellStyle name="Total 7 2" xfId="1957"/>
    <cellStyle name="Total 7 2 10" xfId="8458"/>
    <cellStyle name="Total 7 2 10 2" xfId="23566"/>
    <cellStyle name="Total 7 2 11" xfId="8694"/>
    <cellStyle name="Total 7 2 11 2" xfId="23802"/>
    <cellStyle name="Total 7 2 12" xfId="7050"/>
    <cellStyle name="Total 7 2 12 2" xfId="22158"/>
    <cellStyle name="Total 7 2 13" xfId="17182"/>
    <cellStyle name="Total 7 2 2" xfId="2517"/>
    <cellStyle name="Total 7 2 2 2" xfId="5154"/>
    <cellStyle name="Total 7 2 2 2 2" xfId="11518"/>
    <cellStyle name="Total 7 2 2 2 2 2" xfId="26626"/>
    <cellStyle name="Total 7 2 2 2 3" xfId="16359"/>
    <cellStyle name="Total 7 2 2 2 3 2" xfId="31467"/>
    <cellStyle name="Total 7 2 2 2 4" xfId="20262"/>
    <cellStyle name="Total 7 2 2 3" xfId="8984"/>
    <cellStyle name="Total 7 2 2 3 2" xfId="24092"/>
    <cellStyle name="Total 7 2 3" xfId="2733"/>
    <cellStyle name="Total 7 2 3 2" xfId="5370"/>
    <cellStyle name="Total 7 2 3 2 2" xfId="11719"/>
    <cellStyle name="Total 7 2 3 2 2 2" xfId="26827"/>
    <cellStyle name="Total 7 2 3 2 3" xfId="14952"/>
    <cellStyle name="Total 7 2 3 2 3 2" xfId="30060"/>
    <cellStyle name="Total 7 2 3 2 4" xfId="20478"/>
    <cellStyle name="Total 7 2 3 3" xfId="14781"/>
    <cellStyle name="Total 7 2 3 3 2" xfId="29889"/>
    <cellStyle name="Total 7 2 3 4" xfId="17841"/>
    <cellStyle name="Total 7 2 4" xfId="3036"/>
    <cellStyle name="Total 7 2 4 2" xfId="5673"/>
    <cellStyle name="Total 7 2 4 2 2" xfId="11984"/>
    <cellStyle name="Total 7 2 4 2 2 2" xfId="27092"/>
    <cellStyle name="Total 7 2 4 2 3" xfId="16070"/>
    <cellStyle name="Total 7 2 4 2 3 2" xfId="31178"/>
    <cellStyle name="Total 7 2 4 2 4" xfId="20781"/>
    <cellStyle name="Total 7 2 4 3" xfId="9418"/>
    <cellStyle name="Total 7 2 4 3 2" xfId="24526"/>
    <cellStyle name="Total 7 2 4 4" xfId="13490"/>
    <cellStyle name="Total 7 2 4 4 2" xfId="28598"/>
    <cellStyle name="Total 7 2 4 5" xfId="18144"/>
    <cellStyle name="Total 7 2 5" xfId="3362"/>
    <cellStyle name="Total 7 2 5 2" xfId="5999"/>
    <cellStyle name="Total 7 2 5 2 2" xfId="12310"/>
    <cellStyle name="Total 7 2 5 2 2 2" xfId="27418"/>
    <cellStyle name="Total 7 2 5 2 3" xfId="8026"/>
    <cellStyle name="Total 7 2 5 2 3 2" xfId="23134"/>
    <cellStyle name="Total 7 2 5 2 4" xfId="21107"/>
    <cellStyle name="Total 7 2 5 3" xfId="9744"/>
    <cellStyle name="Total 7 2 5 3 2" xfId="24852"/>
    <cellStyle name="Total 7 2 5 4" xfId="13870"/>
    <cellStyle name="Total 7 2 5 4 2" xfId="28978"/>
    <cellStyle name="Total 7 2 5 5" xfId="18470"/>
    <cellStyle name="Total 7 2 6" xfId="3668"/>
    <cellStyle name="Total 7 2 6 2" xfId="6305"/>
    <cellStyle name="Total 7 2 6 2 2" xfId="12616"/>
    <cellStyle name="Total 7 2 6 2 2 2" xfId="27724"/>
    <cellStyle name="Total 7 2 6 2 3" xfId="13899"/>
    <cellStyle name="Total 7 2 6 2 3 2" xfId="29007"/>
    <cellStyle name="Total 7 2 6 2 4" xfId="21413"/>
    <cellStyle name="Total 7 2 6 3" xfId="10050"/>
    <cellStyle name="Total 7 2 6 3 2" xfId="25158"/>
    <cellStyle name="Total 7 2 6 4" xfId="8205"/>
    <cellStyle name="Total 7 2 6 4 2" xfId="23313"/>
    <cellStyle name="Total 7 2 6 5" xfId="18776"/>
    <cellStyle name="Total 7 2 7" xfId="4029"/>
    <cellStyle name="Total 7 2 7 2" xfId="6666"/>
    <cellStyle name="Total 7 2 7 2 2" xfId="12977"/>
    <cellStyle name="Total 7 2 7 2 2 2" xfId="28085"/>
    <cellStyle name="Total 7 2 7 2 3" xfId="16667"/>
    <cellStyle name="Total 7 2 7 2 3 2" xfId="31775"/>
    <cellStyle name="Total 7 2 7 2 4" xfId="21774"/>
    <cellStyle name="Total 7 2 7 3" xfId="10411"/>
    <cellStyle name="Total 7 2 7 3 2" xfId="25519"/>
    <cellStyle name="Total 7 2 7 4" xfId="15129"/>
    <cellStyle name="Total 7 2 7 4 2" xfId="30237"/>
    <cellStyle name="Total 7 2 7 5" xfId="19137"/>
    <cellStyle name="Total 7 2 8" xfId="4342"/>
    <cellStyle name="Total 7 2 8 2" xfId="6979"/>
    <cellStyle name="Total 7 2 8 2 2" xfId="13290"/>
    <cellStyle name="Total 7 2 8 2 2 2" xfId="28398"/>
    <cellStyle name="Total 7 2 8 2 3" xfId="16954"/>
    <cellStyle name="Total 7 2 8 2 3 2" xfId="32062"/>
    <cellStyle name="Total 7 2 8 2 4" xfId="22087"/>
    <cellStyle name="Total 7 2 8 3" xfId="10724"/>
    <cellStyle name="Total 7 2 8 3 2" xfId="25832"/>
    <cellStyle name="Total 7 2 8 4" xfId="7566"/>
    <cellStyle name="Total 7 2 8 4 2" xfId="22674"/>
    <cellStyle name="Total 7 2 8 5" xfId="19450"/>
    <cellStyle name="Total 7 2 9" xfId="4594"/>
    <cellStyle name="Total 7 2 9 2" xfId="10976"/>
    <cellStyle name="Total 7 2 9 2 2" xfId="26084"/>
    <cellStyle name="Total 7 2 9 3" xfId="8730"/>
    <cellStyle name="Total 7 2 9 3 2" xfId="23838"/>
    <cellStyle name="Total 7 2 9 4" xfId="19702"/>
    <cellStyle name="Total 7 3" xfId="1986"/>
    <cellStyle name="Total 7 3 10" xfId="8484"/>
    <cellStyle name="Total 7 3 10 2" xfId="23592"/>
    <cellStyle name="Total 7 3 11" xfId="16449"/>
    <cellStyle name="Total 7 3 11 2" xfId="31557"/>
    <cellStyle name="Total 7 3 12" xfId="7777"/>
    <cellStyle name="Total 7 3 12 2" xfId="22885"/>
    <cellStyle name="Total 7 3 13" xfId="17211"/>
    <cellStyle name="Total 7 3 2" xfId="2546"/>
    <cellStyle name="Total 7 3 2 2" xfId="5183"/>
    <cellStyle name="Total 7 3 2 2 2" xfId="11547"/>
    <cellStyle name="Total 7 3 2 2 2 2" xfId="26655"/>
    <cellStyle name="Total 7 3 2 2 3" xfId="15927"/>
    <cellStyle name="Total 7 3 2 2 3 2" xfId="31035"/>
    <cellStyle name="Total 7 3 2 2 4" xfId="20291"/>
    <cellStyle name="Total 7 3 2 3" xfId="9013"/>
    <cellStyle name="Total 7 3 2 3 2" xfId="24121"/>
    <cellStyle name="Total 7 3 3" xfId="2748"/>
    <cellStyle name="Total 7 3 3 2" xfId="5385"/>
    <cellStyle name="Total 7 3 3 2 2" xfId="11734"/>
    <cellStyle name="Total 7 3 3 2 2 2" xfId="26842"/>
    <cellStyle name="Total 7 3 3 2 3" xfId="14611"/>
    <cellStyle name="Total 7 3 3 2 3 2" xfId="29719"/>
    <cellStyle name="Total 7 3 3 2 4" xfId="20493"/>
    <cellStyle name="Total 7 3 3 3" xfId="9137"/>
    <cellStyle name="Total 7 3 3 3 2" xfId="24245"/>
    <cellStyle name="Total 7 3 3 4" xfId="17856"/>
    <cellStyle name="Total 7 3 4" xfId="3051"/>
    <cellStyle name="Total 7 3 4 2" xfId="5688"/>
    <cellStyle name="Total 7 3 4 2 2" xfId="11999"/>
    <cellStyle name="Total 7 3 4 2 2 2" xfId="27107"/>
    <cellStyle name="Total 7 3 4 2 3" xfId="13992"/>
    <cellStyle name="Total 7 3 4 2 3 2" xfId="29100"/>
    <cellStyle name="Total 7 3 4 2 4" xfId="20796"/>
    <cellStyle name="Total 7 3 4 3" xfId="9433"/>
    <cellStyle name="Total 7 3 4 3 2" xfId="24541"/>
    <cellStyle name="Total 7 3 4 4" xfId="16507"/>
    <cellStyle name="Total 7 3 4 4 2" xfId="31615"/>
    <cellStyle name="Total 7 3 4 5" xfId="18159"/>
    <cellStyle name="Total 7 3 5" xfId="3377"/>
    <cellStyle name="Total 7 3 5 2" xfId="6014"/>
    <cellStyle name="Total 7 3 5 2 2" xfId="12325"/>
    <cellStyle name="Total 7 3 5 2 2 2" xfId="27433"/>
    <cellStyle name="Total 7 3 5 2 3" xfId="15799"/>
    <cellStyle name="Total 7 3 5 2 3 2" xfId="30907"/>
    <cellStyle name="Total 7 3 5 2 4" xfId="21122"/>
    <cellStyle name="Total 7 3 5 3" xfId="9759"/>
    <cellStyle name="Total 7 3 5 3 2" xfId="24867"/>
    <cellStyle name="Total 7 3 5 4" xfId="14321"/>
    <cellStyle name="Total 7 3 5 4 2" xfId="29429"/>
    <cellStyle name="Total 7 3 5 5" xfId="18485"/>
    <cellStyle name="Total 7 3 6" xfId="3683"/>
    <cellStyle name="Total 7 3 6 2" xfId="6320"/>
    <cellStyle name="Total 7 3 6 2 2" xfId="12631"/>
    <cellStyle name="Total 7 3 6 2 2 2" xfId="27739"/>
    <cellStyle name="Total 7 3 6 2 3" xfId="7862"/>
    <cellStyle name="Total 7 3 6 2 3 2" xfId="22970"/>
    <cellStyle name="Total 7 3 6 2 4" xfId="21428"/>
    <cellStyle name="Total 7 3 6 3" xfId="10065"/>
    <cellStyle name="Total 7 3 6 3 2" xfId="25173"/>
    <cellStyle name="Total 7 3 6 4" xfId="13420"/>
    <cellStyle name="Total 7 3 6 4 2" xfId="28528"/>
    <cellStyle name="Total 7 3 6 5" xfId="18791"/>
    <cellStyle name="Total 7 3 7" xfId="4058"/>
    <cellStyle name="Total 7 3 7 2" xfId="6695"/>
    <cellStyle name="Total 7 3 7 2 2" xfId="13006"/>
    <cellStyle name="Total 7 3 7 2 2 2" xfId="28114"/>
    <cellStyle name="Total 7 3 7 2 3" xfId="16682"/>
    <cellStyle name="Total 7 3 7 2 3 2" xfId="31790"/>
    <cellStyle name="Total 7 3 7 2 4" xfId="21803"/>
    <cellStyle name="Total 7 3 7 3" xfId="10440"/>
    <cellStyle name="Total 7 3 7 3 2" xfId="25548"/>
    <cellStyle name="Total 7 3 7 4" xfId="16163"/>
    <cellStyle name="Total 7 3 7 4 2" xfId="31271"/>
    <cellStyle name="Total 7 3 7 5" xfId="19166"/>
    <cellStyle name="Total 7 3 8" xfId="4357"/>
    <cellStyle name="Total 7 3 8 2" xfId="6994"/>
    <cellStyle name="Total 7 3 8 2 2" xfId="13305"/>
    <cellStyle name="Total 7 3 8 2 2 2" xfId="28413"/>
    <cellStyle name="Total 7 3 8 2 3" xfId="16969"/>
    <cellStyle name="Total 7 3 8 2 3 2" xfId="32077"/>
    <cellStyle name="Total 7 3 8 2 4" xfId="22102"/>
    <cellStyle name="Total 7 3 8 3" xfId="10739"/>
    <cellStyle name="Total 7 3 8 3 2" xfId="25847"/>
    <cellStyle name="Total 7 3 8 4" xfId="14019"/>
    <cellStyle name="Total 7 3 8 4 2" xfId="29127"/>
    <cellStyle name="Total 7 3 8 5" xfId="19465"/>
    <cellStyle name="Total 7 3 9" xfId="4623"/>
    <cellStyle name="Total 7 3 9 2" xfId="11005"/>
    <cellStyle name="Total 7 3 9 2 2" xfId="26113"/>
    <cellStyle name="Total 7 3 9 3" xfId="9264"/>
    <cellStyle name="Total 7 3 9 3 2" xfId="24372"/>
    <cellStyle name="Total 7 3 9 4" xfId="19731"/>
    <cellStyle name="Total 7 4" xfId="2148"/>
    <cellStyle name="Total 7 4 10" xfId="13872"/>
    <cellStyle name="Total 7 4 10 2" xfId="28980"/>
    <cellStyle name="Total 7 4 11" xfId="7657"/>
    <cellStyle name="Total 7 4 11 2" xfId="22765"/>
    <cellStyle name="Total 7 4 12" xfId="17373"/>
    <cellStyle name="Total 7 4 2" xfId="2638"/>
    <cellStyle name="Total 7 4 2 2" xfId="5275"/>
    <cellStyle name="Total 7 4 2 2 2" xfId="11639"/>
    <cellStyle name="Total 7 4 2 2 2 2" xfId="26747"/>
    <cellStyle name="Total 7 4 2 2 3" xfId="16399"/>
    <cellStyle name="Total 7 4 2 2 3 2" xfId="31507"/>
    <cellStyle name="Total 7 4 2 2 4" xfId="20383"/>
    <cellStyle name="Total 7 4 2 3" xfId="9105"/>
    <cellStyle name="Total 7 4 2 3 2" xfId="24213"/>
    <cellStyle name="Total 7 4 2 4" xfId="9182"/>
    <cellStyle name="Total 7 4 2 4 2" xfId="24290"/>
    <cellStyle name="Total 7 4 2 5" xfId="8202"/>
    <cellStyle name="Total 7 4 2 5 2" xfId="23310"/>
    <cellStyle name="Total 7 4 2 6" xfId="17746"/>
    <cellStyle name="Total 7 4 3" xfId="2903"/>
    <cellStyle name="Total 7 4 3 2" xfId="5540"/>
    <cellStyle name="Total 7 4 3 2 2" xfId="11851"/>
    <cellStyle name="Total 7 4 3 2 2 2" xfId="26959"/>
    <cellStyle name="Total 7 4 3 2 3" xfId="14062"/>
    <cellStyle name="Total 7 4 3 2 3 2" xfId="29170"/>
    <cellStyle name="Total 7 4 3 2 4" xfId="20648"/>
    <cellStyle name="Total 7 4 3 3" xfId="7739"/>
    <cellStyle name="Total 7 4 3 3 2" xfId="22847"/>
    <cellStyle name="Total 7 4 3 4" xfId="18011"/>
    <cellStyle name="Total 7 4 4" xfId="3206"/>
    <cellStyle name="Total 7 4 4 2" xfId="5843"/>
    <cellStyle name="Total 7 4 4 2 2" xfId="12154"/>
    <cellStyle name="Total 7 4 4 2 2 2" xfId="27262"/>
    <cellStyle name="Total 7 4 4 2 3" xfId="8107"/>
    <cellStyle name="Total 7 4 4 2 3 2" xfId="23215"/>
    <cellStyle name="Total 7 4 4 2 4" xfId="20951"/>
    <cellStyle name="Total 7 4 4 3" xfId="9588"/>
    <cellStyle name="Total 7 4 4 3 2" xfId="24696"/>
    <cellStyle name="Total 7 4 4 4" xfId="15856"/>
    <cellStyle name="Total 7 4 4 4 2" xfId="30964"/>
    <cellStyle name="Total 7 4 4 5" xfId="18314"/>
    <cellStyle name="Total 7 4 5" xfId="3532"/>
    <cellStyle name="Total 7 4 5 2" xfId="6169"/>
    <cellStyle name="Total 7 4 5 2 2" xfId="12480"/>
    <cellStyle name="Total 7 4 5 2 2 2" xfId="27588"/>
    <cellStyle name="Total 7 4 5 2 3" xfId="13672"/>
    <cellStyle name="Total 7 4 5 2 3 2" xfId="28780"/>
    <cellStyle name="Total 7 4 5 2 4" xfId="21277"/>
    <cellStyle name="Total 7 4 5 3" xfId="9914"/>
    <cellStyle name="Total 7 4 5 3 2" xfId="25022"/>
    <cellStyle name="Total 7 4 5 4" xfId="7902"/>
    <cellStyle name="Total 7 4 5 4 2" xfId="23010"/>
    <cellStyle name="Total 7 4 5 5" xfId="18640"/>
    <cellStyle name="Total 7 4 6" xfId="3838"/>
    <cellStyle name="Total 7 4 6 2" xfId="6475"/>
    <cellStyle name="Total 7 4 6 2 2" xfId="12786"/>
    <cellStyle name="Total 7 4 6 2 2 2" xfId="27894"/>
    <cellStyle name="Total 7 4 6 2 3" xfId="15414"/>
    <cellStyle name="Total 7 4 6 2 3 2" xfId="30522"/>
    <cellStyle name="Total 7 4 6 2 4" xfId="21583"/>
    <cellStyle name="Total 7 4 6 3" xfId="10220"/>
    <cellStyle name="Total 7 4 6 3 2" xfId="25328"/>
    <cellStyle name="Total 7 4 6 4" xfId="8225"/>
    <cellStyle name="Total 7 4 6 4 2" xfId="23333"/>
    <cellStyle name="Total 7 4 6 5" xfId="18946"/>
    <cellStyle name="Total 7 4 7" xfId="4220"/>
    <cellStyle name="Total 7 4 7 2" xfId="6857"/>
    <cellStyle name="Total 7 4 7 2 2" xfId="13168"/>
    <cellStyle name="Total 7 4 7 2 2 2" xfId="28276"/>
    <cellStyle name="Total 7 4 7 2 3" xfId="16837"/>
    <cellStyle name="Total 7 4 7 2 3 2" xfId="31945"/>
    <cellStyle name="Total 7 4 7 2 4" xfId="21965"/>
    <cellStyle name="Total 7 4 7 3" xfId="10602"/>
    <cellStyle name="Total 7 4 7 3 2" xfId="25710"/>
    <cellStyle name="Total 7 4 7 4" xfId="13561"/>
    <cellStyle name="Total 7 4 7 4 2" xfId="28669"/>
    <cellStyle name="Total 7 4 7 5" xfId="19328"/>
    <cellStyle name="Total 7 4 8" xfId="4785"/>
    <cellStyle name="Total 7 4 8 2" xfId="11167"/>
    <cellStyle name="Total 7 4 8 2 2" xfId="26275"/>
    <cellStyle name="Total 7 4 8 3" xfId="14822"/>
    <cellStyle name="Total 7 4 8 3 2" xfId="29930"/>
    <cellStyle name="Total 7 4 8 4" xfId="19893"/>
    <cellStyle name="Total 7 4 9" xfId="8646"/>
    <cellStyle name="Total 7 4 9 2" xfId="23754"/>
    <cellStyle name="Total 7 5" xfId="2163"/>
    <cellStyle name="Total 7 5 10" xfId="9291"/>
    <cellStyle name="Total 7 5 10 2" xfId="24399"/>
    <cellStyle name="Total 7 5 11" xfId="17388"/>
    <cellStyle name="Total 7 5 2" xfId="2918"/>
    <cellStyle name="Total 7 5 2 2" xfId="5555"/>
    <cellStyle name="Total 7 5 2 2 2" xfId="11866"/>
    <cellStyle name="Total 7 5 2 2 2 2" xfId="26974"/>
    <cellStyle name="Total 7 5 2 2 3" xfId="15964"/>
    <cellStyle name="Total 7 5 2 2 3 2" xfId="31072"/>
    <cellStyle name="Total 7 5 2 2 4" xfId="20663"/>
    <cellStyle name="Total 7 5 2 3" xfId="16161"/>
    <cellStyle name="Total 7 5 2 3 2" xfId="31269"/>
    <cellStyle name="Total 7 5 2 4" xfId="18026"/>
    <cellStyle name="Total 7 5 3" xfId="3221"/>
    <cellStyle name="Total 7 5 3 2" xfId="5858"/>
    <cellStyle name="Total 7 5 3 2 2" xfId="12169"/>
    <cellStyle name="Total 7 5 3 2 2 2" xfId="27277"/>
    <cellStyle name="Total 7 5 3 2 3" xfId="13405"/>
    <cellStyle name="Total 7 5 3 2 3 2" xfId="28513"/>
    <cellStyle name="Total 7 5 3 2 4" xfId="20966"/>
    <cellStyle name="Total 7 5 3 3" xfId="9603"/>
    <cellStyle name="Total 7 5 3 3 2" xfId="24711"/>
    <cellStyle name="Total 7 5 3 4" xfId="13924"/>
    <cellStyle name="Total 7 5 3 4 2" xfId="29032"/>
    <cellStyle name="Total 7 5 3 5" xfId="18329"/>
    <cellStyle name="Total 7 5 4" xfId="3547"/>
    <cellStyle name="Total 7 5 4 2" xfId="6184"/>
    <cellStyle name="Total 7 5 4 2 2" xfId="12495"/>
    <cellStyle name="Total 7 5 4 2 2 2" xfId="27603"/>
    <cellStyle name="Total 7 5 4 2 3" xfId="9171"/>
    <cellStyle name="Total 7 5 4 2 3 2" xfId="24279"/>
    <cellStyle name="Total 7 5 4 2 4" xfId="21292"/>
    <cellStyle name="Total 7 5 4 3" xfId="9929"/>
    <cellStyle name="Total 7 5 4 3 2" xfId="25037"/>
    <cellStyle name="Total 7 5 4 4" xfId="15829"/>
    <cellStyle name="Total 7 5 4 4 2" xfId="30937"/>
    <cellStyle name="Total 7 5 4 5" xfId="18655"/>
    <cellStyle name="Total 7 5 5" xfId="3853"/>
    <cellStyle name="Total 7 5 5 2" xfId="6490"/>
    <cellStyle name="Total 7 5 5 2 2" xfId="12801"/>
    <cellStyle name="Total 7 5 5 2 2 2" xfId="27909"/>
    <cellStyle name="Total 7 5 5 2 3" xfId="15926"/>
    <cellStyle name="Total 7 5 5 2 3 2" xfId="31034"/>
    <cellStyle name="Total 7 5 5 2 4" xfId="21598"/>
    <cellStyle name="Total 7 5 5 3" xfId="10235"/>
    <cellStyle name="Total 7 5 5 3 2" xfId="25343"/>
    <cellStyle name="Total 7 5 5 4" xfId="16109"/>
    <cellStyle name="Total 7 5 5 4 2" xfId="31217"/>
    <cellStyle name="Total 7 5 5 5" xfId="18961"/>
    <cellStyle name="Total 7 5 6" xfId="4235"/>
    <cellStyle name="Total 7 5 6 2" xfId="6872"/>
    <cellStyle name="Total 7 5 6 2 2" xfId="13183"/>
    <cellStyle name="Total 7 5 6 2 2 2" xfId="28291"/>
    <cellStyle name="Total 7 5 6 2 3" xfId="16852"/>
    <cellStyle name="Total 7 5 6 2 3 2" xfId="31960"/>
    <cellStyle name="Total 7 5 6 2 4" xfId="21980"/>
    <cellStyle name="Total 7 5 6 3" xfId="10617"/>
    <cellStyle name="Total 7 5 6 3 2" xfId="25725"/>
    <cellStyle name="Total 7 5 6 4" xfId="8105"/>
    <cellStyle name="Total 7 5 6 4 2" xfId="23213"/>
    <cellStyle name="Total 7 5 6 5" xfId="19343"/>
    <cellStyle name="Total 7 5 7" xfId="4800"/>
    <cellStyle name="Total 7 5 7 2" xfId="11182"/>
    <cellStyle name="Total 7 5 7 2 2" xfId="26290"/>
    <cellStyle name="Total 7 5 7 3" xfId="11676"/>
    <cellStyle name="Total 7 5 7 3 2" xfId="26784"/>
    <cellStyle name="Total 7 5 7 4" xfId="19908"/>
    <cellStyle name="Total 7 5 8" xfId="8661"/>
    <cellStyle name="Total 7 5 8 2" xfId="23769"/>
    <cellStyle name="Total 7 5 9" xfId="14363"/>
    <cellStyle name="Total 7 5 9 2" xfId="29471"/>
    <cellStyle name="Total 8" xfId="1787"/>
    <cellStyle name="Total 8 2" xfId="1958"/>
    <cellStyle name="Total 8 2 10" xfId="8459"/>
    <cellStyle name="Total 8 2 10 2" xfId="23567"/>
    <cellStyle name="Total 8 2 11" xfId="15428"/>
    <cellStyle name="Total 8 2 11 2" xfId="30536"/>
    <cellStyle name="Total 8 2 12" xfId="14196"/>
    <cellStyle name="Total 8 2 12 2" xfId="29304"/>
    <cellStyle name="Total 8 2 13" xfId="17183"/>
    <cellStyle name="Total 8 2 2" xfId="2518"/>
    <cellStyle name="Total 8 2 2 2" xfId="5155"/>
    <cellStyle name="Total 8 2 2 2 2" xfId="11519"/>
    <cellStyle name="Total 8 2 2 2 2 2" xfId="26627"/>
    <cellStyle name="Total 8 2 2 2 3" xfId="9201"/>
    <cellStyle name="Total 8 2 2 2 3 2" xfId="24309"/>
    <cellStyle name="Total 8 2 2 2 4" xfId="20263"/>
    <cellStyle name="Total 8 2 2 3" xfId="8985"/>
    <cellStyle name="Total 8 2 2 3 2" xfId="24093"/>
    <cellStyle name="Total 8 2 3" xfId="2734"/>
    <cellStyle name="Total 8 2 3 2" xfId="5371"/>
    <cellStyle name="Total 8 2 3 2 2" xfId="11720"/>
    <cellStyle name="Total 8 2 3 2 2 2" xfId="26828"/>
    <cellStyle name="Total 8 2 3 2 3" xfId="15124"/>
    <cellStyle name="Total 8 2 3 2 3 2" xfId="30232"/>
    <cellStyle name="Total 8 2 3 2 4" xfId="20479"/>
    <cellStyle name="Total 8 2 3 3" xfId="8261"/>
    <cellStyle name="Total 8 2 3 3 2" xfId="23369"/>
    <cellStyle name="Total 8 2 3 4" xfId="17842"/>
    <cellStyle name="Total 8 2 4" xfId="3037"/>
    <cellStyle name="Total 8 2 4 2" xfId="5674"/>
    <cellStyle name="Total 8 2 4 2 2" xfId="11985"/>
    <cellStyle name="Total 8 2 4 2 2 2" xfId="27093"/>
    <cellStyle name="Total 8 2 4 2 3" xfId="16203"/>
    <cellStyle name="Total 8 2 4 2 3 2" xfId="31311"/>
    <cellStyle name="Total 8 2 4 2 4" xfId="20782"/>
    <cellStyle name="Total 8 2 4 3" xfId="9419"/>
    <cellStyle name="Total 8 2 4 3 2" xfId="24527"/>
    <cellStyle name="Total 8 2 4 4" xfId="7986"/>
    <cellStyle name="Total 8 2 4 4 2" xfId="23094"/>
    <cellStyle name="Total 8 2 4 5" xfId="18145"/>
    <cellStyle name="Total 8 2 5" xfId="3363"/>
    <cellStyle name="Total 8 2 5 2" xfId="6000"/>
    <cellStyle name="Total 8 2 5 2 2" xfId="12311"/>
    <cellStyle name="Total 8 2 5 2 2 2" xfId="27419"/>
    <cellStyle name="Total 8 2 5 2 3" xfId="7187"/>
    <cellStyle name="Total 8 2 5 2 3 2" xfId="22295"/>
    <cellStyle name="Total 8 2 5 2 4" xfId="21108"/>
    <cellStyle name="Total 8 2 5 3" xfId="9745"/>
    <cellStyle name="Total 8 2 5 3 2" xfId="24853"/>
    <cellStyle name="Total 8 2 5 4" xfId="9251"/>
    <cellStyle name="Total 8 2 5 4 2" xfId="24359"/>
    <cellStyle name="Total 8 2 5 5" xfId="18471"/>
    <cellStyle name="Total 8 2 6" xfId="3669"/>
    <cellStyle name="Total 8 2 6 2" xfId="6306"/>
    <cellStyle name="Total 8 2 6 2 2" xfId="12617"/>
    <cellStyle name="Total 8 2 6 2 2 2" xfId="27725"/>
    <cellStyle name="Total 8 2 6 2 3" xfId="7220"/>
    <cellStyle name="Total 8 2 6 2 3 2" xfId="22328"/>
    <cellStyle name="Total 8 2 6 2 4" xfId="21414"/>
    <cellStyle name="Total 8 2 6 3" xfId="10051"/>
    <cellStyle name="Total 8 2 6 3 2" xfId="25159"/>
    <cellStyle name="Total 8 2 6 4" xfId="13573"/>
    <cellStyle name="Total 8 2 6 4 2" xfId="28681"/>
    <cellStyle name="Total 8 2 6 5" xfId="18777"/>
    <cellStyle name="Total 8 2 7" xfId="4030"/>
    <cellStyle name="Total 8 2 7 2" xfId="6667"/>
    <cellStyle name="Total 8 2 7 2 2" xfId="12978"/>
    <cellStyle name="Total 8 2 7 2 2 2" xfId="28086"/>
    <cellStyle name="Total 8 2 7 2 3" xfId="16668"/>
    <cellStyle name="Total 8 2 7 2 3 2" xfId="31776"/>
    <cellStyle name="Total 8 2 7 2 4" xfId="21775"/>
    <cellStyle name="Total 8 2 7 3" xfId="10412"/>
    <cellStyle name="Total 8 2 7 3 2" xfId="25520"/>
    <cellStyle name="Total 8 2 7 4" xfId="13653"/>
    <cellStyle name="Total 8 2 7 4 2" xfId="28761"/>
    <cellStyle name="Total 8 2 7 5" xfId="19138"/>
    <cellStyle name="Total 8 2 8" xfId="4343"/>
    <cellStyle name="Total 8 2 8 2" xfId="6980"/>
    <cellStyle name="Total 8 2 8 2 2" xfId="13291"/>
    <cellStyle name="Total 8 2 8 2 2 2" xfId="28399"/>
    <cellStyle name="Total 8 2 8 2 3" xfId="16955"/>
    <cellStyle name="Total 8 2 8 2 3 2" xfId="32063"/>
    <cellStyle name="Total 8 2 8 2 4" xfId="22088"/>
    <cellStyle name="Total 8 2 8 3" xfId="10725"/>
    <cellStyle name="Total 8 2 8 3 2" xfId="25833"/>
    <cellStyle name="Total 8 2 8 4" xfId="14385"/>
    <cellStyle name="Total 8 2 8 4 2" xfId="29493"/>
    <cellStyle name="Total 8 2 8 5" xfId="19451"/>
    <cellStyle name="Total 8 2 9" xfId="4595"/>
    <cellStyle name="Total 8 2 9 2" xfId="10977"/>
    <cellStyle name="Total 8 2 9 2 2" xfId="26085"/>
    <cellStyle name="Total 8 2 9 3" xfId="7359"/>
    <cellStyle name="Total 8 2 9 3 2" xfId="22467"/>
    <cellStyle name="Total 8 2 9 4" xfId="19703"/>
    <cellStyle name="Total 8 3" xfId="1987"/>
    <cellStyle name="Total 8 3 10" xfId="8485"/>
    <cellStyle name="Total 8 3 10 2" xfId="23593"/>
    <cellStyle name="Total 8 3 11" xfId="7846"/>
    <cellStyle name="Total 8 3 11 2" xfId="22954"/>
    <cellStyle name="Total 8 3 12" xfId="13643"/>
    <cellStyle name="Total 8 3 12 2" xfId="28751"/>
    <cellStyle name="Total 8 3 13" xfId="17212"/>
    <cellStyle name="Total 8 3 2" xfId="2547"/>
    <cellStyle name="Total 8 3 2 2" xfId="5184"/>
    <cellStyle name="Total 8 3 2 2 2" xfId="11548"/>
    <cellStyle name="Total 8 3 2 2 2 2" xfId="26656"/>
    <cellStyle name="Total 8 3 2 2 3" xfId="15789"/>
    <cellStyle name="Total 8 3 2 2 3 2" xfId="30897"/>
    <cellStyle name="Total 8 3 2 2 4" xfId="20292"/>
    <cellStyle name="Total 8 3 2 3" xfId="9014"/>
    <cellStyle name="Total 8 3 2 3 2" xfId="24122"/>
    <cellStyle name="Total 8 3 3" xfId="2749"/>
    <cellStyle name="Total 8 3 3 2" xfId="5386"/>
    <cellStyle name="Total 8 3 3 2 2" xfId="11735"/>
    <cellStyle name="Total 8 3 3 2 2 2" xfId="26843"/>
    <cellStyle name="Total 8 3 3 2 3" xfId="16349"/>
    <cellStyle name="Total 8 3 3 2 3 2" xfId="31457"/>
    <cellStyle name="Total 8 3 3 2 4" xfId="20494"/>
    <cellStyle name="Total 8 3 3 3" xfId="7160"/>
    <cellStyle name="Total 8 3 3 3 2" xfId="22268"/>
    <cellStyle name="Total 8 3 3 4" xfId="17857"/>
    <cellStyle name="Total 8 3 4" xfId="3052"/>
    <cellStyle name="Total 8 3 4 2" xfId="5689"/>
    <cellStyle name="Total 8 3 4 2 2" xfId="12000"/>
    <cellStyle name="Total 8 3 4 2 2 2" xfId="27108"/>
    <cellStyle name="Total 8 3 4 2 3" xfId="7830"/>
    <cellStyle name="Total 8 3 4 2 3 2" xfId="22938"/>
    <cellStyle name="Total 8 3 4 2 4" xfId="20797"/>
    <cellStyle name="Total 8 3 4 3" xfId="9434"/>
    <cellStyle name="Total 8 3 4 3 2" xfId="24542"/>
    <cellStyle name="Total 8 3 4 4" xfId="13637"/>
    <cellStyle name="Total 8 3 4 4 2" xfId="28745"/>
    <cellStyle name="Total 8 3 4 5" xfId="18160"/>
    <cellStyle name="Total 8 3 5" xfId="3378"/>
    <cellStyle name="Total 8 3 5 2" xfId="6015"/>
    <cellStyle name="Total 8 3 5 2 2" xfId="12326"/>
    <cellStyle name="Total 8 3 5 2 2 2" xfId="27434"/>
    <cellStyle name="Total 8 3 5 2 3" xfId="7719"/>
    <cellStyle name="Total 8 3 5 2 3 2" xfId="22827"/>
    <cellStyle name="Total 8 3 5 2 4" xfId="21123"/>
    <cellStyle name="Total 8 3 5 3" xfId="9760"/>
    <cellStyle name="Total 8 3 5 3 2" xfId="24868"/>
    <cellStyle name="Total 8 3 5 4" xfId="14179"/>
    <cellStyle name="Total 8 3 5 4 2" xfId="29287"/>
    <cellStyle name="Total 8 3 5 5" xfId="18486"/>
    <cellStyle name="Total 8 3 6" xfId="3684"/>
    <cellStyle name="Total 8 3 6 2" xfId="6321"/>
    <cellStyle name="Total 8 3 6 2 2" xfId="12632"/>
    <cellStyle name="Total 8 3 6 2 2 2" xfId="27740"/>
    <cellStyle name="Total 8 3 6 2 3" xfId="16246"/>
    <cellStyle name="Total 8 3 6 2 3 2" xfId="31354"/>
    <cellStyle name="Total 8 3 6 2 4" xfId="21429"/>
    <cellStyle name="Total 8 3 6 3" xfId="10066"/>
    <cellStyle name="Total 8 3 6 3 2" xfId="25174"/>
    <cellStyle name="Total 8 3 6 4" xfId="7645"/>
    <cellStyle name="Total 8 3 6 4 2" xfId="22753"/>
    <cellStyle name="Total 8 3 6 5" xfId="18792"/>
    <cellStyle name="Total 8 3 7" xfId="4059"/>
    <cellStyle name="Total 8 3 7 2" xfId="6696"/>
    <cellStyle name="Total 8 3 7 2 2" xfId="13007"/>
    <cellStyle name="Total 8 3 7 2 2 2" xfId="28115"/>
    <cellStyle name="Total 8 3 7 2 3" xfId="16683"/>
    <cellStyle name="Total 8 3 7 2 3 2" xfId="31791"/>
    <cellStyle name="Total 8 3 7 2 4" xfId="21804"/>
    <cellStyle name="Total 8 3 7 3" xfId="10441"/>
    <cellStyle name="Total 8 3 7 3 2" xfId="25549"/>
    <cellStyle name="Total 8 3 7 4" xfId="7800"/>
    <cellStyle name="Total 8 3 7 4 2" xfId="22908"/>
    <cellStyle name="Total 8 3 7 5" xfId="19167"/>
    <cellStyle name="Total 8 3 8" xfId="4358"/>
    <cellStyle name="Total 8 3 8 2" xfId="6995"/>
    <cellStyle name="Total 8 3 8 2 2" xfId="13306"/>
    <cellStyle name="Total 8 3 8 2 2 2" xfId="28414"/>
    <cellStyle name="Total 8 3 8 2 3" xfId="16970"/>
    <cellStyle name="Total 8 3 8 2 3 2" xfId="32078"/>
    <cellStyle name="Total 8 3 8 2 4" xfId="22103"/>
    <cellStyle name="Total 8 3 8 3" xfId="10740"/>
    <cellStyle name="Total 8 3 8 3 2" xfId="25848"/>
    <cellStyle name="Total 8 3 8 4" xfId="16177"/>
    <cellStyle name="Total 8 3 8 4 2" xfId="31285"/>
    <cellStyle name="Total 8 3 8 5" xfId="19466"/>
    <cellStyle name="Total 8 3 9" xfId="4624"/>
    <cellStyle name="Total 8 3 9 2" xfId="11006"/>
    <cellStyle name="Total 8 3 9 2 2" xfId="26114"/>
    <cellStyle name="Total 8 3 9 3" xfId="7201"/>
    <cellStyle name="Total 8 3 9 3 2" xfId="22309"/>
    <cellStyle name="Total 8 3 9 4" xfId="19732"/>
    <cellStyle name="Total 8 4" xfId="2149"/>
    <cellStyle name="Total 8 4 10" xfId="14961"/>
    <cellStyle name="Total 8 4 10 2" xfId="30069"/>
    <cellStyle name="Total 8 4 11" xfId="7238"/>
    <cellStyle name="Total 8 4 11 2" xfId="22346"/>
    <cellStyle name="Total 8 4 12" xfId="17374"/>
    <cellStyle name="Total 8 4 2" xfId="2639"/>
    <cellStyle name="Total 8 4 2 2" xfId="5276"/>
    <cellStyle name="Total 8 4 2 2 2" xfId="11640"/>
    <cellStyle name="Total 8 4 2 2 2 2" xfId="26748"/>
    <cellStyle name="Total 8 4 2 2 3" xfId="13510"/>
    <cellStyle name="Total 8 4 2 2 3 2" xfId="28618"/>
    <cellStyle name="Total 8 4 2 2 4" xfId="20384"/>
    <cellStyle name="Total 8 4 2 3" xfId="9106"/>
    <cellStyle name="Total 8 4 2 3 2" xfId="24214"/>
    <cellStyle name="Total 8 4 2 4" xfId="15582"/>
    <cellStyle name="Total 8 4 2 4 2" xfId="30690"/>
    <cellStyle name="Total 8 4 2 5" xfId="15682"/>
    <cellStyle name="Total 8 4 2 5 2" xfId="30790"/>
    <cellStyle name="Total 8 4 2 6" xfId="17747"/>
    <cellStyle name="Total 8 4 3" xfId="2904"/>
    <cellStyle name="Total 8 4 3 2" xfId="5541"/>
    <cellStyle name="Total 8 4 3 2 2" xfId="11852"/>
    <cellStyle name="Total 8 4 3 2 2 2" xfId="26960"/>
    <cellStyle name="Total 8 4 3 2 3" xfId="7076"/>
    <cellStyle name="Total 8 4 3 2 3 2" xfId="22184"/>
    <cellStyle name="Total 8 4 3 2 4" xfId="20649"/>
    <cellStyle name="Total 8 4 3 3" xfId="16304"/>
    <cellStyle name="Total 8 4 3 3 2" xfId="31412"/>
    <cellStyle name="Total 8 4 3 4" xfId="18012"/>
    <cellStyle name="Total 8 4 4" xfId="3207"/>
    <cellStyle name="Total 8 4 4 2" xfId="5844"/>
    <cellStyle name="Total 8 4 4 2 2" xfId="12155"/>
    <cellStyle name="Total 8 4 4 2 2 2" xfId="27263"/>
    <cellStyle name="Total 8 4 4 2 3" xfId="14551"/>
    <cellStyle name="Total 8 4 4 2 3 2" xfId="29659"/>
    <cellStyle name="Total 8 4 4 2 4" xfId="20952"/>
    <cellStyle name="Total 8 4 4 3" xfId="9589"/>
    <cellStyle name="Total 8 4 4 3 2" xfId="24697"/>
    <cellStyle name="Total 8 4 4 4" xfId="8706"/>
    <cellStyle name="Total 8 4 4 4 2" xfId="23814"/>
    <cellStyle name="Total 8 4 4 5" xfId="18315"/>
    <cellStyle name="Total 8 4 5" xfId="3533"/>
    <cellStyle name="Total 8 4 5 2" xfId="6170"/>
    <cellStyle name="Total 8 4 5 2 2" xfId="12481"/>
    <cellStyle name="Total 8 4 5 2 2 2" xfId="27589"/>
    <cellStyle name="Total 8 4 5 2 3" xfId="7458"/>
    <cellStyle name="Total 8 4 5 2 3 2" xfId="22566"/>
    <cellStyle name="Total 8 4 5 2 4" xfId="21278"/>
    <cellStyle name="Total 8 4 5 3" xfId="9915"/>
    <cellStyle name="Total 8 4 5 3 2" xfId="25023"/>
    <cellStyle name="Total 8 4 5 4" xfId="7954"/>
    <cellStyle name="Total 8 4 5 4 2" xfId="23062"/>
    <cellStyle name="Total 8 4 5 5" xfId="18641"/>
    <cellStyle name="Total 8 4 6" xfId="3839"/>
    <cellStyle name="Total 8 4 6 2" xfId="6476"/>
    <cellStyle name="Total 8 4 6 2 2" xfId="12787"/>
    <cellStyle name="Total 8 4 6 2 2 2" xfId="27895"/>
    <cellStyle name="Total 8 4 6 2 3" xfId="15307"/>
    <cellStyle name="Total 8 4 6 2 3 2" xfId="30415"/>
    <cellStyle name="Total 8 4 6 2 4" xfId="21584"/>
    <cellStyle name="Total 8 4 6 3" xfId="10221"/>
    <cellStyle name="Total 8 4 6 3 2" xfId="25329"/>
    <cellStyle name="Total 8 4 6 4" xfId="7469"/>
    <cellStyle name="Total 8 4 6 4 2" xfId="22577"/>
    <cellStyle name="Total 8 4 6 5" xfId="18947"/>
    <cellStyle name="Total 8 4 7" xfId="4221"/>
    <cellStyle name="Total 8 4 7 2" xfId="6858"/>
    <cellStyle name="Total 8 4 7 2 2" xfId="13169"/>
    <cellStyle name="Total 8 4 7 2 2 2" xfId="28277"/>
    <cellStyle name="Total 8 4 7 2 3" xfId="16838"/>
    <cellStyle name="Total 8 4 7 2 3 2" xfId="31946"/>
    <cellStyle name="Total 8 4 7 2 4" xfId="21966"/>
    <cellStyle name="Total 8 4 7 3" xfId="10603"/>
    <cellStyle name="Total 8 4 7 3 2" xfId="25711"/>
    <cellStyle name="Total 8 4 7 4" xfId="15769"/>
    <cellStyle name="Total 8 4 7 4 2" xfId="30877"/>
    <cellStyle name="Total 8 4 7 5" xfId="19329"/>
    <cellStyle name="Total 8 4 8" xfId="4786"/>
    <cellStyle name="Total 8 4 8 2" xfId="11168"/>
    <cellStyle name="Total 8 4 8 2 2" xfId="26276"/>
    <cellStyle name="Total 8 4 8 3" xfId="8084"/>
    <cellStyle name="Total 8 4 8 3 2" xfId="23192"/>
    <cellStyle name="Total 8 4 8 4" xfId="19894"/>
    <cellStyle name="Total 8 4 9" xfId="8647"/>
    <cellStyle name="Total 8 4 9 2" xfId="23755"/>
    <cellStyle name="Total 8 5" xfId="2164"/>
    <cellStyle name="Total 8 5 10" xfId="13817"/>
    <cellStyle name="Total 8 5 10 2" xfId="28925"/>
    <cellStyle name="Total 8 5 11" xfId="17389"/>
    <cellStyle name="Total 8 5 2" xfId="2919"/>
    <cellStyle name="Total 8 5 2 2" xfId="5556"/>
    <cellStyle name="Total 8 5 2 2 2" xfId="11867"/>
    <cellStyle name="Total 8 5 2 2 2 2" xfId="26975"/>
    <cellStyle name="Total 8 5 2 2 3" xfId="9213"/>
    <cellStyle name="Total 8 5 2 2 3 2" xfId="24321"/>
    <cellStyle name="Total 8 5 2 2 4" xfId="20664"/>
    <cellStyle name="Total 8 5 2 3" xfId="8011"/>
    <cellStyle name="Total 8 5 2 3 2" xfId="23119"/>
    <cellStyle name="Total 8 5 2 4" xfId="18027"/>
    <cellStyle name="Total 8 5 3" xfId="3222"/>
    <cellStyle name="Total 8 5 3 2" xfId="5859"/>
    <cellStyle name="Total 8 5 3 2 2" xfId="12170"/>
    <cellStyle name="Total 8 5 3 2 2 2" xfId="27278"/>
    <cellStyle name="Total 8 5 3 2 3" xfId="7488"/>
    <cellStyle name="Total 8 5 3 2 3 2" xfId="22596"/>
    <cellStyle name="Total 8 5 3 2 4" xfId="20967"/>
    <cellStyle name="Total 8 5 3 3" xfId="9604"/>
    <cellStyle name="Total 8 5 3 3 2" xfId="24712"/>
    <cellStyle name="Total 8 5 3 4" xfId="13595"/>
    <cellStyle name="Total 8 5 3 4 2" xfId="28703"/>
    <cellStyle name="Total 8 5 3 5" xfId="18330"/>
    <cellStyle name="Total 8 5 4" xfId="3548"/>
    <cellStyle name="Total 8 5 4 2" xfId="6185"/>
    <cellStyle name="Total 8 5 4 2 2" xfId="12496"/>
    <cellStyle name="Total 8 5 4 2 2 2" xfId="27604"/>
    <cellStyle name="Total 8 5 4 2 3" xfId="7404"/>
    <cellStyle name="Total 8 5 4 2 3 2" xfId="22512"/>
    <cellStyle name="Total 8 5 4 2 4" xfId="21293"/>
    <cellStyle name="Total 8 5 4 3" xfId="9930"/>
    <cellStyle name="Total 8 5 4 3 2" xfId="25038"/>
    <cellStyle name="Total 8 5 4 4" xfId="13708"/>
    <cellStyle name="Total 8 5 4 4 2" xfId="28816"/>
    <cellStyle name="Total 8 5 4 5" xfId="18656"/>
    <cellStyle name="Total 8 5 5" xfId="3854"/>
    <cellStyle name="Total 8 5 5 2" xfId="6491"/>
    <cellStyle name="Total 8 5 5 2 2" xfId="12802"/>
    <cellStyle name="Total 8 5 5 2 2 2" xfId="27910"/>
    <cellStyle name="Total 8 5 5 2 3" xfId="15553"/>
    <cellStyle name="Total 8 5 5 2 3 2" xfId="30661"/>
    <cellStyle name="Total 8 5 5 2 4" xfId="21599"/>
    <cellStyle name="Total 8 5 5 3" xfId="10236"/>
    <cellStyle name="Total 8 5 5 3 2" xfId="25344"/>
    <cellStyle name="Total 8 5 5 4" xfId="15639"/>
    <cellStyle name="Total 8 5 5 4 2" xfId="30747"/>
    <cellStyle name="Total 8 5 5 5" xfId="18962"/>
    <cellStyle name="Total 8 5 6" xfId="4236"/>
    <cellStyle name="Total 8 5 6 2" xfId="6873"/>
    <cellStyle name="Total 8 5 6 2 2" xfId="13184"/>
    <cellStyle name="Total 8 5 6 2 2 2" xfId="28292"/>
    <cellStyle name="Total 8 5 6 2 3" xfId="16853"/>
    <cellStyle name="Total 8 5 6 2 3 2" xfId="31961"/>
    <cellStyle name="Total 8 5 6 2 4" xfId="21981"/>
    <cellStyle name="Total 8 5 6 3" xfId="10618"/>
    <cellStyle name="Total 8 5 6 3 2" xfId="25726"/>
    <cellStyle name="Total 8 5 6 4" xfId="14194"/>
    <cellStyle name="Total 8 5 6 4 2" xfId="29302"/>
    <cellStyle name="Total 8 5 6 5" xfId="19344"/>
    <cellStyle name="Total 8 5 7" xfId="4801"/>
    <cellStyle name="Total 8 5 7 2" xfId="11183"/>
    <cellStyle name="Total 8 5 7 2 2" xfId="26291"/>
    <cellStyle name="Total 8 5 7 3" xfId="14597"/>
    <cellStyle name="Total 8 5 7 3 2" xfId="29705"/>
    <cellStyle name="Total 8 5 7 4" xfId="19909"/>
    <cellStyle name="Total 8 5 8" xfId="8662"/>
    <cellStyle name="Total 8 5 8 2" xfId="23770"/>
    <cellStyle name="Total 8 5 9" xfId="15449"/>
    <cellStyle name="Total 8 5 9 2" xfId="30557"/>
    <cellStyle name="Total 9" xfId="1788"/>
    <cellStyle name="Total 9 2" xfId="1959"/>
    <cellStyle name="Total 9 2 10" xfId="8460"/>
    <cellStyle name="Total 9 2 10 2" xfId="23568"/>
    <cellStyle name="Total 9 2 11" xfId="13401"/>
    <cellStyle name="Total 9 2 11 2" xfId="28509"/>
    <cellStyle name="Total 9 2 12" xfId="14161"/>
    <cellStyle name="Total 9 2 12 2" xfId="29269"/>
    <cellStyle name="Total 9 2 13" xfId="17184"/>
    <cellStyle name="Total 9 2 2" xfId="2519"/>
    <cellStyle name="Total 9 2 2 2" xfId="5156"/>
    <cellStyle name="Total 9 2 2 2 2" xfId="11520"/>
    <cellStyle name="Total 9 2 2 2 2 2" xfId="26628"/>
    <cellStyle name="Total 9 2 2 2 3" xfId="15719"/>
    <cellStyle name="Total 9 2 2 2 3 2" xfId="30827"/>
    <cellStyle name="Total 9 2 2 2 4" xfId="20264"/>
    <cellStyle name="Total 9 2 2 3" xfId="8986"/>
    <cellStyle name="Total 9 2 2 3 2" xfId="24094"/>
    <cellStyle name="Total 9 2 3" xfId="2735"/>
    <cellStyle name="Total 9 2 3 2" xfId="5372"/>
    <cellStyle name="Total 9 2 3 2 2" xfId="11721"/>
    <cellStyle name="Total 9 2 3 2 2 2" xfId="26829"/>
    <cellStyle name="Total 9 2 3 2 3" xfId="9135"/>
    <cellStyle name="Total 9 2 3 2 3 2" xfId="24243"/>
    <cellStyle name="Total 9 2 3 2 4" xfId="20480"/>
    <cellStyle name="Total 9 2 3 3" xfId="16458"/>
    <cellStyle name="Total 9 2 3 3 2" xfId="31566"/>
    <cellStyle name="Total 9 2 3 4" xfId="17843"/>
    <cellStyle name="Total 9 2 4" xfId="3038"/>
    <cellStyle name="Total 9 2 4 2" xfId="5675"/>
    <cellStyle name="Total 9 2 4 2 2" xfId="11986"/>
    <cellStyle name="Total 9 2 4 2 2 2" xfId="27094"/>
    <cellStyle name="Total 9 2 4 2 3" xfId="16369"/>
    <cellStyle name="Total 9 2 4 2 3 2" xfId="31477"/>
    <cellStyle name="Total 9 2 4 2 4" xfId="20783"/>
    <cellStyle name="Total 9 2 4 3" xfId="9420"/>
    <cellStyle name="Total 9 2 4 3 2" xfId="24528"/>
    <cellStyle name="Total 9 2 4 4" xfId="14424"/>
    <cellStyle name="Total 9 2 4 4 2" xfId="29532"/>
    <cellStyle name="Total 9 2 4 5" xfId="18146"/>
    <cellStyle name="Total 9 2 5" xfId="3364"/>
    <cellStyle name="Total 9 2 5 2" xfId="6001"/>
    <cellStyle name="Total 9 2 5 2 2" xfId="12312"/>
    <cellStyle name="Total 9 2 5 2 2 2" xfId="27420"/>
    <cellStyle name="Total 9 2 5 2 3" xfId="15342"/>
    <cellStyle name="Total 9 2 5 2 3 2" xfId="30450"/>
    <cellStyle name="Total 9 2 5 2 4" xfId="21109"/>
    <cellStyle name="Total 9 2 5 3" xfId="9746"/>
    <cellStyle name="Total 9 2 5 3 2" xfId="24854"/>
    <cellStyle name="Total 9 2 5 4" xfId="13430"/>
    <cellStyle name="Total 9 2 5 4 2" xfId="28538"/>
    <cellStyle name="Total 9 2 5 5" xfId="18472"/>
    <cellStyle name="Total 9 2 6" xfId="3670"/>
    <cellStyle name="Total 9 2 6 2" xfId="6307"/>
    <cellStyle name="Total 9 2 6 2 2" xfId="12618"/>
    <cellStyle name="Total 9 2 6 2 2 2" xfId="27726"/>
    <cellStyle name="Total 9 2 6 2 3" xfId="13383"/>
    <cellStyle name="Total 9 2 6 2 3 2" xfId="28491"/>
    <cellStyle name="Total 9 2 6 2 4" xfId="21415"/>
    <cellStyle name="Total 9 2 6 3" xfId="10052"/>
    <cellStyle name="Total 9 2 6 3 2" xfId="25160"/>
    <cellStyle name="Total 9 2 6 4" xfId="9204"/>
    <cellStyle name="Total 9 2 6 4 2" xfId="24312"/>
    <cellStyle name="Total 9 2 6 5" xfId="18778"/>
    <cellStyle name="Total 9 2 7" xfId="4031"/>
    <cellStyle name="Total 9 2 7 2" xfId="6668"/>
    <cellStyle name="Total 9 2 7 2 2" xfId="12979"/>
    <cellStyle name="Total 9 2 7 2 2 2" xfId="28087"/>
    <cellStyle name="Total 9 2 7 2 3" xfId="16669"/>
    <cellStyle name="Total 9 2 7 2 3 2" xfId="31777"/>
    <cellStyle name="Total 9 2 7 2 4" xfId="21776"/>
    <cellStyle name="Total 9 2 7 3" xfId="10413"/>
    <cellStyle name="Total 9 2 7 3 2" xfId="25521"/>
    <cellStyle name="Total 9 2 7 4" xfId="7636"/>
    <cellStyle name="Total 9 2 7 4 2" xfId="22744"/>
    <cellStyle name="Total 9 2 7 5" xfId="19139"/>
    <cellStyle name="Total 9 2 8" xfId="4344"/>
    <cellStyle name="Total 9 2 8 2" xfId="6981"/>
    <cellStyle name="Total 9 2 8 2 2" xfId="13292"/>
    <cellStyle name="Total 9 2 8 2 2 2" xfId="28400"/>
    <cellStyle name="Total 9 2 8 2 3" xfId="16956"/>
    <cellStyle name="Total 9 2 8 2 3 2" xfId="32064"/>
    <cellStyle name="Total 9 2 8 2 4" xfId="22089"/>
    <cellStyle name="Total 9 2 8 3" xfId="10726"/>
    <cellStyle name="Total 9 2 8 3 2" xfId="25834"/>
    <cellStyle name="Total 9 2 8 4" xfId="13540"/>
    <cellStyle name="Total 9 2 8 4 2" xfId="28648"/>
    <cellStyle name="Total 9 2 8 5" xfId="19452"/>
    <cellStyle name="Total 9 2 9" xfId="4596"/>
    <cellStyle name="Total 9 2 9 2" xfId="10978"/>
    <cellStyle name="Total 9 2 9 2 2" xfId="26086"/>
    <cellStyle name="Total 9 2 9 3" xfId="7949"/>
    <cellStyle name="Total 9 2 9 3 2" xfId="23057"/>
    <cellStyle name="Total 9 2 9 4" xfId="19704"/>
    <cellStyle name="Total 9 3" xfId="1988"/>
    <cellStyle name="Total 9 3 10" xfId="8486"/>
    <cellStyle name="Total 9 3 10 2" xfId="23594"/>
    <cellStyle name="Total 9 3 11" xfId="7075"/>
    <cellStyle name="Total 9 3 11 2" xfId="22183"/>
    <cellStyle name="Total 9 3 12" xfId="7093"/>
    <cellStyle name="Total 9 3 12 2" xfId="22201"/>
    <cellStyle name="Total 9 3 13" xfId="17213"/>
    <cellStyle name="Total 9 3 2" xfId="2548"/>
    <cellStyle name="Total 9 3 2 2" xfId="5185"/>
    <cellStyle name="Total 9 3 2 2 2" xfId="11549"/>
    <cellStyle name="Total 9 3 2 2 2 2" xfId="26657"/>
    <cellStyle name="Total 9 3 2 2 3" xfId="7374"/>
    <cellStyle name="Total 9 3 2 2 3 2" xfId="22482"/>
    <cellStyle name="Total 9 3 2 2 4" xfId="20293"/>
    <cellStyle name="Total 9 3 2 3" xfId="9015"/>
    <cellStyle name="Total 9 3 2 3 2" xfId="24123"/>
    <cellStyle name="Total 9 3 3" xfId="2750"/>
    <cellStyle name="Total 9 3 3 2" xfId="5387"/>
    <cellStyle name="Total 9 3 3 2 2" xfId="11736"/>
    <cellStyle name="Total 9 3 3 2 2 2" xfId="26844"/>
    <cellStyle name="Total 9 3 3 2 3" xfId="15986"/>
    <cellStyle name="Total 9 3 3 2 3 2" xfId="31094"/>
    <cellStyle name="Total 9 3 3 2 4" xfId="20495"/>
    <cellStyle name="Total 9 3 3 3" xfId="8046"/>
    <cellStyle name="Total 9 3 3 3 2" xfId="23154"/>
    <cellStyle name="Total 9 3 3 4" xfId="17858"/>
    <cellStyle name="Total 9 3 4" xfId="3053"/>
    <cellStyle name="Total 9 3 4 2" xfId="5690"/>
    <cellStyle name="Total 9 3 4 2 2" xfId="12001"/>
    <cellStyle name="Total 9 3 4 2 2 2" xfId="27109"/>
    <cellStyle name="Total 9 3 4 2 3" xfId="15517"/>
    <cellStyle name="Total 9 3 4 2 3 2" xfId="30625"/>
    <cellStyle name="Total 9 3 4 2 4" xfId="20798"/>
    <cellStyle name="Total 9 3 4 3" xfId="9435"/>
    <cellStyle name="Total 9 3 4 3 2" xfId="24543"/>
    <cellStyle name="Total 9 3 4 4" xfId="14682"/>
    <cellStyle name="Total 9 3 4 4 2" xfId="29790"/>
    <cellStyle name="Total 9 3 4 5" xfId="18161"/>
    <cellStyle name="Total 9 3 5" xfId="3379"/>
    <cellStyle name="Total 9 3 5 2" xfId="6016"/>
    <cellStyle name="Total 9 3 5 2 2" xfId="12327"/>
    <cellStyle name="Total 9 3 5 2 2 2" xfId="27435"/>
    <cellStyle name="Total 9 3 5 2 3" xfId="15617"/>
    <cellStyle name="Total 9 3 5 2 3 2" xfId="30725"/>
    <cellStyle name="Total 9 3 5 2 4" xfId="21124"/>
    <cellStyle name="Total 9 3 5 3" xfId="9761"/>
    <cellStyle name="Total 9 3 5 3 2" xfId="24869"/>
    <cellStyle name="Total 9 3 5 4" xfId="11210"/>
    <cellStyle name="Total 9 3 5 4 2" xfId="26318"/>
    <cellStyle name="Total 9 3 5 5" xfId="18487"/>
    <cellStyle name="Total 9 3 6" xfId="3685"/>
    <cellStyle name="Total 9 3 6 2" xfId="6322"/>
    <cellStyle name="Total 9 3 6 2 2" xfId="12633"/>
    <cellStyle name="Total 9 3 6 2 2 2" xfId="27741"/>
    <cellStyle name="Total 9 3 6 2 3" xfId="15699"/>
    <cellStyle name="Total 9 3 6 2 3 2" xfId="30807"/>
    <cellStyle name="Total 9 3 6 2 4" xfId="21430"/>
    <cellStyle name="Total 9 3 6 3" xfId="10067"/>
    <cellStyle name="Total 9 3 6 3 2" xfId="25175"/>
    <cellStyle name="Total 9 3 6 4" xfId="7849"/>
    <cellStyle name="Total 9 3 6 4 2" xfId="22957"/>
    <cellStyle name="Total 9 3 6 5" xfId="18793"/>
    <cellStyle name="Total 9 3 7" xfId="4060"/>
    <cellStyle name="Total 9 3 7 2" xfId="6697"/>
    <cellStyle name="Total 9 3 7 2 2" xfId="13008"/>
    <cellStyle name="Total 9 3 7 2 2 2" xfId="28116"/>
    <cellStyle name="Total 9 3 7 2 3" xfId="16684"/>
    <cellStyle name="Total 9 3 7 2 3 2" xfId="31792"/>
    <cellStyle name="Total 9 3 7 2 4" xfId="21805"/>
    <cellStyle name="Total 9 3 7 3" xfId="10442"/>
    <cellStyle name="Total 9 3 7 3 2" xfId="25550"/>
    <cellStyle name="Total 9 3 7 4" xfId="7310"/>
    <cellStyle name="Total 9 3 7 4 2" xfId="22418"/>
    <cellStyle name="Total 9 3 7 5" xfId="19168"/>
    <cellStyle name="Total 9 3 8" xfId="4359"/>
    <cellStyle name="Total 9 3 8 2" xfId="6996"/>
    <cellStyle name="Total 9 3 8 2 2" xfId="13307"/>
    <cellStyle name="Total 9 3 8 2 2 2" xfId="28415"/>
    <cellStyle name="Total 9 3 8 2 3" xfId="16971"/>
    <cellStyle name="Total 9 3 8 2 3 2" xfId="32079"/>
    <cellStyle name="Total 9 3 8 2 4" xfId="22104"/>
    <cellStyle name="Total 9 3 8 3" xfId="10741"/>
    <cellStyle name="Total 9 3 8 3 2" xfId="25849"/>
    <cellStyle name="Total 9 3 8 4" xfId="7889"/>
    <cellStyle name="Total 9 3 8 4 2" xfId="22997"/>
    <cellStyle name="Total 9 3 8 5" xfId="19467"/>
    <cellStyle name="Total 9 3 9" xfId="4625"/>
    <cellStyle name="Total 9 3 9 2" xfId="11007"/>
    <cellStyle name="Total 9 3 9 2 2" xfId="26115"/>
    <cellStyle name="Total 9 3 9 3" xfId="13373"/>
    <cellStyle name="Total 9 3 9 3 2" xfId="28481"/>
    <cellStyle name="Total 9 3 9 4" xfId="19733"/>
    <cellStyle name="Total 9 4" xfId="2150"/>
    <cellStyle name="Total 9 4 10" xfId="14133"/>
    <cellStyle name="Total 9 4 10 2" xfId="29241"/>
    <cellStyle name="Total 9 4 11" xfId="14983"/>
    <cellStyle name="Total 9 4 11 2" xfId="30091"/>
    <cellStyle name="Total 9 4 12" xfId="17375"/>
    <cellStyle name="Total 9 4 2" xfId="2640"/>
    <cellStyle name="Total 9 4 2 2" xfId="5277"/>
    <cellStyle name="Total 9 4 2 2 2" xfId="11641"/>
    <cellStyle name="Total 9 4 2 2 2 2" xfId="26749"/>
    <cellStyle name="Total 9 4 2 2 3" xfId="7116"/>
    <cellStyle name="Total 9 4 2 2 3 2" xfId="22224"/>
    <cellStyle name="Total 9 4 2 2 4" xfId="20385"/>
    <cellStyle name="Total 9 4 2 3" xfId="9107"/>
    <cellStyle name="Total 9 4 2 3 2" xfId="24215"/>
    <cellStyle name="Total 9 4 2 4" xfId="7233"/>
    <cellStyle name="Total 9 4 2 4 2" xfId="22341"/>
    <cellStyle name="Total 9 4 2 5" xfId="16494"/>
    <cellStyle name="Total 9 4 2 5 2" xfId="31602"/>
    <cellStyle name="Total 9 4 2 6" xfId="17748"/>
    <cellStyle name="Total 9 4 3" xfId="2905"/>
    <cellStyle name="Total 9 4 3 2" xfId="5542"/>
    <cellStyle name="Total 9 4 3 2 2" xfId="11853"/>
    <cellStyle name="Total 9 4 3 2 2 2" xfId="26961"/>
    <cellStyle name="Total 9 4 3 2 3" xfId="7526"/>
    <cellStyle name="Total 9 4 3 2 3 2" xfId="22634"/>
    <cellStyle name="Total 9 4 3 2 4" xfId="20650"/>
    <cellStyle name="Total 9 4 3 3" xfId="14175"/>
    <cellStyle name="Total 9 4 3 3 2" xfId="29283"/>
    <cellStyle name="Total 9 4 3 4" xfId="18013"/>
    <cellStyle name="Total 9 4 4" xfId="3208"/>
    <cellStyle name="Total 9 4 4 2" xfId="5845"/>
    <cellStyle name="Total 9 4 4 2 2" xfId="12156"/>
    <cellStyle name="Total 9 4 4 2 2 2" xfId="27264"/>
    <cellStyle name="Total 9 4 4 2 3" xfId="15934"/>
    <cellStyle name="Total 9 4 4 2 3 2" xfId="31042"/>
    <cellStyle name="Total 9 4 4 2 4" xfId="20953"/>
    <cellStyle name="Total 9 4 4 3" xfId="9590"/>
    <cellStyle name="Total 9 4 4 3 2" xfId="24698"/>
    <cellStyle name="Total 9 4 4 4" xfId="14365"/>
    <cellStyle name="Total 9 4 4 4 2" xfId="29473"/>
    <cellStyle name="Total 9 4 4 5" xfId="18316"/>
    <cellStyle name="Total 9 4 5" xfId="3534"/>
    <cellStyle name="Total 9 4 5 2" xfId="6171"/>
    <cellStyle name="Total 9 4 5 2 2" xfId="12482"/>
    <cellStyle name="Total 9 4 5 2 2 2" xfId="27590"/>
    <cellStyle name="Total 9 4 5 2 3" xfId="16393"/>
    <cellStyle name="Total 9 4 5 2 3 2" xfId="31501"/>
    <cellStyle name="Total 9 4 5 2 4" xfId="21279"/>
    <cellStyle name="Total 9 4 5 3" xfId="9916"/>
    <cellStyle name="Total 9 4 5 3 2" xfId="25024"/>
    <cellStyle name="Total 9 4 5 4" xfId="9267"/>
    <cellStyle name="Total 9 4 5 4 2" xfId="24375"/>
    <cellStyle name="Total 9 4 5 5" xfId="18642"/>
    <cellStyle name="Total 9 4 6" xfId="3840"/>
    <cellStyle name="Total 9 4 6 2" xfId="6477"/>
    <cellStyle name="Total 9 4 6 2 2" xfId="12788"/>
    <cellStyle name="Total 9 4 6 2 2 2" xfId="27896"/>
    <cellStyle name="Total 9 4 6 2 3" xfId="15866"/>
    <cellStyle name="Total 9 4 6 2 3 2" xfId="30974"/>
    <cellStyle name="Total 9 4 6 2 4" xfId="21585"/>
    <cellStyle name="Total 9 4 6 3" xfId="10222"/>
    <cellStyle name="Total 9 4 6 3 2" xfId="25330"/>
    <cellStyle name="Total 9 4 6 4" xfId="11786"/>
    <cellStyle name="Total 9 4 6 4 2" xfId="26894"/>
    <cellStyle name="Total 9 4 6 5" xfId="18948"/>
    <cellStyle name="Total 9 4 7" xfId="4222"/>
    <cellStyle name="Total 9 4 7 2" xfId="6859"/>
    <cellStyle name="Total 9 4 7 2 2" xfId="13170"/>
    <cellStyle name="Total 9 4 7 2 2 2" xfId="28278"/>
    <cellStyle name="Total 9 4 7 2 3" xfId="16839"/>
    <cellStyle name="Total 9 4 7 2 3 2" xfId="31947"/>
    <cellStyle name="Total 9 4 7 2 4" xfId="21967"/>
    <cellStyle name="Total 9 4 7 3" xfId="10604"/>
    <cellStyle name="Total 9 4 7 3 2" xfId="25712"/>
    <cellStyle name="Total 9 4 7 4" xfId="16409"/>
    <cellStyle name="Total 9 4 7 4 2" xfId="31517"/>
    <cellStyle name="Total 9 4 7 5" xfId="19330"/>
    <cellStyle name="Total 9 4 8" xfId="4787"/>
    <cellStyle name="Total 9 4 8 2" xfId="11169"/>
    <cellStyle name="Total 9 4 8 2 2" xfId="26277"/>
    <cellStyle name="Total 9 4 8 3" xfId="16022"/>
    <cellStyle name="Total 9 4 8 3 2" xfId="31130"/>
    <cellStyle name="Total 9 4 8 4" xfId="19895"/>
    <cellStyle name="Total 9 4 9" xfId="8648"/>
    <cellStyle name="Total 9 4 9 2" xfId="23756"/>
    <cellStyle name="Total 9 5" xfId="2165"/>
    <cellStyle name="Total 9 5 10" xfId="7875"/>
    <cellStyle name="Total 9 5 10 2" xfId="22983"/>
    <cellStyle name="Total 9 5 11" xfId="17390"/>
    <cellStyle name="Total 9 5 2" xfId="2920"/>
    <cellStyle name="Total 9 5 2 2" xfId="5557"/>
    <cellStyle name="Total 9 5 2 2 2" xfId="11868"/>
    <cellStyle name="Total 9 5 2 2 2 2" xfId="26976"/>
    <cellStyle name="Total 9 5 2 2 3" xfId="16124"/>
    <cellStyle name="Total 9 5 2 2 3 2" xfId="31232"/>
    <cellStyle name="Total 9 5 2 2 4" xfId="20665"/>
    <cellStyle name="Total 9 5 2 3" xfId="7845"/>
    <cellStyle name="Total 9 5 2 3 2" xfId="22953"/>
    <cellStyle name="Total 9 5 2 4" xfId="18028"/>
    <cellStyle name="Total 9 5 3" xfId="3223"/>
    <cellStyle name="Total 9 5 3 2" xfId="5860"/>
    <cellStyle name="Total 9 5 3 2 2" xfId="12171"/>
    <cellStyle name="Total 9 5 3 2 2 2" xfId="27279"/>
    <cellStyle name="Total 9 5 3 2 3" xfId="8158"/>
    <cellStyle name="Total 9 5 3 2 3 2" xfId="23266"/>
    <cellStyle name="Total 9 5 3 2 4" xfId="20968"/>
    <cellStyle name="Total 9 5 3 3" xfId="9605"/>
    <cellStyle name="Total 9 5 3 3 2" xfId="24713"/>
    <cellStyle name="Total 9 5 3 4" xfId="15386"/>
    <cellStyle name="Total 9 5 3 4 2" xfId="30494"/>
    <cellStyle name="Total 9 5 3 5" xfId="18331"/>
    <cellStyle name="Total 9 5 4" xfId="3549"/>
    <cellStyle name="Total 9 5 4 2" xfId="6186"/>
    <cellStyle name="Total 9 5 4 2 2" xfId="12497"/>
    <cellStyle name="Total 9 5 4 2 2 2" xfId="27605"/>
    <cellStyle name="Total 9 5 4 2 3" xfId="13619"/>
    <cellStyle name="Total 9 5 4 2 3 2" xfId="28727"/>
    <cellStyle name="Total 9 5 4 2 4" xfId="21294"/>
    <cellStyle name="Total 9 5 4 3" xfId="9931"/>
    <cellStyle name="Total 9 5 4 3 2" xfId="25039"/>
    <cellStyle name="Total 9 5 4 4" xfId="7598"/>
    <cellStyle name="Total 9 5 4 4 2" xfId="22706"/>
    <cellStyle name="Total 9 5 4 5" xfId="18657"/>
    <cellStyle name="Total 9 5 5" xfId="3855"/>
    <cellStyle name="Total 9 5 5 2" xfId="6492"/>
    <cellStyle name="Total 9 5 5 2 2" xfId="12803"/>
    <cellStyle name="Total 9 5 5 2 2 2" xfId="27911"/>
    <cellStyle name="Total 9 5 5 2 3" xfId="15677"/>
    <cellStyle name="Total 9 5 5 2 3 2" xfId="30785"/>
    <cellStyle name="Total 9 5 5 2 4" xfId="21600"/>
    <cellStyle name="Total 9 5 5 3" xfId="10237"/>
    <cellStyle name="Total 9 5 5 3 2" xfId="25345"/>
    <cellStyle name="Total 9 5 5 4" xfId="7816"/>
    <cellStyle name="Total 9 5 5 4 2" xfId="22924"/>
    <cellStyle name="Total 9 5 5 5" xfId="18963"/>
    <cellStyle name="Total 9 5 6" xfId="4237"/>
    <cellStyle name="Total 9 5 6 2" xfId="6874"/>
    <cellStyle name="Total 9 5 6 2 2" xfId="13185"/>
    <cellStyle name="Total 9 5 6 2 2 2" xfId="28293"/>
    <cellStyle name="Total 9 5 6 2 3" xfId="16854"/>
    <cellStyle name="Total 9 5 6 2 3 2" xfId="31962"/>
    <cellStyle name="Total 9 5 6 2 4" xfId="21982"/>
    <cellStyle name="Total 9 5 6 3" xfId="10619"/>
    <cellStyle name="Total 9 5 6 3 2" xfId="25727"/>
    <cellStyle name="Total 9 5 6 4" xfId="14466"/>
    <cellStyle name="Total 9 5 6 4 2" xfId="29574"/>
    <cellStyle name="Total 9 5 6 5" xfId="19345"/>
    <cellStyle name="Total 9 5 7" xfId="4802"/>
    <cellStyle name="Total 9 5 7 2" xfId="11184"/>
    <cellStyle name="Total 9 5 7 2 2" xfId="26292"/>
    <cellStyle name="Total 9 5 7 3" xfId="15076"/>
    <cellStyle name="Total 9 5 7 3 2" xfId="30184"/>
    <cellStyle name="Total 9 5 7 4" xfId="19910"/>
    <cellStyle name="Total 9 5 8" xfId="8663"/>
    <cellStyle name="Total 9 5 8 2" xfId="23771"/>
    <cellStyle name="Total 9 5 9" xfId="13752"/>
    <cellStyle name="Total 9 5 9 2" xfId="288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1'!$C$26</c:f>
              <c:strCache>
                <c:ptCount val="1"/>
                <c:pt idx="0">
                  <c:v>Magnitud programada mensual</c:v>
                </c:pt>
              </c:strCache>
            </c:strRef>
          </c:tx>
          <c:invertIfNegative val="0"/>
          <c:val>
            <c:numRef>
              <c:f>'META 1'!$C$27:$C$38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0.59</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567D-4EB2-9343-5F35687EE8C9}"/>
            </c:ext>
          </c:extLst>
        </c:ser>
        <c:ser>
          <c:idx val="1"/>
          <c:order val="1"/>
          <c:tx>
            <c:strRef>
              <c:f>'META 1'!$D$26</c:f>
              <c:strCache>
                <c:ptCount val="1"/>
                <c:pt idx="0">
                  <c:v>Magnitud ejecutada mensual</c:v>
                </c:pt>
              </c:strCache>
            </c:strRef>
          </c:tx>
          <c:invertIfNegative val="0"/>
          <c:val>
            <c:numRef>
              <c:f>'META 1'!$D$27:$D$38</c:f>
              <c:numCache>
                <c:formatCode>0.000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567D-4EB2-9343-5F35687EE8C9}"/>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67D-4EB2-9343-5F35687EE8C9}"/>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5"/>
                <c:pt idx="0">
                  <c:v>0.03</c:v>
                </c:pt>
                <c:pt idx="1">
                  <c:v>0.03</c:v>
                </c:pt>
                <c:pt idx="2">
                  <c:v>0.03</c:v>
                </c:pt>
                <c:pt idx="3">
                  <c:v>0.03</c:v>
                </c:pt>
                <c:pt idx="4">
                  <c:v>0.03</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5"/>
                <c:pt idx="0">
                  <c:v>0.03</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1583950981"/>
          <c:y val="0.14305239836078293"/>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3'!$B$27:$B$31</c:f>
              <c:strCache>
                <c:ptCount val="5"/>
                <c:pt idx="0">
                  <c:v>Enero </c:v>
                </c:pt>
                <c:pt idx="1">
                  <c:v>Febrero</c:v>
                </c:pt>
                <c:pt idx="2">
                  <c:v>Marzo</c:v>
                </c:pt>
                <c:pt idx="3">
                  <c:v>Abril</c:v>
                </c:pt>
                <c:pt idx="4">
                  <c:v>Mayo</c:v>
                </c:pt>
              </c:strCache>
            </c:strRef>
          </c:cat>
          <c:val>
            <c:numRef>
              <c:f>'META 3'!$C$27:$C$31</c:f>
              <c:numCache>
                <c:formatCode>_(* #,##0.00_);_(* \(#,##0.00\);_(* "-"_);_(@_)</c:formatCode>
                <c:ptCount val="5"/>
                <c:pt idx="0">
                  <c:v>3.6999999999999998E-2</c:v>
                </c:pt>
                <c:pt idx="1">
                  <c:v>1.2E-2</c:v>
                </c:pt>
                <c:pt idx="2" formatCode="_(* #,##0.000_);_(* \(#,##0.000\);_(* &quot;-&quot;_);_(@_)">
                  <c:v>1.2E-2</c:v>
                </c:pt>
                <c:pt idx="3">
                  <c:v>2.7000000000000003E-2</c:v>
                </c:pt>
                <c:pt idx="4">
                  <c:v>1.2E-2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'META 3'!$B$27:$B$31</c:f>
              <c:strCache>
                <c:ptCount val="5"/>
                <c:pt idx="0">
                  <c:v>Enero </c:v>
                </c:pt>
                <c:pt idx="1">
                  <c:v>Febrero</c:v>
                </c:pt>
                <c:pt idx="2">
                  <c:v>Marzo</c:v>
                </c:pt>
                <c:pt idx="3">
                  <c:v>Abril</c:v>
                </c:pt>
                <c:pt idx="4">
                  <c:v>Mayo</c:v>
                </c:pt>
              </c:strCache>
            </c:strRef>
          </c:cat>
          <c:val>
            <c:numRef>
              <c:f>'META 3'!$D$27:$D$31</c:f>
              <c:numCache>
                <c:formatCode>_(* #,##0.00_);_(* \(#,##0.00\);_(* "-"_);_(@_)</c:formatCode>
                <c:ptCount val="5"/>
                <c:pt idx="0">
                  <c:v>3.6999999999999998E-2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3'!$H$27:$H$31</c:f>
              <c:numCache>
                <c:formatCode>0%</c:formatCode>
                <c:ptCount val="5"/>
                <c:pt idx="0">
                  <c:v>0.36999999999999994</c:v>
                </c:pt>
                <c:pt idx="1">
                  <c:v>0</c:v>
                </c:pt>
                <c:pt idx="2">
                  <c:v>0</c:v>
                </c:pt>
                <c:pt idx="3">
                  <c:v>0</c:v>
                </c:pt>
                <c:pt idx="4">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4'!$B$27:$B$31</c:f>
              <c:strCache>
                <c:ptCount val="5"/>
                <c:pt idx="0">
                  <c:v>Enero </c:v>
                </c:pt>
                <c:pt idx="1">
                  <c:v>Febrero</c:v>
                </c:pt>
                <c:pt idx="2">
                  <c:v>Marzo</c:v>
                </c:pt>
                <c:pt idx="3">
                  <c:v>Abril</c:v>
                </c:pt>
                <c:pt idx="4">
                  <c:v>Mayo</c:v>
                </c:pt>
              </c:strCache>
            </c:strRef>
          </c:cat>
          <c:val>
            <c:numRef>
              <c:f>'META 4'!$C$27:$C$31</c:f>
              <c:numCache>
                <c:formatCode>0.00%</c:formatCode>
                <c:ptCount val="5"/>
                <c:pt idx="0">
                  <c:v>0.03</c:v>
                </c:pt>
                <c:pt idx="1">
                  <c:v>0</c:v>
                </c:pt>
                <c:pt idx="2">
                  <c:v>0</c:v>
                </c:pt>
                <c:pt idx="3">
                  <c:v>0</c:v>
                </c:pt>
                <c:pt idx="4">
                  <c:v>0.12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Ref>
              <c:f>'META 4'!$B$27:$B$31</c:f>
              <c:strCache>
                <c:ptCount val="5"/>
                <c:pt idx="0">
                  <c:v>Enero </c:v>
                </c:pt>
                <c:pt idx="1">
                  <c:v>Febrero</c:v>
                </c:pt>
                <c:pt idx="2">
                  <c:v>Marzo</c:v>
                </c:pt>
                <c:pt idx="3">
                  <c:v>Abril</c:v>
                </c:pt>
                <c:pt idx="4">
                  <c:v>Mayo</c:v>
                </c:pt>
              </c:strCache>
            </c:strRef>
          </c:cat>
          <c:val>
            <c:numRef>
              <c:f>'META 4'!$D$27:$D$31</c:f>
              <c:numCache>
                <c:formatCode>0.00%</c:formatCode>
                <c:ptCount val="5"/>
                <c:pt idx="0">
                  <c:v>0.03</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4'!$H$27:$H$31</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5'!$B$27:$B$31</c:f>
              <c:strCache>
                <c:ptCount val="5"/>
                <c:pt idx="0">
                  <c:v>Enero</c:v>
                </c:pt>
                <c:pt idx="1">
                  <c:v>Febrero</c:v>
                </c:pt>
                <c:pt idx="2">
                  <c:v>Marzo</c:v>
                </c:pt>
                <c:pt idx="3">
                  <c:v>Abril</c:v>
                </c:pt>
                <c:pt idx="4">
                  <c:v>Mayo</c:v>
                </c:pt>
              </c:strCache>
            </c:strRef>
          </c:cat>
          <c:val>
            <c:numRef>
              <c:f>'META 5'!$C$27:$C$31</c:f>
              <c:numCache>
                <c:formatCode>0.000</c:formatCode>
                <c:ptCount val="5"/>
                <c:pt idx="0">
                  <c:v>1.8200000000000001E-2</c:v>
                </c:pt>
                <c:pt idx="1">
                  <c:v>2.18E-2</c:v>
                </c:pt>
                <c:pt idx="2">
                  <c:v>2.0000000000000004E-2</c:v>
                </c:pt>
                <c:pt idx="3">
                  <c:v>2.0000000000000004E-2</c:v>
                </c:pt>
                <c:pt idx="4">
                  <c:v>2.0000000000000004E-2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'META 5'!$B$27:$B$31</c:f>
              <c:strCache>
                <c:ptCount val="5"/>
                <c:pt idx="0">
                  <c:v>Enero</c:v>
                </c:pt>
                <c:pt idx="1">
                  <c:v>Febrero</c:v>
                </c:pt>
                <c:pt idx="2">
                  <c:v>Marzo</c:v>
                </c:pt>
                <c:pt idx="3">
                  <c:v>Abril</c:v>
                </c:pt>
                <c:pt idx="4">
                  <c:v>Mayo</c:v>
                </c:pt>
              </c:strCache>
            </c:strRef>
          </c:cat>
          <c:val>
            <c:numRef>
              <c:f>'META 5'!$D$27:$D$31</c:f>
              <c:numCache>
                <c:formatCode>0.000</c:formatCode>
                <c:ptCount val="5"/>
                <c:pt idx="0">
                  <c:v>1.8200000000000001E-2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0">
                  <c:v>0.182</c:v>
                </c:pt>
                <c:pt idx="1">
                  <c:v>0</c:v>
                </c:pt>
                <c:pt idx="2">
                  <c:v>0</c:v>
                </c:pt>
                <c:pt idx="3">
                  <c:v>0</c:v>
                </c:pt>
                <c:pt idx="4">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6'!$B$27:$B$31</c:f>
              <c:strCache>
                <c:ptCount val="5"/>
                <c:pt idx="0">
                  <c:v>Enero</c:v>
                </c:pt>
                <c:pt idx="1">
                  <c:v>Febrero</c:v>
                </c:pt>
                <c:pt idx="2">
                  <c:v>Marzo</c:v>
                </c:pt>
                <c:pt idx="3">
                  <c:v>Abril</c:v>
                </c:pt>
                <c:pt idx="4">
                  <c:v>Mayo</c:v>
                </c:pt>
              </c:strCache>
            </c:strRef>
          </c:cat>
          <c:val>
            <c:numRef>
              <c:f>'META 6'!$C$27:$C$31</c:f>
              <c:numCache>
                <c:formatCode>0.00</c:formatCode>
                <c:ptCount val="5"/>
                <c:pt idx="0">
                  <c:v>1.9170000000000003E-2</c:v>
                </c:pt>
                <c:pt idx="1">
                  <c:v>2.0830000000000001E-2</c:v>
                </c:pt>
                <c:pt idx="2">
                  <c:v>2.0000000000000004E-2</c:v>
                </c:pt>
                <c:pt idx="3">
                  <c:v>2.0000000000000004E-2</c:v>
                </c:pt>
                <c:pt idx="4">
                  <c:v>2.0000000000000004E-2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Ref>
              <c:f>'META 6'!$B$27:$B$31</c:f>
              <c:strCache>
                <c:ptCount val="5"/>
                <c:pt idx="0">
                  <c:v>Enero</c:v>
                </c:pt>
                <c:pt idx="1">
                  <c:v>Febrero</c:v>
                </c:pt>
                <c:pt idx="2">
                  <c:v>Marzo</c:v>
                </c:pt>
                <c:pt idx="3">
                  <c:v>Abril</c:v>
                </c:pt>
                <c:pt idx="4">
                  <c:v>Mayo</c:v>
                </c:pt>
              </c:strCache>
            </c:strRef>
          </c:cat>
          <c:val>
            <c:numRef>
              <c:f>'META 6'!$D$27:$D$31</c:f>
              <c:numCache>
                <c:formatCode>0.00</c:formatCode>
                <c:ptCount val="5"/>
                <c:pt idx="0">
                  <c:v>1.917E-2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6'!$H$27:$H$31</c:f>
              <c:numCache>
                <c:formatCode>0%</c:formatCode>
                <c:ptCount val="5"/>
                <c:pt idx="0">
                  <c:v>0.19169999999999998</c:v>
                </c:pt>
                <c:pt idx="1">
                  <c:v>0</c:v>
                </c:pt>
                <c:pt idx="2">
                  <c:v>0</c:v>
                </c:pt>
                <c:pt idx="3">
                  <c:v>0</c:v>
                </c:pt>
                <c:pt idx="4">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7'!$B$27:$B$31</c:f>
              <c:strCache>
                <c:ptCount val="5"/>
                <c:pt idx="0">
                  <c:v>Enero</c:v>
                </c:pt>
                <c:pt idx="1">
                  <c:v>Febrero</c:v>
                </c:pt>
                <c:pt idx="2">
                  <c:v>Marzo</c:v>
                </c:pt>
                <c:pt idx="3">
                  <c:v>Abril</c:v>
                </c:pt>
                <c:pt idx="4">
                  <c:v>Mayo</c:v>
                </c:pt>
              </c:strCache>
            </c:strRef>
          </c:cat>
          <c:val>
            <c:numRef>
              <c:f>'META 7'!$C$27:$C$31</c:f>
              <c:numCache>
                <c:formatCode>0.000</c:formatCode>
                <c:ptCount val="5"/>
                <c:pt idx="0">
                  <c:v>5.7599999999999995E-3</c:v>
                </c:pt>
                <c:pt idx="1">
                  <c:v>2.4E-2</c:v>
                </c:pt>
                <c:pt idx="2">
                  <c:v>4.2239999999999993E-2</c:v>
                </c:pt>
                <c:pt idx="3">
                  <c:v>2.4E-2</c:v>
                </c:pt>
                <c:pt idx="4">
                  <c:v>2.4E-2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Ref>
              <c:f>'META 7'!$B$27:$B$31</c:f>
              <c:strCache>
                <c:ptCount val="5"/>
                <c:pt idx="0">
                  <c:v>Enero</c:v>
                </c:pt>
                <c:pt idx="1">
                  <c:v>Febrero</c:v>
                </c:pt>
                <c:pt idx="2">
                  <c:v>Marzo</c:v>
                </c:pt>
                <c:pt idx="3">
                  <c:v>Abril</c:v>
                </c:pt>
                <c:pt idx="4">
                  <c:v>Mayo</c:v>
                </c:pt>
              </c:strCache>
            </c:strRef>
          </c:cat>
          <c:val>
            <c:numRef>
              <c:f>'META 7'!$D$27:$D$31</c:f>
              <c:numCache>
                <c:formatCode>0.000</c:formatCode>
                <c:ptCount val="5"/>
                <c:pt idx="0">
                  <c:v>5.7599999999999995E-3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7'!$H$27:$H$31</c:f>
              <c:numCache>
                <c:formatCode>0%</c:formatCode>
                <c:ptCount val="5"/>
                <c:pt idx="0">
                  <c:v>4.8000000000000001E-2</c:v>
                </c:pt>
                <c:pt idx="1">
                  <c:v>0</c:v>
                </c:pt>
                <c:pt idx="2">
                  <c:v>0</c:v>
                </c:pt>
                <c:pt idx="3">
                  <c:v>0</c:v>
                </c:pt>
                <c:pt idx="4">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numFmt formatCode="General" sourceLinked="1"/>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931769" cy="116927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28575</xdr:colOff>
          <xdr:row>1</xdr:row>
          <xdr:rowOff>28575</xdr:rowOff>
        </xdr:from>
        <xdr:to>
          <xdr:col>8</xdr:col>
          <xdr:colOff>1714500</xdr:colOff>
          <xdr:row>2</xdr:row>
          <xdr:rowOff>66675</xdr:rowOff>
        </xdr:to>
        <xdr:sp macro="" textlink="">
          <xdr:nvSpPr>
            <xdr:cNvPr id="35877889" name="Object 1" hidden="1">
              <a:extLst>
                <a:ext uri="{63B3BB69-23CF-44E3-9099-C40C66FF867C}">
                  <a14:compatExt spid="_x0000_s35877889"/>
                </a:ext>
                <a:ext uri="{FF2B5EF4-FFF2-40B4-BE49-F238E27FC236}">
                  <a16:creationId xmlns:a16="http://schemas.microsoft.com/office/drawing/2014/main" id="{00000000-0008-0000-0300-0000017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28575</xdr:colOff>
          <xdr:row>1</xdr:row>
          <xdr:rowOff>28575</xdr:rowOff>
        </xdr:from>
        <xdr:to>
          <xdr:col>8</xdr:col>
          <xdr:colOff>1714500</xdr:colOff>
          <xdr:row>2</xdr:row>
          <xdr:rowOff>66675</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7109375" defaultRowHeight="15" x14ac:dyDescent="0.25"/>
  <cols>
    <col min="1" max="1" width="15.7109375" style="52" customWidth="1"/>
    <col min="2" max="2" width="23.140625" style="52" customWidth="1"/>
    <col min="3" max="3" width="16.140625" style="52" customWidth="1"/>
    <col min="4" max="4" width="16.42578125" style="53" customWidth="1"/>
    <col min="5" max="5" width="17.42578125" style="52" customWidth="1"/>
    <col min="6" max="6" width="23.42578125" style="52" customWidth="1"/>
    <col min="7" max="7" width="17.140625" style="52" customWidth="1"/>
    <col min="8" max="8" width="16.42578125" style="52" customWidth="1"/>
    <col min="9" max="9" width="18.140625" style="52" customWidth="1"/>
    <col min="10" max="10" width="13.7109375" style="52" customWidth="1"/>
    <col min="11" max="11" width="13.7109375" style="60" customWidth="1"/>
    <col min="12" max="17" width="13.7109375" style="52" customWidth="1"/>
    <col min="18" max="18" width="11.7109375" style="52" customWidth="1"/>
    <col min="19" max="19" width="9.7109375" style="52" customWidth="1"/>
    <col min="20" max="20" width="10.28515625" style="52" customWidth="1"/>
    <col min="21" max="21" width="14.140625" style="52" customWidth="1"/>
    <col min="22" max="22" width="11.7109375" style="52" customWidth="1"/>
    <col min="23" max="23" width="12.42578125" style="52" customWidth="1"/>
    <col min="24" max="26" width="14.7109375" style="52" customWidth="1"/>
    <col min="27" max="27" width="16.42578125" style="67" customWidth="1"/>
    <col min="28" max="28" width="14.7109375" style="52" customWidth="1"/>
    <col min="29" max="29" width="14.42578125" style="52" customWidth="1"/>
    <col min="30" max="30" width="89.7109375" style="52" customWidth="1"/>
    <col min="31" max="31" width="79.42578125" style="52" customWidth="1"/>
    <col min="32" max="32" width="87.42578125" style="52" customWidth="1"/>
    <col min="33" max="16384" width="10.7109375" style="52"/>
  </cols>
  <sheetData>
    <row r="2" spans="1:67" s="69" customFormat="1" ht="45.75" customHeight="1" x14ac:dyDescent="0.25">
      <c r="A2" s="326"/>
      <c r="B2" s="326"/>
      <c r="C2" s="323" t="s">
        <v>0</v>
      </c>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53"/>
    </row>
    <row r="3" spans="1:67" s="69" customFormat="1" ht="45.75" customHeight="1" x14ac:dyDescent="0.25">
      <c r="A3" s="326"/>
      <c r="B3" s="326"/>
      <c r="C3" s="323" t="s">
        <v>1</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54"/>
    </row>
    <row r="4" spans="1:67" s="69" customFormat="1" ht="45.75" customHeight="1" x14ac:dyDescent="0.25">
      <c r="A4" s="326"/>
      <c r="B4" s="326"/>
      <c r="C4" s="323" t="s">
        <v>2</v>
      </c>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54"/>
    </row>
    <row r="5" spans="1:67" s="69" customFormat="1" ht="45.75" customHeight="1" x14ac:dyDescent="0.25">
      <c r="A5" s="326"/>
      <c r="B5" s="326"/>
      <c r="C5" s="333" t="s">
        <v>3</v>
      </c>
      <c r="D5" s="333"/>
      <c r="E5" s="333"/>
      <c r="F5" s="333"/>
      <c r="G5" s="333"/>
      <c r="H5" s="333"/>
      <c r="I5" s="333"/>
      <c r="J5" s="333"/>
      <c r="K5" s="333"/>
      <c r="L5" s="333"/>
      <c r="M5" s="333"/>
      <c r="N5" s="333"/>
      <c r="O5" s="333"/>
      <c r="P5" s="333"/>
      <c r="Q5" s="333"/>
      <c r="R5" s="351" t="s">
        <v>4</v>
      </c>
      <c r="S5" s="351"/>
      <c r="T5" s="351"/>
      <c r="U5" s="351"/>
      <c r="V5" s="351"/>
      <c r="W5" s="351"/>
      <c r="X5" s="351"/>
      <c r="Y5" s="351"/>
      <c r="Z5" s="351"/>
      <c r="AA5" s="351"/>
      <c r="AB5" s="351"/>
      <c r="AC5" s="351"/>
      <c r="AD5" s="351"/>
      <c r="AE5" s="351"/>
      <c r="AF5" s="355"/>
    </row>
    <row r="6" spans="1:67" s="70" customFormat="1" ht="30.75" customHeight="1" x14ac:dyDescent="0.25">
      <c r="D6" s="71"/>
      <c r="K6" s="69"/>
      <c r="AA6" s="72"/>
    </row>
    <row r="7" spans="1:67" s="70" customFormat="1" ht="42" customHeight="1" x14ac:dyDescent="0.25">
      <c r="B7" s="157" t="s">
        <v>5</v>
      </c>
      <c r="C7" s="325" t="e">
        <f>+#REF!</f>
        <v>#REF!</v>
      </c>
      <c r="D7" s="325"/>
      <c r="E7" s="325"/>
      <c r="F7" s="325"/>
      <c r="G7" s="325"/>
      <c r="K7" s="69"/>
      <c r="AA7" s="72"/>
    </row>
    <row r="8" spans="1:67" s="70" customFormat="1" ht="42" customHeight="1" x14ac:dyDescent="0.25">
      <c r="B8" s="157" t="s">
        <v>6</v>
      </c>
      <c r="C8" s="325" t="e">
        <f>+#REF!</f>
        <v>#REF!</v>
      </c>
      <c r="D8" s="325"/>
      <c r="E8" s="325"/>
      <c r="F8" s="325"/>
      <c r="G8" s="325"/>
      <c r="K8" s="69"/>
      <c r="AA8" s="72"/>
    </row>
    <row r="9" spans="1:67" s="70" customFormat="1" ht="42" customHeight="1" x14ac:dyDescent="0.25">
      <c r="B9" s="158" t="s">
        <v>7</v>
      </c>
      <c r="C9" s="325" t="e">
        <f>+#REF!</f>
        <v>#REF!</v>
      </c>
      <c r="D9" s="325"/>
      <c r="E9" s="325"/>
      <c r="F9" s="325"/>
      <c r="G9" s="325"/>
      <c r="K9" s="69"/>
      <c r="Q9" s="73"/>
      <c r="R9" s="74"/>
      <c r="AA9" s="72"/>
    </row>
    <row r="10" spans="1:67" s="56" customFormat="1" ht="24.75" customHeight="1" x14ac:dyDescent="0.2">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2">
      <c r="A11" s="342" t="s">
        <v>8</v>
      </c>
      <c r="B11" s="343"/>
      <c r="C11" s="343"/>
      <c r="D11" s="343"/>
      <c r="E11" s="343"/>
      <c r="F11" s="343"/>
      <c r="G11" s="343"/>
      <c r="H11" s="344"/>
      <c r="I11" s="357" t="s">
        <v>9</v>
      </c>
      <c r="J11" s="358"/>
      <c r="K11" s="358"/>
      <c r="L11" s="358"/>
      <c r="M11" s="358"/>
      <c r="N11" s="359"/>
      <c r="O11" s="352" t="s">
        <v>10</v>
      </c>
      <c r="P11" s="352"/>
      <c r="Q11" s="352"/>
      <c r="R11" s="352"/>
      <c r="S11" s="352"/>
      <c r="T11" s="352"/>
      <c r="U11" s="352"/>
      <c r="V11" s="352"/>
      <c r="W11" s="352"/>
      <c r="X11" s="352"/>
      <c r="Y11" s="352"/>
      <c r="Z11" s="352"/>
      <c r="AA11" s="352"/>
      <c r="AB11" s="352"/>
      <c r="AC11" s="352"/>
      <c r="AD11" s="342" t="s">
        <v>11</v>
      </c>
      <c r="AE11" s="343"/>
      <c r="AF11" s="344"/>
    </row>
    <row r="12" spans="1:67" s="57" customFormat="1" ht="56.25" customHeight="1" x14ac:dyDescent="0.2">
      <c r="A12" s="159" t="s">
        <v>12</v>
      </c>
      <c r="B12" s="159" t="s">
        <v>13</v>
      </c>
      <c r="C12" s="159" t="s">
        <v>14</v>
      </c>
      <c r="D12" s="159" t="s">
        <v>15</v>
      </c>
      <c r="E12" s="159" t="s">
        <v>16</v>
      </c>
      <c r="F12" s="159" t="s">
        <v>17</v>
      </c>
      <c r="G12" s="159" t="s">
        <v>18</v>
      </c>
      <c r="H12" s="159" t="s">
        <v>19</v>
      </c>
      <c r="I12" s="160" t="s">
        <v>20</v>
      </c>
      <c r="J12" s="160">
        <v>2016</v>
      </c>
      <c r="K12" s="160">
        <v>2017</v>
      </c>
      <c r="L12" s="160">
        <v>2018</v>
      </c>
      <c r="M12" s="160">
        <v>2019</v>
      </c>
      <c r="N12" s="160">
        <v>2020</v>
      </c>
      <c r="O12" s="161" t="s">
        <v>21</v>
      </c>
      <c r="P12" s="161" t="s">
        <v>22</v>
      </c>
      <c r="Q12" s="161" t="s">
        <v>23</v>
      </c>
      <c r="R12" s="161" t="s">
        <v>24</v>
      </c>
      <c r="S12" s="161" t="s">
        <v>25</v>
      </c>
      <c r="T12" s="161" t="s">
        <v>26</v>
      </c>
      <c r="U12" s="161" t="s">
        <v>27</v>
      </c>
      <c r="V12" s="161" t="s">
        <v>28</v>
      </c>
      <c r="W12" s="161" t="s">
        <v>29</v>
      </c>
      <c r="X12" s="161" t="s">
        <v>30</v>
      </c>
      <c r="Y12" s="161" t="s">
        <v>31</v>
      </c>
      <c r="Z12" s="161" t="s">
        <v>32</v>
      </c>
      <c r="AA12" s="161" t="s">
        <v>33</v>
      </c>
      <c r="AB12" s="162" t="s">
        <v>34</v>
      </c>
      <c r="AC12" s="161" t="s">
        <v>35</v>
      </c>
      <c r="AD12" s="163" t="s">
        <v>36</v>
      </c>
      <c r="AE12" s="163" t="s">
        <v>37</v>
      </c>
      <c r="AF12" s="163" t="s">
        <v>38</v>
      </c>
    </row>
    <row r="13" spans="1:67" s="59" customFormat="1" ht="84.75" customHeight="1" x14ac:dyDescent="0.25">
      <c r="A13" s="324" t="s">
        <v>39</v>
      </c>
      <c r="B13" s="324" t="s">
        <v>40</v>
      </c>
      <c r="C13" s="324">
        <v>224</v>
      </c>
      <c r="D13" s="324" t="s">
        <v>41</v>
      </c>
      <c r="E13" s="324">
        <v>171</v>
      </c>
      <c r="F13" s="356" t="s">
        <v>42</v>
      </c>
      <c r="G13" s="324" t="s">
        <v>43</v>
      </c>
      <c r="H13" s="324" t="s">
        <v>44</v>
      </c>
      <c r="I13" s="334" t="e">
        <f>SUM(J13:N14)</f>
        <v>#REF!</v>
      </c>
      <c r="J13" s="331" t="e">
        <f>+#REF!</f>
        <v>#REF!</v>
      </c>
      <c r="K13" s="360" t="e">
        <f>+#REF!</f>
        <v>#REF!</v>
      </c>
      <c r="L13" s="329" t="e">
        <f>+#REF!</f>
        <v>#REF!</v>
      </c>
      <c r="M13" s="331" t="e">
        <f>+#REF!</f>
        <v>#REF!</v>
      </c>
      <c r="N13" s="331" t="e">
        <f>+#REF!</f>
        <v>#REF!</v>
      </c>
      <c r="O13" s="335" t="e">
        <f>+#REF!</f>
        <v>#REF!</v>
      </c>
      <c r="P13" s="335">
        <v>6.45</v>
      </c>
      <c r="Q13" s="335">
        <v>31.03</v>
      </c>
      <c r="R13" s="335"/>
      <c r="S13" s="335" t="e">
        <f>+#REF!</f>
        <v>#REF!</v>
      </c>
      <c r="T13" s="335" t="e">
        <f>+#REF!</f>
        <v>#REF!</v>
      </c>
      <c r="U13" s="335" t="e">
        <f>+#REF!</f>
        <v>#REF!</v>
      </c>
      <c r="V13" s="335" t="e">
        <f>+#REF!</f>
        <v>#REF!</v>
      </c>
      <c r="W13" s="335" t="e">
        <f>+#REF!</f>
        <v>#REF!</v>
      </c>
      <c r="X13" s="335" t="e">
        <f>+#REF!</f>
        <v>#REF!</v>
      </c>
      <c r="Y13" s="335" t="e">
        <f>+#REF!</f>
        <v>#REF!</v>
      </c>
      <c r="Z13" s="335" t="e">
        <f>+#REF!</f>
        <v>#REF!</v>
      </c>
      <c r="AA13" s="340" t="e">
        <f>SUM(O13:Z14)</f>
        <v>#REF!</v>
      </c>
      <c r="AB13" s="337" t="e">
        <f>+AA13/K13</f>
        <v>#REF!</v>
      </c>
      <c r="AC13" s="337" t="e">
        <f>+(J13+AA13)/I13</f>
        <v>#REF!</v>
      </c>
      <c r="AD13" s="338" t="s">
        <v>45</v>
      </c>
      <c r="AE13" s="327" t="s">
        <v>46</v>
      </c>
      <c r="AF13" s="338"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25">
      <c r="A14" s="324"/>
      <c r="B14" s="324"/>
      <c r="C14" s="324"/>
      <c r="D14" s="324"/>
      <c r="E14" s="324"/>
      <c r="F14" s="356"/>
      <c r="G14" s="324"/>
      <c r="H14" s="324"/>
      <c r="I14" s="334"/>
      <c r="J14" s="332"/>
      <c r="K14" s="361"/>
      <c r="L14" s="330"/>
      <c r="M14" s="332"/>
      <c r="N14" s="332"/>
      <c r="O14" s="336"/>
      <c r="P14" s="336"/>
      <c r="Q14" s="336"/>
      <c r="R14" s="336"/>
      <c r="S14" s="336"/>
      <c r="T14" s="336"/>
      <c r="U14" s="336"/>
      <c r="V14" s="336"/>
      <c r="W14" s="336"/>
      <c r="X14" s="336"/>
      <c r="Y14" s="336"/>
      <c r="Z14" s="336"/>
      <c r="AA14" s="341"/>
      <c r="AB14" s="337"/>
      <c r="AC14" s="337"/>
      <c r="AD14" s="339"/>
      <c r="AE14" s="328"/>
      <c r="AF14" s="339"/>
    </row>
    <row r="15" spans="1:67" ht="89.25" customHeight="1" x14ac:dyDescent="0.25">
      <c r="A15" s="324" t="s">
        <v>39</v>
      </c>
      <c r="B15" s="324" t="s">
        <v>48</v>
      </c>
      <c r="C15" s="324">
        <v>223</v>
      </c>
      <c r="D15" s="324" t="s">
        <v>49</v>
      </c>
      <c r="E15" s="324">
        <v>170</v>
      </c>
      <c r="F15" s="356" t="s">
        <v>50</v>
      </c>
      <c r="G15" s="324" t="s">
        <v>43</v>
      </c>
      <c r="H15" s="324" t="s">
        <v>44</v>
      </c>
      <c r="I15" s="334" t="e">
        <f>SUM(J15:N16)</f>
        <v>#REF!</v>
      </c>
      <c r="J15" s="349" t="e">
        <f>+#REF!</f>
        <v>#REF!</v>
      </c>
      <c r="K15" s="345" t="e">
        <f>+#REF!</f>
        <v>#REF!</v>
      </c>
      <c r="L15" s="347" t="e">
        <f>+#REF!</f>
        <v>#REF!</v>
      </c>
      <c r="M15" s="349" t="e">
        <f>+#REF!</f>
        <v>#REF!</v>
      </c>
      <c r="N15" s="349" t="e">
        <f>+#REF!</f>
        <v>#REF!</v>
      </c>
      <c r="O15" s="335">
        <v>53</v>
      </c>
      <c r="P15" s="335">
        <v>712</v>
      </c>
      <c r="Q15" s="335">
        <v>881</v>
      </c>
      <c r="R15" s="335"/>
      <c r="S15" s="335" t="e">
        <f>+#REF!</f>
        <v>#REF!</v>
      </c>
      <c r="T15" s="335" t="e">
        <f>+#REF!</f>
        <v>#REF!</v>
      </c>
      <c r="U15" s="335" t="e">
        <f>+#REF!</f>
        <v>#REF!</v>
      </c>
      <c r="V15" s="335" t="e">
        <f>+#REF!</f>
        <v>#REF!</v>
      </c>
      <c r="W15" s="335" t="e">
        <f>+#REF!</f>
        <v>#REF!</v>
      </c>
      <c r="X15" s="335" t="e">
        <f>+#REF!</f>
        <v>#REF!</v>
      </c>
      <c r="Y15" s="335" t="e">
        <f>+#REF!</f>
        <v>#REF!</v>
      </c>
      <c r="Z15" s="335" t="e">
        <f>+#REF!</f>
        <v>#REF!</v>
      </c>
      <c r="AA15" s="340" t="e">
        <f>SUM(O15:Z16)</f>
        <v>#REF!</v>
      </c>
      <c r="AB15" s="337" t="e">
        <f>+AA15/K15</f>
        <v>#REF!</v>
      </c>
      <c r="AC15" s="337" t="e">
        <f>+(J15+AA15)/I15</f>
        <v>#REF!</v>
      </c>
      <c r="AD15" s="338" t="s">
        <v>51</v>
      </c>
      <c r="AE15" s="327" t="s">
        <v>46</v>
      </c>
      <c r="AF15" s="338" t="s">
        <v>52</v>
      </c>
    </row>
    <row r="16" spans="1:67" ht="140.25" customHeight="1" x14ac:dyDescent="0.25">
      <c r="A16" s="324"/>
      <c r="B16" s="324"/>
      <c r="C16" s="324"/>
      <c r="D16" s="324"/>
      <c r="E16" s="324"/>
      <c r="F16" s="356"/>
      <c r="G16" s="324"/>
      <c r="H16" s="324"/>
      <c r="I16" s="334"/>
      <c r="J16" s="350"/>
      <c r="K16" s="346"/>
      <c r="L16" s="348"/>
      <c r="M16" s="350"/>
      <c r="N16" s="350"/>
      <c r="O16" s="336"/>
      <c r="P16" s="336"/>
      <c r="Q16" s="336"/>
      <c r="R16" s="336"/>
      <c r="S16" s="336"/>
      <c r="T16" s="336"/>
      <c r="U16" s="336"/>
      <c r="V16" s="336"/>
      <c r="W16" s="336"/>
      <c r="X16" s="336"/>
      <c r="Y16" s="336"/>
      <c r="Z16" s="336"/>
      <c r="AA16" s="341"/>
      <c r="AB16" s="337"/>
      <c r="AC16" s="337"/>
      <c r="AD16" s="339"/>
      <c r="AE16" s="328"/>
      <c r="AF16" s="339"/>
    </row>
    <row r="17" spans="1:32" ht="62.25" customHeight="1" x14ac:dyDescent="0.25">
      <c r="A17" s="324" t="s">
        <v>39</v>
      </c>
      <c r="B17" s="380" t="s">
        <v>53</v>
      </c>
      <c r="C17" s="324">
        <v>231</v>
      </c>
      <c r="D17" s="324" t="s">
        <v>54</v>
      </c>
      <c r="E17" s="324">
        <v>178</v>
      </c>
      <c r="F17" s="356" t="s">
        <v>55</v>
      </c>
      <c r="G17" s="324" t="s">
        <v>56</v>
      </c>
      <c r="H17" s="324" t="s">
        <v>44</v>
      </c>
      <c r="I17" s="362">
        <f>SUM(J17:N18)</f>
        <v>1</v>
      </c>
      <c r="J17" s="391">
        <v>0.05</v>
      </c>
      <c r="K17" s="378">
        <v>0.28999999999999998</v>
      </c>
      <c r="L17" s="381">
        <v>0.25</v>
      </c>
      <c r="M17" s="378">
        <v>0.4</v>
      </c>
      <c r="N17" s="378">
        <v>0.01</v>
      </c>
      <c r="O17" s="383">
        <v>0.19</v>
      </c>
      <c r="P17" s="384"/>
      <c r="Q17" s="384"/>
      <c r="R17" s="387">
        <v>0</v>
      </c>
      <c r="S17" s="388"/>
      <c r="T17" s="388"/>
      <c r="U17" s="366">
        <v>0</v>
      </c>
      <c r="V17" s="367"/>
      <c r="W17" s="367"/>
      <c r="X17" s="366">
        <v>0</v>
      </c>
      <c r="Y17" s="367"/>
      <c r="Z17" s="367"/>
      <c r="AA17" s="370">
        <f>+R17+O17+U17+X17</f>
        <v>0.19</v>
      </c>
      <c r="AB17" s="337">
        <f>+AA17/K17</f>
        <v>0.65517241379310354</v>
      </c>
      <c r="AC17" s="337">
        <f>+(J17+AA17)/I17</f>
        <v>0.24</v>
      </c>
      <c r="AD17" s="364" t="s">
        <v>57</v>
      </c>
      <c r="AE17" s="327" t="s">
        <v>46</v>
      </c>
      <c r="AF17" s="364" t="s">
        <v>58</v>
      </c>
    </row>
    <row r="18" spans="1:32" ht="200.25" customHeight="1" x14ac:dyDescent="0.25">
      <c r="A18" s="324"/>
      <c r="B18" s="380"/>
      <c r="C18" s="324"/>
      <c r="D18" s="324"/>
      <c r="E18" s="324"/>
      <c r="F18" s="356"/>
      <c r="G18" s="324"/>
      <c r="H18" s="324"/>
      <c r="I18" s="363"/>
      <c r="J18" s="392"/>
      <c r="K18" s="379"/>
      <c r="L18" s="382"/>
      <c r="M18" s="379"/>
      <c r="N18" s="379"/>
      <c r="O18" s="385"/>
      <c r="P18" s="386"/>
      <c r="Q18" s="386"/>
      <c r="R18" s="389"/>
      <c r="S18" s="390"/>
      <c r="T18" s="390"/>
      <c r="U18" s="368"/>
      <c r="V18" s="369"/>
      <c r="W18" s="369"/>
      <c r="X18" s="368"/>
      <c r="Y18" s="369"/>
      <c r="Z18" s="369"/>
      <c r="AA18" s="371"/>
      <c r="AB18" s="337"/>
      <c r="AC18" s="337"/>
      <c r="AD18" s="365"/>
      <c r="AE18" s="328"/>
      <c r="AF18" s="365"/>
    </row>
    <row r="19" spans="1:32" ht="62.25" customHeight="1" x14ac:dyDescent="0.25">
      <c r="A19" s="324" t="s">
        <v>39</v>
      </c>
      <c r="B19" s="380" t="s">
        <v>59</v>
      </c>
      <c r="C19" s="324">
        <v>232</v>
      </c>
      <c r="D19" s="324" t="s">
        <v>60</v>
      </c>
      <c r="E19" s="324">
        <v>179</v>
      </c>
      <c r="F19" s="356" t="s">
        <v>61</v>
      </c>
      <c r="G19" s="324" t="s">
        <v>56</v>
      </c>
      <c r="H19" s="324" t="s">
        <v>44</v>
      </c>
      <c r="I19" s="362">
        <f>SUM(J19:N20)</f>
        <v>1</v>
      </c>
      <c r="J19" s="391">
        <v>0.01</v>
      </c>
      <c r="K19" s="378">
        <v>0.15</v>
      </c>
      <c r="L19" s="381">
        <v>0.42</v>
      </c>
      <c r="M19" s="378">
        <v>0.42</v>
      </c>
      <c r="N19" s="378">
        <v>0</v>
      </c>
      <c r="O19" s="374">
        <v>0.35</v>
      </c>
      <c r="P19" s="375"/>
      <c r="Q19" s="375"/>
      <c r="R19" s="383">
        <v>0</v>
      </c>
      <c r="S19" s="384"/>
      <c r="T19" s="384"/>
      <c r="U19" s="374">
        <v>0</v>
      </c>
      <c r="V19" s="375"/>
      <c r="W19" s="375"/>
      <c r="X19" s="374">
        <v>0</v>
      </c>
      <c r="Y19" s="375"/>
      <c r="Z19" s="375"/>
      <c r="AA19" s="372">
        <f>+R19+O19+U19+X19</f>
        <v>0.35</v>
      </c>
      <c r="AB19" s="337">
        <f>+AA19/K19</f>
        <v>2.3333333333333335</v>
      </c>
      <c r="AC19" s="337">
        <f>+(J19+AA19)/I19</f>
        <v>0.36</v>
      </c>
      <c r="AD19" s="364" t="s">
        <v>62</v>
      </c>
      <c r="AE19" s="327" t="s">
        <v>46</v>
      </c>
      <c r="AF19" s="364" t="s">
        <v>58</v>
      </c>
    </row>
    <row r="20" spans="1:32" ht="298.5" customHeight="1" x14ac:dyDescent="0.25">
      <c r="A20" s="324"/>
      <c r="B20" s="380"/>
      <c r="C20" s="324"/>
      <c r="D20" s="324"/>
      <c r="E20" s="324"/>
      <c r="F20" s="356"/>
      <c r="G20" s="324"/>
      <c r="H20" s="324"/>
      <c r="I20" s="363"/>
      <c r="J20" s="392"/>
      <c r="K20" s="379"/>
      <c r="L20" s="382"/>
      <c r="M20" s="379"/>
      <c r="N20" s="379"/>
      <c r="O20" s="376"/>
      <c r="P20" s="377"/>
      <c r="Q20" s="377"/>
      <c r="R20" s="385"/>
      <c r="S20" s="386"/>
      <c r="T20" s="386"/>
      <c r="U20" s="376"/>
      <c r="V20" s="377"/>
      <c r="W20" s="377"/>
      <c r="X20" s="376"/>
      <c r="Y20" s="377"/>
      <c r="Z20" s="377"/>
      <c r="AA20" s="373"/>
      <c r="AB20" s="337"/>
      <c r="AC20" s="337"/>
      <c r="AD20" s="365"/>
      <c r="AE20" s="328"/>
      <c r="AF20" s="365"/>
    </row>
    <row r="21" spans="1:32" ht="62.25" customHeight="1" x14ac:dyDescent="0.25">
      <c r="A21" s="324" t="s">
        <v>39</v>
      </c>
      <c r="B21" s="380" t="s">
        <v>63</v>
      </c>
      <c r="C21" s="324">
        <v>233</v>
      </c>
      <c r="D21" s="324" t="s">
        <v>64</v>
      </c>
      <c r="E21" s="324">
        <v>180</v>
      </c>
      <c r="F21" s="356" t="s">
        <v>65</v>
      </c>
      <c r="G21" s="324" t="s">
        <v>56</v>
      </c>
      <c r="H21" s="324" t="s">
        <v>44</v>
      </c>
      <c r="I21" s="362">
        <f>SUM(J21:N22)</f>
        <v>1</v>
      </c>
      <c r="J21" s="391">
        <v>0.01</v>
      </c>
      <c r="K21" s="378">
        <v>0.1</v>
      </c>
      <c r="L21" s="381">
        <v>0.3</v>
      </c>
      <c r="M21" s="378">
        <v>0.55000000000000004</v>
      </c>
      <c r="N21" s="378">
        <v>0.04</v>
      </c>
      <c r="O21" s="374">
        <v>4.4999999999999998E-2</v>
      </c>
      <c r="P21" s="375"/>
      <c r="Q21" s="375"/>
      <c r="R21" s="374">
        <v>0</v>
      </c>
      <c r="S21" s="375"/>
      <c r="T21" s="375"/>
      <c r="U21" s="374">
        <v>0</v>
      </c>
      <c r="V21" s="375"/>
      <c r="W21" s="375"/>
      <c r="X21" s="374">
        <v>0</v>
      </c>
      <c r="Y21" s="375"/>
      <c r="Z21" s="375"/>
      <c r="AA21" s="372">
        <f>+R21+O21+U21+X21</f>
        <v>4.4999999999999998E-2</v>
      </c>
      <c r="AB21" s="337">
        <f>+AA21/K21</f>
        <v>0.44999999999999996</v>
      </c>
      <c r="AC21" s="337">
        <f>+(J21+AA21)/I21</f>
        <v>5.5E-2</v>
      </c>
      <c r="AD21" s="364" t="s">
        <v>66</v>
      </c>
      <c r="AE21" s="327" t="s">
        <v>46</v>
      </c>
      <c r="AF21" s="364" t="s">
        <v>58</v>
      </c>
    </row>
    <row r="22" spans="1:32" ht="124.5" customHeight="1" x14ac:dyDescent="0.25">
      <c r="A22" s="324"/>
      <c r="B22" s="380"/>
      <c r="C22" s="324"/>
      <c r="D22" s="324"/>
      <c r="E22" s="324"/>
      <c r="F22" s="356"/>
      <c r="G22" s="324"/>
      <c r="H22" s="324"/>
      <c r="I22" s="363"/>
      <c r="J22" s="392"/>
      <c r="K22" s="379"/>
      <c r="L22" s="382"/>
      <c r="M22" s="379"/>
      <c r="N22" s="379"/>
      <c r="O22" s="376"/>
      <c r="P22" s="377"/>
      <c r="Q22" s="377"/>
      <c r="R22" s="376"/>
      <c r="S22" s="377"/>
      <c r="T22" s="377"/>
      <c r="U22" s="376"/>
      <c r="V22" s="377"/>
      <c r="W22" s="377"/>
      <c r="X22" s="376"/>
      <c r="Y22" s="377"/>
      <c r="Z22" s="377"/>
      <c r="AA22" s="373"/>
      <c r="AB22" s="337"/>
      <c r="AC22" s="337"/>
      <c r="AD22" s="365"/>
      <c r="AE22" s="328"/>
      <c r="AF22" s="36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71093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7109375" style="3"/>
    <col min="25" max="16384" width="10.7109375" style="7"/>
  </cols>
  <sheetData>
    <row r="1" spans="2:14" ht="6" customHeight="1" thickBot="1" x14ac:dyDescent="0.25"/>
    <row r="2" spans="2:14" ht="25.5" customHeight="1" x14ac:dyDescent="0.2">
      <c r="B2" s="395"/>
      <c r="C2" s="393" t="s">
        <v>0</v>
      </c>
      <c r="D2" s="393"/>
      <c r="E2" s="393"/>
      <c r="F2" s="393"/>
      <c r="G2" s="393"/>
      <c r="H2" s="393"/>
      <c r="I2" s="397"/>
      <c r="J2" s="10"/>
      <c r="K2" s="10"/>
      <c r="M2" s="11" t="s">
        <v>67</v>
      </c>
    </row>
    <row r="3" spans="2:14" ht="25.5" customHeight="1" x14ac:dyDescent="0.2">
      <c r="B3" s="396"/>
      <c r="C3" s="394" t="s">
        <v>1</v>
      </c>
      <c r="D3" s="394"/>
      <c r="E3" s="394"/>
      <c r="F3" s="394"/>
      <c r="G3" s="394"/>
      <c r="H3" s="394"/>
      <c r="I3" s="398"/>
      <c r="J3" s="10"/>
      <c r="K3" s="10"/>
      <c r="M3" s="11" t="s">
        <v>68</v>
      </c>
    </row>
    <row r="4" spans="2:14" ht="25.5" customHeight="1" x14ac:dyDescent="0.2">
      <c r="B4" s="396"/>
      <c r="C4" s="394" t="s">
        <v>69</v>
      </c>
      <c r="D4" s="394"/>
      <c r="E4" s="394"/>
      <c r="F4" s="394"/>
      <c r="G4" s="394"/>
      <c r="H4" s="394"/>
      <c r="I4" s="398"/>
      <c r="J4" s="10"/>
      <c r="K4" s="10"/>
      <c r="M4" s="11" t="s">
        <v>70</v>
      </c>
    </row>
    <row r="5" spans="2:14" ht="25.5" customHeight="1" x14ac:dyDescent="0.2">
      <c r="B5" s="396"/>
      <c r="C5" s="394" t="s">
        <v>71</v>
      </c>
      <c r="D5" s="394"/>
      <c r="E5" s="394"/>
      <c r="F5" s="394"/>
      <c r="G5" s="399" t="s">
        <v>72</v>
      </c>
      <c r="H5" s="399"/>
      <c r="I5" s="398"/>
      <c r="J5" s="10"/>
      <c r="K5" s="10"/>
      <c r="M5" s="11" t="s">
        <v>73</v>
      </c>
    </row>
    <row r="6" spans="2:14" ht="23.25" customHeight="1" x14ac:dyDescent="0.2">
      <c r="B6" s="400" t="s">
        <v>74</v>
      </c>
      <c r="C6" s="401"/>
      <c r="D6" s="401"/>
      <c r="E6" s="401"/>
      <c r="F6" s="401"/>
      <c r="G6" s="401"/>
      <c r="H6" s="401"/>
      <c r="I6" s="402"/>
      <c r="J6" s="12"/>
      <c r="K6" s="12"/>
    </row>
    <row r="7" spans="2:14" ht="24" customHeight="1" x14ac:dyDescent="0.2">
      <c r="B7" s="403" t="s">
        <v>75</v>
      </c>
      <c r="C7" s="404"/>
      <c r="D7" s="404"/>
      <c r="E7" s="404"/>
      <c r="F7" s="404"/>
      <c r="G7" s="404"/>
      <c r="H7" s="404"/>
      <c r="I7" s="405"/>
      <c r="J7" s="13"/>
      <c r="K7" s="13"/>
    </row>
    <row r="8" spans="2:14" ht="24" customHeight="1" x14ac:dyDescent="0.2">
      <c r="B8" s="406" t="s">
        <v>76</v>
      </c>
      <c r="C8" s="407"/>
      <c r="D8" s="407"/>
      <c r="E8" s="407"/>
      <c r="F8" s="407"/>
      <c r="G8" s="407"/>
      <c r="H8" s="407"/>
      <c r="I8" s="408"/>
      <c r="J8" s="40"/>
      <c r="K8" s="40"/>
      <c r="N8" s="6" t="s">
        <v>77</v>
      </c>
    </row>
    <row r="9" spans="2:14" ht="30.75" customHeight="1" x14ac:dyDescent="0.2">
      <c r="B9" s="62" t="s">
        <v>78</v>
      </c>
      <c r="C9" s="41">
        <v>231</v>
      </c>
      <c r="D9" s="414" t="s">
        <v>79</v>
      </c>
      <c r="E9" s="414"/>
      <c r="F9" s="415" t="s">
        <v>80</v>
      </c>
      <c r="G9" s="416"/>
      <c r="H9" s="416"/>
      <c r="I9" s="417"/>
      <c r="J9" s="14"/>
      <c r="K9" s="14"/>
      <c r="M9" s="11" t="s">
        <v>81</v>
      </c>
      <c r="N9" s="6" t="s">
        <v>82</v>
      </c>
    </row>
    <row r="10" spans="2:14" ht="30.75" customHeight="1" x14ac:dyDescent="0.2">
      <c r="B10" s="164" t="s">
        <v>83</v>
      </c>
      <c r="C10" s="165" t="s">
        <v>84</v>
      </c>
      <c r="D10" s="418" t="s">
        <v>85</v>
      </c>
      <c r="E10" s="419"/>
      <c r="F10" s="409" t="s">
        <v>86</v>
      </c>
      <c r="G10" s="410"/>
      <c r="H10" s="166" t="s">
        <v>87</v>
      </c>
      <c r="I10" s="167" t="s">
        <v>84</v>
      </c>
      <c r="J10" s="15"/>
      <c r="K10" s="15"/>
      <c r="M10" s="11" t="s">
        <v>88</v>
      </c>
      <c r="N10" s="6" t="s">
        <v>89</v>
      </c>
    </row>
    <row r="11" spans="2:14" ht="30.75" customHeight="1" x14ac:dyDescent="0.2">
      <c r="B11" s="164" t="s">
        <v>90</v>
      </c>
      <c r="C11" s="411" t="s">
        <v>91</v>
      </c>
      <c r="D11" s="411"/>
      <c r="E11" s="411"/>
      <c r="F11" s="411"/>
      <c r="G11" s="166" t="s">
        <v>92</v>
      </c>
      <c r="H11" s="412">
        <v>1032</v>
      </c>
      <c r="I11" s="413"/>
      <c r="J11" s="16"/>
      <c r="K11" s="16"/>
      <c r="M11" s="11" t="s">
        <v>93</v>
      </c>
      <c r="N11" s="6" t="s">
        <v>44</v>
      </c>
    </row>
    <row r="12" spans="2:14" ht="30.75" customHeight="1" x14ac:dyDescent="0.2">
      <c r="B12" s="164" t="s">
        <v>94</v>
      </c>
      <c r="C12" s="420" t="s">
        <v>88</v>
      </c>
      <c r="D12" s="420"/>
      <c r="E12" s="420"/>
      <c r="F12" s="420"/>
      <c r="G12" s="166" t="s">
        <v>95</v>
      </c>
      <c r="H12" s="421" t="s">
        <v>96</v>
      </c>
      <c r="I12" s="422"/>
      <c r="J12" s="17"/>
      <c r="K12" s="17"/>
      <c r="M12" s="18" t="s">
        <v>97</v>
      </c>
    </row>
    <row r="13" spans="2:14" ht="30.75" customHeight="1" x14ac:dyDescent="0.2">
      <c r="B13" s="164" t="s">
        <v>98</v>
      </c>
      <c r="C13" s="423" t="s">
        <v>99</v>
      </c>
      <c r="D13" s="423"/>
      <c r="E13" s="423"/>
      <c r="F13" s="423"/>
      <c r="G13" s="423"/>
      <c r="H13" s="423"/>
      <c r="I13" s="424"/>
      <c r="J13" s="19"/>
      <c r="K13" s="19"/>
      <c r="M13" s="18"/>
    </row>
    <row r="14" spans="2:14" ht="30.75" customHeight="1" x14ac:dyDescent="0.2">
      <c r="B14" s="164" t="s">
        <v>100</v>
      </c>
      <c r="C14" s="409" t="s">
        <v>101</v>
      </c>
      <c r="D14" s="410"/>
      <c r="E14" s="410"/>
      <c r="F14" s="410"/>
      <c r="G14" s="410"/>
      <c r="H14" s="410"/>
      <c r="I14" s="425"/>
      <c r="J14" s="15"/>
      <c r="K14" s="15"/>
      <c r="M14" s="18"/>
      <c r="N14" s="6" t="s">
        <v>102</v>
      </c>
    </row>
    <row r="15" spans="2:14" ht="30.75" customHeight="1" x14ac:dyDescent="0.2">
      <c r="B15" s="164" t="s">
        <v>103</v>
      </c>
      <c r="C15" s="426" t="s">
        <v>104</v>
      </c>
      <c r="D15" s="426"/>
      <c r="E15" s="426"/>
      <c r="F15" s="426"/>
      <c r="G15" s="166" t="s">
        <v>105</v>
      </c>
      <c r="H15" s="427" t="s">
        <v>106</v>
      </c>
      <c r="I15" s="428"/>
      <c r="J15" s="15"/>
      <c r="K15" s="15"/>
      <c r="M15" s="18" t="s">
        <v>107</v>
      </c>
      <c r="N15" s="6" t="s">
        <v>84</v>
      </c>
    </row>
    <row r="16" spans="2:14" ht="30.75" customHeight="1" x14ac:dyDescent="0.2">
      <c r="B16" s="164" t="s">
        <v>108</v>
      </c>
      <c r="C16" s="429" t="s">
        <v>109</v>
      </c>
      <c r="D16" s="430"/>
      <c r="E16" s="430"/>
      <c r="F16" s="430"/>
      <c r="G16" s="166" t="s">
        <v>110</v>
      </c>
      <c r="H16" s="427" t="s">
        <v>44</v>
      </c>
      <c r="I16" s="428"/>
      <c r="J16" s="15"/>
      <c r="K16" s="15"/>
      <c r="M16" s="18" t="s">
        <v>111</v>
      </c>
    </row>
    <row r="17" spans="2:14" ht="36" customHeight="1" x14ac:dyDescent="0.2">
      <c r="B17" s="164" t="s">
        <v>112</v>
      </c>
      <c r="C17" s="423" t="s">
        <v>113</v>
      </c>
      <c r="D17" s="423"/>
      <c r="E17" s="423"/>
      <c r="F17" s="423"/>
      <c r="G17" s="423"/>
      <c r="H17" s="423"/>
      <c r="I17" s="424"/>
      <c r="J17" s="19"/>
      <c r="K17" s="19"/>
      <c r="M17" s="18" t="s">
        <v>114</v>
      </c>
      <c r="N17" s="6" t="s">
        <v>115</v>
      </c>
    </row>
    <row r="18" spans="2:14" ht="30.75" customHeight="1" x14ac:dyDescent="0.2">
      <c r="B18" s="164" t="s">
        <v>116</v>
      </c>
      <c r="C18" s="426" t="s">
        <v>117</v>
      </c>
      <c r="D18" s="426"/>
      <c r="E18" s="426"/>
      <c r="F18" s="426"/>
      <c r="G18" s="426"/>
      <c r="H18" s="426"/>
      <c r="I18" s="431"/>
      <c r="J18" s="20"/>
      <c r="K18" s="20"/>
      <c r="M18" s="18" t="s">
        <v>118</v>
      </c>
      <c r="N18" s="6" t="s">
        <v>119</v>
      </c>
    </row>
    <row r="19" spans="2:14" ht="30.75" customHeight="1" x14ac:dyDescent="0.2">
      <c r="B19" s="164" t="s">
        <v>120</v>
      </c>
      <c r="C19" s="426" t="s">
        <v>121</v>
      </c>
      <c r="D19" s="426"/>
      <c r="E19" s="426"/>
      <c r="F19" s="426"/>
      <c r="G19" s="426"/>
      <c r="H19" s="426"/>
      <c r="I19" s="431"/>
      <c r="J19" s="21"/>
      <c r="K19" s="21"/>
      <c r="M19" s="18"/>
      <c r="N19" s="6" t="s">
        <v>122</v>
      </c>
    </row>
    <row r="20" spans="2:14" ht="30.75" customHeight="1" x14ac:dyDescent="0.2">
      <c r="B20" s="164" t="s">
        <v>123</v>
      </c>
      <c r="C20" s="432" t="s">
        <v>56</v>
      </c>
      <c r="D20" s="432"/>
      <c r="E20" s="432"/>
      <c r="F20" s="432"/>
      <c r="G20" s="432"/>
      <c r="H20" s="432"/>
      <c r="I20" s="433"/>
      <c r="J20" s="22"/>
      <c r="K20" s="22"/>
      <c r="M20" s="18" t="s">
        <v>106</v>
      </c>
      <c r="N20" s="6" t="s">
        <v>124</v>
      </c>
    </row>
    <row r="21" spans="2:14" ht="27.75" customHeight="1" x14ac:dyDescent="0.2">
      <c r="B21" s="434" t="s">
        <v>125</v>
      </c>
      <c r="C21" s="436" t="s">
        <v>126</v>
      </c>
      <c r="D21" s="436"/>
      <c r="E21" s="436"/>
      <c r="F21" s="437" t="s">
        <v>127</v>
      </c>
      <c r="G21" s="437"/>
      <c r="H21" s="437"/>
      <c r="I21" s="438"/>
      <c r="J21" s="23"/>
      <c r="K21" s="23"/>
      <c r="M21" s="18" t="s">
        <v>128</v>
      </c>
      <c r="N21" s="6" t="s">
        <v>129</v>
      </c>
    </row>
    <row r="22" spans="2:14" ht="27" customHeight="1" x14ac:dyDescent="0.2">
      <c r="B22" s="435"/>
      <c r="C22" s="426" t="s">
        <v>130</v>
      </c>
      <c r="D22" s="426"/>
      <c r="E22" s="426"/>
      <c r="F22" s="426" t="s">
        <v>131</v>
      </c>
      <c r="G22" s="426"/>
      <c r="H22" s="426"/>
      <c r="I22" s="431"/>
      <c r="J22" s="21"/>
      <c r="K22" s="21"/>
      <c r="M22" s="18" t="s">
        <v>132</v>
      </c>
      <c r="N22" s="6" t="s">
        <v>133</v>
      </c>
    </row>
    <row r="23" spans="2:14" ht="39.75" customHeight="1" x14ac:dyDescent="0.2">
      <c r="B23" s="164" t="s">
        <v>134</v>
      </c>
      <c r="C23" s="427" t="s">
        <v>56</v>
      </c>
      <c r="D23" s="427"/>
      <c r="E23" s="427"/>
      <c r="F23" s="427" t="s">
        <v>56</v>
      </c>
      <c r="G23" s="427"/>
      <c r="H23" s="427"/>
      <c r="I23" s="428"/>
      <c r="J23" s="15"/>
      <c r="K23" s="15"/>
      <c r="M23" s="18"/>
      <c r="N23" s="6" t="s">
        <v>99</v>
      </c>
    </row>
    <row r="24" spans="2:14" ht="44.25" customHeight="1" x14ac:dyDescent="0.2">
      <c r="B24" s="164" t="s">
        <v>135</v>
      </c>
      <c r="C24" s="448" t="s">
        <v>136</v>
      </c>
      <c r="D24" s="449"/>
      <c r="E24" s="450"/>
      <c r="F24" s="415" t="s">
        <v>137</v>
      </c>
      <c r="G24" s="416"/>
      <c r="H24" s="416"/>
      <c r="I24" s="417"/>
      <c r="J24" s="20"/>
      <c r="K24" s="20"/>
      <c r="M24" s="24"/>
      <c r="N24" s="6" t="s">
        <v>138</v>
      </c>
    </row>
    <row r="25" spans="2:14" ht="29.25" customHeight="1" x14ac:dyDescent="0.2">
      <c r="B25" s="164" t="s">
        <v>139</v>
      </c>
      <c r="C25" s="451" t="s">
        <v>109</v>
      </c>
      <c r="D25" s="452"/>
      <c r="E25" s="453"/>
      <c r="F25" s="166" t="s">
        <v>140</v>
      </c>
      <c r="G25" s="454">
        <v>0.3</v>
      </c>
      <c r="H25" s="455"/>
      <c r="I25" s="456"/>
      <c r="J25" s="25"/>
      <c r="K25" s="25"/>
      <c r="M25" s="24"/>
    </row>
    <row r="26" spans="2:14" ht="27" customHeight="1" x14ac:dyDescent="0.2">
      <c r="B26" s="164" t="s">
        <v>141</v>
      </c>
      <c r="C26" s="415" t="s">
        <v>142</v>
      </c>
      <c r="D26" s="416"/>
      <c r="E26" s="457"/>
      <c r="F26" s="166" t="s">
        <v>143</v>
      </c>
      <c r="G26" s="458">
        <v>0.3</v>
      </c>
      <c r="H26" s="459"/>
      <c r="I26" s="460"/>
      <c r="J26" s="26"/>
      <c r="K26" s="26"/>
      <c r="M26" s="24"/>
    </row>
    <row r="27" spans="2:14" ht="47.25" customHeight="1" x14ac:dyDescent="0.2">
      <c r="B27" s="168" t="s">
        <v>144</v>
      </c>
      <c r="C27" s="461" t="s">
        <v>114</v>
      </c>
      <c r="D27" s="462"/>
      <c r="E27" s="463"/>
      <c r="F27" s="169" t="s">
        <v>145</v>
      </c>
      <c r="G27" s="458" t="s">
        <v>146</v>
      </c>
      <c r="H27" s="459"/>
      <c r="I27" s="460"/>
      <c r="J27" s="23"/>
      <c r="K27" s="23"/>
      <c r="M27" s="24"/>
    </row>
    <row r="28" spans="2:14" ht="30" customHeight="1" x14ac:dyDescent="0.2">
      <c r="B28" s="464" t="s">
        <v>147</v>
      </c>
      <c r="C28" s="465"/>
      <c r="D28" s="465"/>
      <c r="E28" s="465"/>
      <c r="F28" s="465"/>
      <c r="G28" s="465"/>
      <c r="H28" s="465"/>
      <c r="I28" s="466"/>
      <c r="J28" s="40"/>
      <c r="K28" s="40"/>
      <c r="M28" s="24"/>
    </row>
    <row r="29" spans="2:14" ht="56.25" customHeight="1" x14ac:dyDescent="0.2">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2">
      <c r="B30" s="174" t="s">
        <v>157</v>
      </c>
      <c r="C30" s="175">
        <v>0</v>
      </c>
      <c r="D30" s="176">
        <f>+C30</f>
        <v>0</v>
      </c>
      <c r="E30" s="177">
        <v>0</v>
      </c>
      <c r="F30" s="178">
        <f>+E30</f>
        <v>0</v>
      </c>
      <c r="G30" s="179" t="e">
        <f>+C30/E30</f>
        <v>#DIV/0!</v>
      </c>
      <c r="H30" s="180" t="e">
        <f>+D30/F30</f>
        <v>#DIV/0!</v>
      </c>
      <c r="I30" s="181">
        <f>+D30/$G$26</f>
        <v>0</v>
      </c>
      <c r="J30" s="50">
        <v>0.99</v>
      </c>
      <c r="K30" s="27"/>
      <c r="M30" s="24"/>
    </row>
    <row r="31" spans="2:14" ht="19.5" customHeight="1" x14ac:dyDescent="0.2">
      <c r="B31" s="174" t="s">
        <v>158</v>
      </c>
      <c r="C31" s="175">
        <v>0</v>
      </c>
      <c r="D31" s="176">
        <f>+D30+C31</f>
        <v>0</v>
      </c>
      <c r="E31" s="177">
        <v>0</v>
      </c>
      <c r="F31" s="178">
        <f>+F30+E31</f>
        <v>0</v>
      </c>
      <c r="G31" s="179" t="e">
        <f t="shared" ref="G31:H40" si="0">+C31/E31</f>
        <v>#DIV/0!</v>
      </c>
      <c r="H31" s="180" t="e">
        <f t="shared" si="0"/>
        <v>#DIV/0!</v>
      </c>
      <c r="I31" s="181">
        <f t="shared" ref="I31:I41" si="1">+D31/$G$26</f>
        <v>0</v>
      </c>
      <c r="J31" s="50">
        <v>0.99</v>
      </c>
      <c r="K31" s="27"/>
      <c r="M31" s="24"/>
    </row>
    <row r="32" spans="2:14" ht="19.5" customHeight="1" x14ac:dyDescent="0.2">
      <c r="B32" s="174" t="s">
        <v>159</v>
      </c>
      <c r="C32" s="175">
        <v>0</v>
      </c>
      <c r="D32" s="176">
        <f t="shared" ref="D32:D40" si="2">+D31+C32</f>
        <v>0</v>
      </c>
      <c r="E32" s="177">
        <v>0.19</v>
      </c>
      <c r="F32" s="178">
        <f t="shared" ref="F32:F41" si="3">+F31+E32</f>
        <v>0.19</v>
      </c>
      <c r="G32" s="179">
        <f t="shared" si="0"/>
        <v>0</v>
      </c>
      <c r="H32" s="180">
        <f t="shared" si="0"/>
        <v>0</v>
      </c>
      <c r="I32" s="181">
        <f t="shared" si="1"/>
        <v>0</v>
      </c>
      <c r="J32" s="50">
        <v>0.99</v>
      </c>
      <c r="K32" s="27"/>
      <c r="M32" s="24"/>
    </row>
    <row r="33" spans="2:11" ht="19.5" customHeight="1" x14ac:dyDescent="0.2">
      <c r="B33" s="174" t="s">
        <v>160</v>
      </c>
      <c r="C33" s="175">
        <v>0</v>
      </c>
      <c r="D33" s="176">
        <f t="shared" si="2"/>
        <v>0</v>
      </c>
      <c r="E33" s="177">
        <v>0</v>
      </c>
      <c r="F33" s="178">
        <f t="shared" si="3"/>
        <v>0.19</v>
      </c>
      <c r="G33" s="179" t="e">
        <f t="shared" si="0"/>
        <v>#DIV/0!</v>
      </c>
      <c r="H33" s="180">
        <f t="shared" si="0"/>
        <v>0</v>
      </c>
      <c r="I33" s="181">
        <f t="shared" si="1"/>
        <v>0</v>
      </c>
      <c r="J33" s="50">
        <v>0.99</v>
      </c>
      <c r="K33" s="27"/>
    </row>
    <row r="34" spans="2:11" ht="19.5" customHeight="1" x14ac:dyDescent="0.2">
      <c r="B34" s="174" t="s">
        <v>161</v>
      </c>
      <c r="C34" s="175">
        <v>0</v>
      </c>
      <c r="D34" s="176">
        <f t="shared" si="2"/>
        <v>0</v>
      </c>
      <c r="E34" s="177">
        <v>0</v>
      </c>
      <c r="F34" s="178">
        <f t="shared" si="3"/>
        <v>0.19</v>
      </c>
      <c r="G34" s="179" t="e">
        <f t="shared" si="0"/>
        <v>#DIV/0!</v>
      </c>
      <c r="H34" s="180">
        <f t="shared" si="0"/>
        <v>0</v>
      </c>
      <c r="I34" s="181">
        <f t="shared" si="1"/>
        <v>0</v>
      </c>
      <c r="J34" s="50">
        <v>0.99</v>
      </c>
      <c r="K34" s="27"/>
    </row>
    <row r="35" spans="2:11" ht="19.5" customHeight="1" x14ac:dyDescent="0.2">
      <c r="B35" s="174" t="s">
        <v>162</v>
      </c>
      <c r="C35" s="175">
        <v>0</v>
      </c>
      <c r="D35" s="176">
        <f t="shared" si="2"/>
        <v>0</v>
      </c>
      <c r="E35" s="177">
        <v>0</v>
      </c>
      <c r="F35" s="178">
        <f t="shared" si="3"/>
        <v>0.19</v>
      </c>
      <c r="G35" s="179" t="e">
        <f t="shared" si="0"/>
        <v>#DIV/0!</v>
      </c>
      <c r="H35" s="180">
        <f t="shared" si="0"/>
        <v>0</v>
      </c>
      <c r="I35" s="181">
        <f t="shared" si="1"/>
        <v>0</v>
      </c>
      <c r="J35" s="50">
        <v>0.99</v>
      </c>
      <c r="K35" s="27"/>
    </row>
    <row r="36" spans="2:11" ht="19.5" customHeight="1" x14ac:dyDescent="0.2">
      <c r="B36" s="174" t="s">
        <v>163</v>
      </c>
      <c r="C36" s="175">
        <v>0</v>
      </c>
      <c r="D36" s="176">
        <f t="shared" si="2"/>
        <v>0</v>
      </c>
      <c r="E36" s="177">
        <v>0</v>
      </c>
      <c r="F36" s="178">
        <f t="shared" si="3"/>
        <v>0.19</v>
      </c>
      <c r="G36" s="179" t="e">
        <f t="shared" si="0"/>
        <v>#DIV/0!</v>
      </c>
      <c r="H36" s="180">
        <f t="shared" si="0"/>
        <v>0</v>
      </c>
      <c r="I36" s="181">
        <f t="shared" si="1"/>
        <v>0</v>
      </c>
      <c r="J36" s="50">
        <v>0.99</v>
      </c>
      <c r="K36" s="27"/>
    </row>
    <row r="37" spans="2:11" ht="19.5" customHeight="1" x14ac:dyDescent="0.2">
      <c r="B37" s="174" t="s">
        <v>164</v>
      </c>
      <c r="C37" s="175">
        <v>0</v>
      </c>
      <c r="D37" s="176">
        <f t="shared" si="2"/>
        <v>0</v>
      </c>
      <c r="E37" s="177">
        <v>0</v>
      </c>
      <c r="F37" s="178">
        <f t="shared" si="3"/>
        <v>0.19</v>
      </c>
      <c r="G37" s="179" t="e">
        <f t="shared" si="0"/>
        <v>#DIV/0!</v>
      </c>
      <c r="H37" s="180">
        <f t="shared" si="0"/>
        <v>0</v>
      </c>
      <c r="I37" s="181">
        <f t="shared" si="1"/>
        <v>0</v>
      </c>
      <c r="J37" s="50">
        <v>0.99</v>
      </c>
      <c r="K37" s="27"/>
    </row>
    <row r="38" spans="2:11" ht="19.5" customHeight="1" x14ac:dyDescent="0.2">
      <c r="B38" s="174" t="s">
        <v>165</v>
      </c>
      <c r="C38" s="175">
        <v>0</v>
      </c>
      <c r="D38" s="176">
        <f t="shared" si="2"/>
        <v>0</v>
      </c>
      <c r="E38" s="177">
        <v>0.02</v>
      </c>
      <c r="F38" s="178">
        <f t="shared" si="3"/>
        <v>0.21</v>
      </c>
      <c r="G38" s="179">
        <f t="shared" si="0"/>
        <v>0</v>
      </c>
      <c r="H38" s="180">
        <f t="shared" si="0"/>
        <v>0</v>
      </c>
      <c r="I38" s="181">
        <f t="shared" si="1"/>
        <v>0</v>
      </c>
      <c r="J38" s="50">
        <v>0.99</v>
      </c>
      <c r="K38" s="27"/>
    </row>
    <row r="39" spans="2:11" ht="19.5" customHeight="1" x14ac:dyDescent="0.2">
      <c r="B39" s="174" t="s">
        <v>166</v>
      </c>
      <c r="C39" s="175">
        <v>0</v>
      </c>
      <c r="D39" s="176">
        <f t="shared" si="2"/>
        <v>0</v>
      </c>
      <c r="E39" s="177">
        <v>0</v>
      </c>
      <c r="F39" s="178">
        <f t="shared" si="3"/>
        <v>0.21</v>
      </c>
      <c r="G39" s="179" t="e">
        <f t="shared" si="0"/>
        <v>#DIV/0!</v>
      </c>
      <c r="H39" s="180">
        <f t="shared" si="0"/>
        <v>0</v>
      </c>
      <c r="I39" s="181">
        <f t="shared" si="1"/>
        <v>0</v>
      </c>
      <c r="J39" s="50">
        <v>0.99</v>
      </c>
      <c r="K39" s="27"/>
    </row>
    <row r="40" spans="2:11" ht="19.5" customHeight="1" x14ac:dyDescent="0.2">
      <c r="B40" s="174" t="s">
        <v>167</v>
      </c>
      <c r="C40" s="175">
        <v>0</v>
      </c>
      <c r="D40" s="176">
        <f t="shared" si="2"/>
        <v>0</v>
      </c>
      <c r="E40" s="177">
        <v>0</v>
      </c>
      <c r="F40" s="178">
        <f t="shared" si="3"/>
        <v>0.21</v>
      </c>
      <c r="G40" s="179" t="e">
        <f t="shared" si="0"/>
        <v>#DIV/0!</v>
      </c>
      <c r="H40" s="180">
        <f t="shared" si="0"/>
        <v>0</v>
      </c>
      <c r="I40" s="181">
        <f t="shared" si="1"/>
        <v>0</v>
      </c>
      <c r="J40" s="50">
        <v>0.99</v>
      </c>
      <c r="K40" s="27"/>
    </row>
    <row r="41" spans="2:11" ht="19.5" customHeight="1" x14ac:dyDescent="0.2">
      <c r="B41" s="174" t="s">
        <v>168</v>
      </c>
      <c r="C41" s="175">
        <v>0</v>
      </c>
      <c r="D41" s="176">
        <f>+D40+C41</f>
        <v>0</v>
      </c>
      <c r="E41" s="177">
        <v>0.04</v>
      </c>
      <c r="F41" s="178">
        <f t="shared" si="3"/>
        <v>0.25</v>
      </c>
      <c r="G41" s="179">
        <f>+C41/E41</f>
        <v>0</v>
      </c>
      <c r="H41" s="180">
        <f>+D41/F41</f>
        <v>0</v>
      </c>
      <c r="I41" s="181">
        <f t="shared" si="1"/>
        <v>0</v>
      </c>
      <c r="J41" s="50">
        <v>0.99</v>
      </c>
      <c r="K41" s="27"/>
    </row>
    <row r="42" spans="2:11" ht="54.75" customHeight="1" x14ac:dyDescent="0.2">
      <c r="B42" s="182" t="s">
        <v>169</v>
      </c>
      <c r="C42" s="467" t="s">
        <v>57</v>
      </c>
      <c r="D42" s="467"/>
      <c r="E42" s="467"/>
      <c r="F42" s="467"/>
      <c r="G42" s="467"/>
      <c r="H42" s="467"/>
      <c r="I42" s="468"/>
      <c r="J42" s="28"/>
      <c r="K42" s="28"/>
    </row>
    <row r="43" spans="2:11" ht="29.25" customHeight="1" x14ac:dyDescent="0.2">
      <c r="B43" s="464" t="s">
        <v>170</v>
      </c>
      <c r="C43" s="465"/>
      <c r="D43" s="465"/>
      <c r="E43" s="465"/>
      <c r="F43" s="465"/>
      <c r="G43" s="465"/>
      <c r="H43" s="465"/>
      <c r="I43" s="466"/>
      <c r="J43" s="40"/>
      <c r="K43" s="40"/>
    </row>
    <row r="44" spans="2:11" ht="32.25" customHeight="1" x14ac:dyDescent="0.2">
      <c r="B44" s="439"/>
      <c r="C44" s="440"/>
      <c r="D44" s="440"/>
      <c r="E44" s="440"/>
      <c r="F44" s="440"/>
      <c r="G44" s="440"/>
      <c r="H44" s="440"/>
      <c r="I44" s="441"/>
      <c r="J44" s="40"/>
      <c r="K44" s="40"/>
    </row>
    <row r="45" spans="2:11" ht="32.25" customHeight="1" x14ac:dyDescent="0.2">
      <c r="B45" s="442"/>
      <c r="C45" s="443"/>
      <c r="D45" s="443"/>
      <c r="E45" s="443"/>
      <c r="F45" s="443"/>
      <c r="G45" s="443"/>
      <c r="H45" s="443"/>
      <c r="I45" s="444"/>
      <c r="J45" s="28"/>
      <c r="K45" s="28"/>
    </row>
    <row r="46" spans="2:11" ht="32.25" customHeight="1" x14ac:dyDescent="0.2">
      <c r="B46" s="442"/>
      <c r="C46" s="443"/>
      <c r="D46" s="443"/>
      <c r="E46" s="443"/>
      <c r="F46" s="443"/>
      <c r="G46" s="443"/>
      <c r="H46" s="443"/>
      <c r="I46" s="444"/>
      <c r="J46" s="28"/>
      <c r="K46" s="28"/>
    </row>
    <row r="47" spans="2:11" ht="32.25" customHeight="1" x14ac:dyDescent="0.2">
      <c r="B47" s="442"/>
      <c r="C47" s="443"/>
      <c r="D47" s="443"/>
      <c r="E47" s="443"/>
      <c r="F47" s="443"/>
      <c r="G47" s="443"/>
      <c r="H47" s="443"/>
      <c r="I47" s="444"/>
      <c r="J47" s="28"/>
      <c r="K47" s="28"/>
    </row>
    <row r="48" spans="2:11" ht="32.25" customHeight="1" x14ac:dyDescent="0.2">
      <c r="B48" s="445"/>
      <c r="C48" s="446"/>
      <c r="D48" s="446"/>
      <c r="E48" s="446"/>
      <c r="F48" s="446"/>
      <c r="G48" s="446"/>
      <c r="H48" s="446"/>
      <c r="I48" s="447"/>
      <c r="J48" s="12"/>
      <c r="K48" s="12"/>
    </row>
    <row r="49" spans="2:11" ht="83.25" customHeight="1" x14ac:dyDescent="0.2">
      <c r="B49" s="164" t="s">
        <v>171</v>
      </c>
      <c r="C49" s="467" t="s">
        <v>57</v>
      </c>
      <c r="D49" s="467"/>
      <c r="E49" s="467"/>
      <c r="F49" s="467"/>
      <c r="G49" s="467"/>
      <c r="H49" s="467"/>
      <c r="I49" s="468"/>
      <c r="J49" s="29"/>
      <c r="K49" s="29"/>
    </row>
    <row r="50" spans="2:11" ht="34.5" customHeight="1" x14ac:dyDescent="0.2">
      <c r="B50" s="164" t="s">
        <v>172</v>
      </c>
      <c r="C50" s="469" t="s">
        <v>146</v>
      </c>
      <c r="D50" s="469"/>
      <c r="E50" s="469"/>
      <c r="F50" s="469"/>
      <c r="G50" s="469"/>
      <c r="H50" s="469"/>
      <c r="I50" s="470"/>
      <c r="J50" s="29"/>
      <c r="K50" s="29"/>
    </row>
    <row r="51" spans="2:11" ht="34.5" customHeight="1" x14ac:dyDescent="0.2">
      <c r="B51" s="183" t="s">
        <v>173</v>
      </c>
      <c r="C51" s="471" t="s">
        <v>58</v>
      </c>
      <c r="D51" s="472"/>
      <c r="E51" s="472"/>
      <c r="F51" s="472"/>
      <c r="G51" s="472"/>
      <c r="H51" s="472"/>
      <c r="I51" s="473"/>
      <c r="J51" s="29"/>
      <c r="K51" s="29"/>
    </row>
    <row r="52" spans="2:11" ht="29.25" customHeight="1" x14ac:dyDescent="0.2">
      <c r="B52" s="464" t="s">
        <v>174</v>
      </c>
      <c r="C52" s="465"/>
      <c r="D52" s="465"/>
      <c r="E52" s="465"/>
      <c r="F52" s="465"/>
      <c r="G52" s="465"/>
      <c r="H52" s="465"/>
      <c r="I52" s="466"/>
      <c r="J52" s="29"/>
      <c r="K52" s="29"/>
    </row>
    <row r="53" spans="2:11" ht="33" customHeight="1" x14ac:dyDescent="0.2">
      <c r="B53" s="474" t="s">
        <v>175</v>
      </c>
      <c r="C53" s="184" t="s">
        <v>176</v>
      </c>
      <c r="D53" s="475" t="s">
        <v>177</v>
      </c>
      <c r="E53" s="475"/>
      <c r="F53" s="475"/>
      <c r="G53" s="475" t="s">
        <v>178</v>
      </c>
      <c r="H53" s="475"/>
      <c r="I53" s="476"/>
      <c r="J53" s="30"/>
      <c r="K53" s="30"/>
    </row>
    <row r="54" spans="2:11" ht="31.5" customHeight="1" x14ac:dyDescent="0.2">
      <c r="B54" s="474"/>
      <c r="C54" s="185"/>
      <c r="D54" s="469"/>
      <c r="E54" s="469"/>
      <c r="F54" s="469"/>
      <c r="G54" s="477"/>
      <c r="H54" s="477"/>
      <c r="I54" s="478"/>
      <c r="J54" s="30"/>
      <c r="K54" s="30"/>
    </row>
    <row r="55" spans="2:11" ht="31.5" customHeight="1" x14ac:dyDescent="0.2">
      <c r="B55" s="183" t="s">
        <v>179</v>
      </c>
      <c r="C55" s="490" t="s">
        <v>180</v>
      </c>
      <c r="D55" s="490"/>
      <c r="E55" s="491" t="s">
        <v>181</v>
      </c>
      <c r="F55" s="491"/>
      <c r="G55" s="490" t="s">
        <v>182</v>
      </c>
      <c r="H55" s="490"/>
      <c r="I55" s="492"/>
      <c r="J55" s="31"/>
      <c r="K55" s="31"/>
    </row>
    <row r="56" spans="2:11" ht="31.5" customHeight="1" x14ac:dyDescent="0.2">
      <c r="B56" s="183" t="s">
        <v>183</v>
      </c>
      <c r="C56" s="469" t="s">
        <v>184</v>
      </c>
      <c r="D56" s="469"/>
      <c r="E56" s="493" t="s">
        <v>185</v>
      </c>
      <c r="F56" s="493"/>
      <c r="G56" s="490" t="s">
        <v>186</v>
      </c>
      <c r="H56" s="490"/>
      <c r="I56" s="492"/>
      <c r="J56" s="31"/>
      <c r="K56" s="31"/>
    </row>
    <row r="57" spans="2:11" ht="31.5" customHeight="1" x14ac:dyDescent="0.2">
      <c r="B57" s="183" t="s">
        <v>187</v>
      </c>
      <c r="C57" s="469"/>
      <c r="D57" s="469"/>
      <c r="E57" s="479" t="s">
        <v>188</v>
      </c>
      <c r="F57" s="480"/>
      <c r="G57" s="483"/>
      <c r="H57" s="484"/>
      <c r="I57" s="485"/>
      <c r="J57" s="32"/>
      <c r="K57" s="32"/>
    </row>
    <row r="58" spans="2:11" ht="31.5" customHeight="1" thickBot="1" x14ac:dyDescent="0.25">
      <c r="B58" s="186" t="s">
        <v>189</v>
      </c>
      <c r="C58" s="489"/>
      <c r="D58" s="489"/>
      <c r="E58" s="481"/>
      <c r="F58" s="482"/>
      <c r="G58" s="486"/>
      <c r="H58" s="487"/>
      <c r="I58" s="488"/>
      <c r="J58" s="32"/>
      <c r="K58" s="32"/>
    </row>
    <row r="59" spans="2:11" hidden="1" x14ac:dyDescent="0.2">
      <c r="B59" s="3"/>
      <c r="C59" s="3"/>
      <c r="D59" s="5"/>
      <c r="E59" s="5"/>
      <c r="F59" s="5"/>
      <c r="G59" s="5"/>
      <c r="H59" s="5"/>
      <c r="I59" s="42"/>
      <c r="J59" s="33"/>
      <c r="K59" s="33"/>
    </row>
    <row r="60" spans="2:11" hidden="1" x14ac:dyDescent="0.2">
      <c r="B60" s="43"/>
      <c r="C60" s="44"/>
      <c r="D60" s="44"/>
      <c r="E60" s="45"/>
      <c r="F60" s="45"/>
      <c r="G60" s="46"/>
      <c r="H60" s="47"/>
      <c r="I60" s="44"/>
      <c r="J60" s="34"/>
      <c r="K60" s="34"/>
    </row>
    <row r="61" spans="2:11" hidden="1" x14ac:dyDescent="0.2">
      <c r="B61" s="43"/>
      <c r="C61" s="44"/>
      <c r="D61" s="44"/>
      <c r="E61" s="45"/>
      <c r="F61" s="45"/>
      <c r="G61" s="46"/>
      <c r="H61" s="47"/>
      <c r="I61" s="44"/>
      <c r="J61" s="34"/>
      <c r="K61" s="34"/>
    </row>
    <row r="62" spans="2:11" hidden="1" x14ac:dyDescent="0.2">
      <c r="B62" s="43"/>
      <c r="C62" s="44"/>
      <c r="D62" s="44"/>
      <c r="E62" s="45"/>
      <c r="F62" s="45"/>
      <c r="G62" s="46"/>
      <c r="H62" s="47"/>
      <c r="I62" s="44"/>
      <c r="J62" s="34"/>
      <c r="K62" s="34"/>
    </row>
    <row r="63" spans="2:11" hidden="1" x14ac:dyDescent="0.2">
      <c r="B63" s="43"/>
      <c r="C63" s="44"/>
      <c r="D63" s="44"/>
      <c r="E63" s="45"/>
      <c r="F63" s="45"/>
      <c r="G63" s="46"/>
      <c r="H63" s="47"/>
      <c r="I63" s="44"/>
      <c r="J63" s="34"/>
      <c r="K63" s="34"/>
    </row>
    <row r="64" spans="2:11" hidden="1" x14ac:dyDescent="0.2">
      <c r="B64" s="43"/>
      <c r="C64" s="44"/>
      <c r="D64" s="44"/>
      <c r="E64" s="45"/>
      <c r="F64" s="45"/>
      <c r="G64" s="46"/>
      <c r="H64" s="47"/>
      <c r="I64" s="44"/>
      <c r="J64" s="34"/>
      <c r="K64" s="34"/>
    </row>
    <row r="65" spans="2:11" hidden="1" x14ac:dyDescent="0.2">
      <c r="B65" s="43"/>
      <c r="C65" s="44"/>
      <c r="D65" s="44"/>
      <c r="E65" s="45"/>
      <c r="F65" s="45"/>
      <c r="G65" s="46"/>
      <c r="H65" s="47"/>
      <c r="I65" s="44"/>
      <c r="J65" s="34"/>
      <c r="K65" s="34"/>
    </row>
    <row r="66" spans="2:11" hidden="1" x14ac:dyDescent="0.2">
      <c r="B66" s="43"/>
      <c r="C66" s="44"/>
      <c r="D66" s="44"/>
      <c r="E66" s="45"/>
      <c r="F66" s="45"/>
      <c r="G66" s="46"/>
      <c r="H66" s="47"/>
      <c r="I66" s="44"/>
      <c r="J66" s="34"/>
      <c r="K66" s="34"/>
    </row>
    <row r="67" spans="2:11" hidden="1" x14ac:dyDescent="0.2">
      <c r="B67" s="43"/>
      <c r="C67" s="44"/>
      <c r="D67" s="44"/>
      <c r="E67" s="45"/>
      <c r="F67" s="45"/>
      <c r="G67" s="46"/>
      <c r="H67" s="47"/>
      <c r="I67" s="44"/>
      <c r="J67" s="34"/>
      <c r="K67" s="34"/>
    </row>
    <row r="68" spans="2:11" x14ac:dyDescent="0.2">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42578125" defaultRowHeight="15" x14ac:dyDescent="0.25"/>
  <cols>
    <col min="1" max="1" width="1.28515625" customWidth="1"/>
    <col min="2" max="2" width="20.140625" style="38"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7109375" bestFit="1" customWidth="1"/>
    <col min="108" max="108" width="11.42578125" customWidth="1"/>
    <col min="198" max="198" width="1.42578125" customWidth="1"/>
  </cols>
  <sheetData>
    <row r="1" spans="2:13" ht="18" customHeight="1" thickBot="1" x14ac:dyDescent="0.3">
      <c r="B1" s="498"/>
      <c r="C1" s="501" t="s">
        <v>0</v>
      </c>
      <c r="D1" s="502"/>
      <c r="E1" s="502"/>
      <c r="F1" s="502"/>
      <c r="G1" s="502"/>
      <c r="H1" s="503"/>
      <c r="I1" s="504"/>
      <c r="J1" s="505"/>
    </row>
    <row r="2" spans="2:13" ht="18" customHeight="1" thickBot="1" x14ac:dyDescent="0.3">
      <c r="B2" s="499"/>
      <c r="C2" s="501" t="s">
        <v>1</v>
      </c>
      <c r="D2" s="502"/>
      <c r="E2" s="502"/>
      <c r="F2" s="502"/>
      <c r="G2" s="502"/>
      <c r="H2" s="503"/>
      <c r="I2" s="506"/>
      <c r="J2" s="507"/>
    </row>
    <row r="3" spans="2:13" ht="18" customHeight="1" thickBot="1" x14ac:dyDescent="0.3">
      <c r="B3" s="499"/>
      <c r="C3" s="501" t="s">
        <v>190</v>
      </c>
      <c r="D3" s="502"/>
      <c r="E3" s="502"/>
      <c r="F3" s="502"/>
      <c r="G3" s="502"/>
      <c r="H3" s="503"/>
      <c r="I3" s="506"/>
      <c r="J3" s="507"/>
    </row>
    <row r="4" spans="2:13" ht="18" customHeight="1" thickBot="1" x14ac:dyDescent="0.3">
      <c r="B4" s="500"/>
      <c r="C4" s="501" t="s">
        <v>191</v>
      </c>
      <c r="D4" s="502"/>
      <c r="E4" s="502"/>
      <c r="F4" s="503"/>
      <c r="G4" s="510" t="s">
        <v>192</v>
      </c>
      <c r="H4" s="511"/>
      <c r="I4" s="508"/>
      <c r="J4" s="509"/>
    </row>
    <row r="5" spans="2:13" ht="18" customHeight="1" thickBot="1" x14ac:dyDescent="0.3">
      <c r="B5" s="35"/>
      <c r="C5" s="10"/>
      <c r="D5" s="10"/>
      <c r="E5" s="10"/>
      <c r="F5" s="10"/>
      <c r="G5" s="10"/>
      <c r="H5" s="10"/>
      <c r="I5" s="10"/>
      <c r="J5" s="36"/>
    </row>
    <row r="6" spans="2:13" ht="51.75" customHeight="1" thickBot="1" x14ac:dyDescent="0.3">
      <c r="B6" s="1" t="s">
        <v>193</v>
      </c>
      <c r="C6" s="514" t="s">
        <v>39</v>
      </c>
      <c r="D6" s="515"/>
      <c r="E6" s="516"/>
      <c r="F6" s="37"/>
      <c r="G6" s="10"/>
      <c r="H6" s="10"/>
      <c r="I6" s="10"/>
      <c r="J6" s="36"/>
    </row>
    <row r="7" spans="2:13" ht="32.25" customHeight="1" thickBot="1" x14ac:dyDescent="0.3">
      <c r="B7" s="2" t="s">
        <v>194</v>
      </c>
      <c r="C7" s="514" t="s">
        <v>86</v>
      </c>
      <c r="D7" s="515"/>
      <c r="E7" s="516"/>
      <c r="F7" s="37"/>
      <c r="G7" s="10"/>
      <c r="H7" s="10"/>
      <c r="I7" s="10"/>
      <c r="J7" s="36"/>
    </row>
    <row r="8" spans="2:13" ht="32.25" customHeight="1" thickBot="1" x14ac:dyDescent="0.3">
      <c r="B8" s="2" t="s">
        <v>195</v>
      </c>
      <c r="C8" s="514" t="s">
        <v>196</v>
      </c>
      <c r="D8" s="515"/>
      <c r="E8" s="516"/>
      <c r="F8" s="4"/>
      <c r="G8" s="10"/>
      <c r="H8" s="10"/>
      <c r="I8" s="10"/>
      <c r="J8" s="36"/>
    </row>
    <row r="9" spans="2:13" ht="33.75" customHeight="1" thickBot="1" x14ac:dyDescent="0.3">
      <c r="B9" s="2" t="s">
        <v>197</v>
      </c>
      <c r="C9" s="514" t="s">
        <v>186</v>
      </c>
      <c r="D9" s="515"/>
      <c r="E9" s="516"/>
      <c r="F9" s="37"/>
      <c r="G9" s="10"/>
      <c r="H9" s="10"/>
      <c r="I9" s="10"/>
      <c r="J9" s="36"/>
    </row>
    <row r="10" spans="2:13" ht="32.25" customHeight="1" thickBot="1" x14ac:dyDescent="0.3">
      <c r="B10" s="2" t="s">
        <v>198</v>
      </c>
      <c r="C10" s="514" t="s">
        <v>101</v>
      </c>
      <c r="D10" s="515"/>
      <c r="E10" s="516"/>
    </row>
    <row r="12" spans="2:13" x14ac:dyDescent="0.25">
      <c r="B12" s="524" t="s">
        <v>199</v>
      </c>
      <c r="C12" s="525"/>
      <c r="D12" s="525"/>
      <c r="E12" s="525"/>
      <c r="F12" s="525"/>
      <c r="G12" s="525"/>
      <c r="H12" s="526"/>
      <c r="I12" s="518" t="s">
        <v>200</v>
      </c>
      <c r="J12" s="519"/>
      <c r="K12" s="519"/>
    </row>
    <row r="13" spans="2:13" s="39" customFormat="1" ht="30" customHeight="1" x14ac:dyDescent="0.25">
      <c r="B13" s="512" t="s">
        <v>201</v>
      </c>
      <c r="C13" s="512" t="s">
        <v>202</v>
      </c>
      <c r="D13" s="512" t="s">
        <v>203</v>
      </c>
      <c r="E13" s="512" t="s">
        <v>204</v>
      </c>
      <c r="F13" s="512" t="s">
        <v>205</v>
      </c>
      <c r="G13" s="512" t="s">
        <v>206</v>
      </c>
      <c r="H13" s="512" t="s">
        <v>207</v>
      </c>
      <c r="I13" s="520" t="s">
        <v>208</v>
      </c>
      <c r="J13" s="522" t="s">
        <v>209</v>
      </c>
      <c r="K13" s="517" t="s">
        <v>210</v>
      </c>
    </row>
    <row r="14" spans="2:13" s="39" customFormat="1" x14ac:dyDescent="0.25">
      <c r="B14" s="513"/>
      <c r="C14" s="513"/>
      <c r="D14" s="513"/>
      <c r="E14" s="513"/>
      <c r="F14" s="513"/>
      <c r="G14" s="513"/>
      <c r="H14" s="513"/>
      <c r="I14" s="521"/>
      <c r="J14" s="523"/>
      <c r="K14" s="517"/>
    </row>
    <row r="15" spans="2:13" s="39" customFormat="1" ht="105" x14ac:dyDescent="0.25">
      <c r="B15" s="61">
        <v>1</v>
      </c>
      <c r="C15" s="187" t="s">
        <v>211</v>
      </c>
      <c r="D15" s="188">
        <v>0.19</v>
      </c>
      <c r="E15" s="189"/>
      <c r="F15" s="190" t="s">
        <v>212</v>
      </c>
      <c r="G15" s="191">
        <v>0.19</v>
      </c>
      <c r="H15" s="192">
        <v>43160</v>
      </c>
      <c r="I15" s="193">
        <v>0.19</v>
      </c>
      <c r="J15" s="194">
        <v>43132</v>
      </c>
      <c r="K15" s="195"/>
      <c r="M15" s="65"/>
    </row>
    <row r="16" spans="2:13" ht="60" x14ac:dyDescent="0.25">
      <c r="B16" s="196">
        <v>2</v>
      </c>
      <c r="C16" s="197" t="s">
        <v>213</v>
      </c>
      <c r="D16" s="188">
        <v>0.02</v>
      </c>
      <c r="E16" s="189"/>
      <c r="F16" s="190" t="s">
        <v>214</v>
      </c>
      <c r="G16" s="191">
        <v>0.02</v>
      </c>
      <c r="H16" s="192">
        <v>43344</v>
      </c>
      <c r="I16" s="193"/>
      <c r="J16" s="194"/>
      <c r="K16" s="195"/>
      <c r="M16" s="66"/>
    </row>
    <row r="17" spans="2:11" ht="75" x14ac:dyDescent="0.25">
      <c r="B17" s="198">
        <v>3</v>
      </c>
      <c r="C17" s="199" t="s">
        <v>215</v>
      </c>
      <c r="D17" s="188">
        <v>0.04</v>
      </c>
      <c r="E17" s="189"/>
      <c r="F17" s="190" t="s">
        <v>216</v>
      </c>
      <c r="G17" s="191">
        <v>0.04</v>
      </c>
      <c r="H17" s="192">
        <v>43435</v>
      </c>
      <c r="I17" s="193"/>
      <c r="J17" s="194"/>
      <c r="K17" s="195"/>
    </row>
    <row r="18" spans="2:11" x14ac:dyDescent="0.25">
      <c r="B18" s="494" t="s">
        <v>217</v>
      </c>
      <c r="C18" s="495"/>
      <c r="D18" s="200">
        <f>SUM(D15:D17)</f>
        <v>0.25</v>
      </c>
      <c r="E18" s="496" t="s">
        <v>217</v>
      </c>
      <c r="F18" s="497"/>
      <c r="G18" s="200">
        <f>SUM(G15:G17)</f>
        <v>0.25</v>
      </c>
      <c r="H18" s="201"/>
      <c r="I18" s="202">
        <f>SUM(I15:I17)</f>
        <v>0.19</v>
      </c>
      <c r="J18" s="203"/>
      <c r="K18" s="2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67"/>
  <sheetViews>
    <sheetView view="pageBreakPreview" topLeftCell="A55" zoomScale="80" zoomScaleNormal="70" zoomScaleSheetLayoutView="80" zoomScalePageLayoutView="85" workbookViewId="0">
      <selection activeCell="J54" sqref="J54"/>
    </sheetView>
  </sheetViews>
  <sheetFormatPr baseColWidth="10" defaultColWidth="10.7109375" defaultRowHeight="12.75" x14ac:dyDescent="0.2"/>
  <cols>
    <col min="1" max="1" width="1" style="83" customWidth="1"/>
    <col min="2" max="2" width="25.42578125" style="114" customWidth="1"/>
    <col min="3" max="5" width="25.7109375" style="83" customWidth="1"/>
    <col min="6" max="6" width="25" style="83" customWidth="1"/>
    <col min="7" max="7" width="22" style="114" customWidth="1"/>
    <col min="8" max="8" width="20.42578125" style="83" customWidth="1"/>
    <col min="9" max="9" width="25.28515625" style="83" customWidth="1"/>
    <col min="10" max="11" width="22.42578125" style="83" customWidth="1"/>
    <col min="12" max="24" width="10.7109375" style="81"/>
    <col min="25" max="16384" width="10.7109375" style="83"/>
  </cols>
  <sheetData>
    <row r="1" spans="2:14" ht="37.5" customHeight="1" x14ac:dyDescent="0.2">
      <c r="B1" s="613"/>
      <c r="C1" s="616" t="s">
        <v>1</v>
      </c>
      <c r="D1" s="616"/>
      <c r="E1" s="616"/>
      <c r="F1" s="616"/>
      <c r="G1" s="616"/>
      <c r="H1" s="616"/>
      <c r="I1" s="617"/>
      <c r="J1" s="80"/>
      <c r="K1" s="80"/>
      <c r="M1" s="82" t="s">
        <v>67</v>
      </c>
    </row>
    <row r="2" spans="2:14" ht="37.5" customHeight="1" x14ac:dyDescent="0.2">
      <c r="B2" s="614"/>
      <c r="C2" s="620" t="s">
        <v>218</v>
      </c>
      <c r="D2" s="620"/>
      <c r="E2" s="620"/>
      <c r="F2" s="620"/>
      <c r="G2" s="620"/>
      <c r="H2" s="620"/>
      <c r="I2" s="618"/>
      <c r="J2" s="80"/>
      <c r="K2" s="80"/>
      <c r="M2" s="82" t="s">
        <v>68</v>
      </c>
    </row>
    <row r="3" spans="2:14" ht="37.5" customHeight="1" thickBot="1" x14ac:dyDescent="0.25">
      <c r="B3" s="615"/>
      <c r="C3" s="621" t="s">
        <v>219</v>
      </c>
      <c r="D3" s="621"/>
      <c r="E3" s="621"/>
      <c r="F3" s="621" t="s">
        <v>220</v>
      </c>
      <c r="G3" s="621"/>
      <c r="H3" s="621"/>
      <c r="I3" s="619"/>
      <c r="J3" s="80"/>
      <c r="K3" s="80"/>
      <c r="M3" s="82" t="s">
        <v>70</v>
      </c>
    </row>
    <row r="4" spans="2:14" ht="23.25" customHeight="1" x14ac:dyDescent="0.2">
      <c r="B4" s="609" t="s">
        <v>221</v>
      </c>
      <c r="C4" s="610"/>
      <c r="D4" s="610"/>
      <c r="E4" s="610"/>
      <c r="F4" s="610"/>
      <c r="G4" s="610"/>
      <c r="H4" s="610"/>
      <c r="I4" s="611"/>
      <c r="J4" s="84"/>
      <c r="K4" s="84"/>
    </row>
    <row r="5" spans="2:14" ht="24" customHeight="1" x14ac:dyDescent="0.2">
      <c r="B5" s="535" t="s">
        <v>222</v>
      </c>
      <c r="C5" s="536"/>
      <c r="D5" s="536"/>
      <c r="E5" s="536"/>
      <c r="F5" s="536"/>
      <c r="G5" s="536"/>
      <c r="H5" s="536"/>
      <c r="I5" s="537"/>
      <c r="J5" s="85"/>
      <c r="K5" s="85"/>
      <c r="N5" s="86"/>
    </row>
    <row r="6" spans="2:14" ht="30.75" customHeight="1" x14ac:dyDescent="0.2">
      <c r="B6" s="118" t="s">
        <v>223</v>
      </c>
      <c r="C6" s="130">
        <v>1</v>
      </c>
      <c r="D6" s="612" t="s">
        <v>224</v>
      </c>
      <c r="E6" s="612"/>
      <c r="F6" s="579" t="s">
        <v>225</v>
      </c>
      <c r="G6" s="579"/>
      <c r="H6" s="579"/>
      <c r="I6" s="580"/>
      <c r="J6" s="87"/>
      <c r="K6" s="87"/>
      <c r="M6" s="82" t="s">
        <v>81</v>
      </c>
      <c r="N6" s="86"/>
    </row>
    <row r="7" spans="2:14" ht="30.75" customHeight="1" x14ac:dyDescent="0.2">
      <c r="B7" s="118" t="s">
        <v>226</v>
      </c>
      <c r="C7" s="130" t="s">
        <v>84</v>
      </c>
      <c r="D7" s="612" t="s">
        <v>227</v>
      </c>
      <c r="E7" s="612"/>
      <c r="F7" s="581" t="s">
        <v>228</v>
      </c>
      <c r="G7" s="581"/>
      <c r="H7" s="131" t="s">
        <v>229</v>
      </c>
      <c r="I7" s="132" t="s">
        <v>84</v>
      </c>
      <c r="J7" s="88"/>
      <c r="K7" s="88"/>
      <c r="M7" s="82" t="s">
        <v>88</v>
      </c>
      <c r="N7" s="86"/>
    </row>
    <row r="8" spans="2:14" ht="30.75" customHeight="1" x14ac:dyDescent="0.2">
      <c r="B8" s="118" t="s">
        <v>230</v>
      </c>
      <c r="C8" s="579" t="s">
        <v>231</v>
      </c>
      <c r="D8" s="579"/>
      <c r="E8" s="579"/>
      <c r="F8" s="579"/>
      <c r="G8" s="131" t="s">
        <v>232</v>
      </c>
      <c r="H8" s="602">
        <v>7550</v>
      </c>
      <c r="I8" s="603"/>
      <c r="J8" s="89"/>
      <c r="K8" s="89"/>
      <c r="M8" s="82" t="s">
        <v>93</v>
      </c>
      <c r="N8" s="86"/>
    </row>
    <row r="9" spans="2:14" ht="30.75" customHeight="1" x14ac:dyDescent="0.2">
      <c r="B9" s="118" t="s">
        <v>68</v>
      </c>
      <c r="C9" s="604" t="s">
        <v>81</v>
      </c>
      <c r="D9" s="604"/>
      <c r="E9" s="604"/>
      <c r="F9" s="604"/>
      <c r="G9" s="131" t="s">
        <v>233</v>
      </c>
      <c r="H9" s="605" t="s">
        <v>234</v>
      </c>
      <c r="I9" s="606"/>
      <c r="J9" s="90"/>
      <c r="K9" s="90"/>
      <c r="M9" s="91" t="s">
        <v>97</v>
      </c>
    </row>
    <row r="10" spans="2:14" ht="54" customHeight="1" x14ac:dyDescent="0.2">
      <c r="B10" s="118" t="s">
        <v>235</v>
      </c>
      <c r="C10" s="579" t="s">
        <v>236</v>
      </c>
      <c r="D10" s="579"/>
      <c r="E10" s="579"/>
      <c r="F10" s="579"/>
      <c r="G10" s="579"/>
      <c r="H10" s="579"/>
      <c r="I10" s="580"/>
      <c r="J10" s="92"/>
      <c r="K10" s="92"/>
      <c r="M10" s="91"/>
    </row>
    <row r="11" spans="2:14" ht="30.75" customHeight="1" x14ac:dyDescent="0.2">
      <c r="B11" s="118" t="s">
        <v>237</v>
      </c>
      <c r="C11" s="579" t="s">
        <v>238</v>
      </c>
      <c r="D11" s="579"/>
      <c r="E11" s="579"/>
      <c r="F11" s="579"/>
      <c r="G11" s="579"/>
      <c r="H11" s="579"/>
      <c r="I11" s="580"/>
      <c r="J11" s="88"/>
      <c r="K11" s="88"/>
      <c r="M11" s="91"/>
      <c r="N11" s="86"/>
    </row>
    <row r="12" spans="2:14" ht="30.75" customHeight="1" x14ac:dyDescent="0.2">
      <c r="B12" s="118" t="s">
        <v>239</v>
      </c>
      <c r="C12" s="600" t="s">
        <v>240</v>
      </c>
      <c r="D12" s="600"/>
      <c r="E12" s="600"/>
      <c r="F12" s="600"/>
      <c r="G12" s="131" t="s">
        <v>241</v>
      </c>
      <c r="H12" s="581" t="s">
        <v>106</v>
      </c>
      <c r="I12" s="607"/>
      <c r="J12" s="88"/>
      <c r="K12" s="88"/>
      <c r="M12" s="91" t="s">
        <v>107</v>
      </c>
      <c r="N12" s="86"/>
    </row>
    <row r="13" spans="2:14" ht="30.75" customHeight="1" x14ac:dyDescent="0.2">
      <c r="B13" s="118" t="s">
        <v>242</v>
      </c>
      <c r="C13" s="608" t="s">
        <v>243</v>
      </c>
      <c r="D13" s="608"/>
      <c r="E13" s="608"/>
      <c r="F13" s="608"/>
      <c r="G13" s="134" t="s">
        <v>244</v>
      </c>
      <c r="H13" s="581" t="s">
        <v>82</v>
      </c>
      <c r="I13" s="607"/>
      <c r="J13" s="88"/>
      <c r="K13" s="88"/>
      <c r="M13" s="91" t="s">
        <v>111</v>
      </c>
    </row>
    <row r="14" spans="2:14" ht="64.5" customHeight="1" x14ac:dyDescent="0.2">
      <c r="B14" s="118" t="s">
        <v>245</v>
      </c>
      <c r="C14" s="600" t="s">
        <v>246</v>
      </c>
      <c r="D14" s="600"/>
      <c r="E14" s="600"/>
      <c r="F14" s="600"/>
      <c r="G14" s="600"/>
      <c r="H14" s="600"/>
      <c r="I14" s="601"/>
      <c r="J14" s="92"/>
      <c r="K14" s="92"/>
      <c r="M14" s="91" t="s">
        <v>114</v>
      </c>
      <c r="N14" s="86"/>
    </row>
    <row r="15" spans="2:14" ht="30.75" customHeight="1" x14ac:dyDescent="0.2">
      <c r="B15" s="118" t="s">
        <v>247</v>
      </c>
      <c r="C15" s="600" t="s">
        <v>248</v>
      </c>
      <c r="D15" s="600"/>
      <c r="E15" s="600"/>
      <c r="F15" s="600"/>
      <c r="G15" s="600"/>
      <c r="H15" s="600"/>
      <c r="I15" s="601"/>
      <c r="J15" s="93"/>
      <c r="K15" s="93"/>
      <c r="M15" s="91" t="s">
        <v>118</v>
      </c>
      <c r="N15" s="86"/>
    </row>
    <row r="16" spans="2:14" ht="35.85" customHeight="1" x14ac:dyDescent="0.2">
      <c r="B16" s="118" t="s">
        <v>249</v>
      </c>
      <c r="C16" s="579" t="s">
        <v>250</v>
      </c>
      <c r="D16" s="579"/>
      <c r="E16" s="579"/>
      <c r="F16" s="579"/>
      <c r="G16" s="579"/>
      <c r="H16" s="579"/>
      <c r="I16" s="580"/>
      <c r="J16" s="94"/>
      <c r="K16" s="94"/>
      <c r="M16" s="91"/>
      <c r="N16" s="86"/>
    </row>
    <row r="17" spans="2:14" ht="30.75" customHeight="1" x14ac:dyDescent="0.2">
      <c r="B17" s="118" t="s">
        <v>251</v>
      </c>
      <c r="C17" s="581" t="s">
        <v>43</v>
      </c>
      <c r="D17" s="582"/>
      <c r="E17" s="582"/>
      <c r="F17" s="582"/>
      <c r="G17" s="582"/>
      <c r="H17" s="582"/>
      <c r="I17" s="583"/>
      <c r="J17" s="95"/>
      <c r="K17" s="95"/>
      <c r="M17" s="91" t="s">
        <v>106</v>
      </c>
      <c r="N17" s="86"/>
    </row>
    <row r="18" spans="2:14" ht="18" customHeight="1" x14ac:dyDescent="0.2">
      <c r="B18" s="584" t="s">
        <v>252</v>
      </c>
      <c r="C18" s="585" t="s">
        <v>253</v>
      </c>
      <c r="D18" s="585"/>
      <c r="E18" s="585"/>
      <c r="F18" s="586" t="s">
        <v>254</v>
      </c>
      <c r="G18" s="586"/>
      <c r="H18" s="586"/>
      <c r="I18" s="587"/>
      <c r="J18" s="96"/>
      <c r="K18" s="96"/>
      <c r="M18" s="91" t="s">
        <v>128</v>
      </c>
      <c r="N18" s="86"/>
    </row>
    <row r="19" spans="2:14" ht="39.75" customHeight="1" x14ac:dyDescent="0.2">
      <c r="B19" s="584"/>
      <c r="C19" s="579" t="s">
        <v>255</v>
      </c>
      <c r="D19" s="579"/>
      <c r="E19" s="579"/>
      <c r="F19" s="579" t="s">
        <v>256</v>
      </c>
      <c r="G19" s="579"/>
      <c r="H19" s="579"/>
      <c r="I19" s="580"/>
      <c r="J19" s="94"/>
      <c r="K19" s="94"/>
      <c r="M19" s="91" t="s">
        <v>132</v>
      </c>
      <c r="N19" s="86"/>
    </row>
    <row r="20" spans="2:14" ht="39.75" customHeight="1" x14ac:dyDescent="0.2">
      <c r="B20" s="118" t="s">
        <v>257</v>
      </c>
      <c r="C20" s="588" t="s">
        <v>43</v>
      </c>
      <c r="D20" s="589"/>
      <c r="E20" s="590"/>
      <c r="F20" s="591" t="s">
        <v>43</v>
      </c>
      <c r="G20" s="591"/>
      <c r="H20" s="591"/>
      <c r="I20" s="592"/>
      <c r="J20" s="88"/>
      <c r="K20" s="88"/>
      <c r="M20" s="91"/>
      <c r="N20" s="86"/>
    </row>
    <row r="21" spans="2:14" ht="105" customHeight="1" x14ac:dyDescent="0.2">
      <c r="B21" s="118" t="s">
        <v>258</v>
      </c>
      <c r="C21" s="593" t="s">
        <v>259</v>
      </c>
      <c r="D21" s="594"/>
      <c r="E21" s="595"/>
      <c r="F21" s="596" t="s">
        <v>260</v>
      </c>
      <c r="G21" s="574"/>
      <c r="H21" s="574"/>
      <c r="I21" s="597"/>
      <c r="J21" s="93"/>
      <c r="K21" s="93"/>
      <c r="M21" s="97"/>
      <c r="N21" s="86"/>
    </row>
    <row r="22" spans="2:14" ht="23.25" customHeight="1" x14ac:dyDescent="0.2">
      <c r="B22" s="118" t="s">
        <v>261</v>
      </c>
      <c r="C22" s="573">
        <v>45261</v>
      </c>
      <c r="D22" s="598"/>
      <c r="E22" s="599"/>
      <c r="F22" s="131" t="s">
        <v>262</v>
      </c>
      <c r="G22" s="207">
        <v>0.154</v>
      </c>
      <c r="H22" s="131" t="s">
        <v>263</v>
      </c>
      <c r="I22" s="133">
        <v>0.41</v>
      </c>
      <c r="J22" s="98"/>
      <c r="K22" s="98"/>
      <c r="M22" s="97"/>
    </row>
    <row r="23" spans="2:14" ht="27" customHeight="1" x14ac:dyDescent="0.2">
      <c r="B23" s="118" t="s">
        <v>264</v>
      </c>
      <c r="C23" s="573">
        <v>45291</v>
      </c>
      <c r="D23" s="574"/>
      <c r="E23" s="575"/>
      <c r="F23" s="131" t="s">
        <v>265</v>
      </c>
      <c r="G23" s="576">
        <v>0.58899999999999997</v>
      </c>
      <c r="H23" s="577"/>
      <c r="I23" s="578"/>
      <c r="J23" s="99"/>
      <c r="K23" s="99"/>
      <c r="M23" s="97"/>
    </row>
    <row r="24" spans="2:14" ht="30.75" customHeight="1" x14ac:dyDescent="0.2">
      <c r="B24" s="205" t="s">
        <v>266</v>
      </c>
      <c r="C24" s="561" t="s">
        <v>267</v>
      </c>
      <c r="D24" s="562"/>
      <c r="E24" s="563"/>
      <c r="F24" s="206" t="s">
        <v>268</v>
      </c>
      <c r="G24" s="564" t="s">
        <v>269</v>
      </c>
      <c r="H24" s="565"/>
      <c r="I24" s="566"/>
      <c r="J24" s="96"/>
      <c r="K24" s="96"/>
      <c r="M24" s="97"/>
    </row>
    <row r="25" spans="2:14" ht="22.5" customHeight="1" x14ac:dyDescent="0.2">
      <c r="B25" s="535" t="s">
        <v>270</v>
      </c>
      <c r="C25" s="536"/>
      <c r="D25" s="536"/>
      <c r="E25" s="536"/>
      <c r="F25" s="536"/>
      <c r="G25" s="536"/>
      <c r="H25" s="536"/>
      <c r="I25" s="537"/>
      <c r="J25" s="85"/>
      <c r="K25" s="85"/>
      <c r="M25" s="97"/>
    </row>
    <row r="26" spans="2:14" ht="43.5" customHeight="1" x14ac:dyDescent="0.2">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75">
        <v>0</v>
      </c>
      <c r="D27" s="275">
        <v>0</v>
      </c>
      <c r="E27" s="276">
        <v>0</v>
      </c>
      <c r="F27" s="567">
        <f>SUM(C27:C38)</f>
        <v>0.59</v>
      </c>
      <c r="G27" s="567">
        <f>SUM(D27:D38)</f>
        <v>0</v>
      </c>
      <c r="H27" s="216">
        <f>+(D27*100%)/$G$23</f>
        <v>0</v>
      </c>
      <c r="I27" s="570">
        <f>G27+I22</f>
        <v>0.41</v>
      </c>
      <c r="J27" s="94"/>
      <c r="K27" s="94"/>
      <c r="M27" s="97"/>
    </row>
    <row r="28" spans="2:14" ht="24" customHeight="1" x14ac:dyDescent="0.2">
      <c r="B28" s="100" t="s">
        <v>158</v>
      </c>
      <c r="C28" s="275">
        <v>0</v>
      </c>
      <c r="D28" s="275">
        <v>0</v>
      </c>
      <c r="E28" s="276">
        <v>0</v>
      </c>
      <c r="F28" s="568"/>
      <c r="G28" s="568"/>
      <c r="H28" s="216">
        <f>+IF(D28="","",((D28*100%)/$G$23)+H27)</f>
        <v>0</v>
      </c>
      <c r="I28" s="571"/>
      <c r="J28" s="94"/>
      <c r="K28" s="94"/>
      <c r="M28" s="97"/>
    </row>
    <row r="29" spans="2:14" ht="24" customHeight="1" x14ac:dyDescent="0.2">
      <c r="B29" s="100" t="s">
        <v>159</v>
      </c>
      <c r="C29" s="275">
        <v>0</v>
      </c>
      <c r="D29" s="275">
        <v>0</v>
      </c>
      <c r="E29" s="276">
        <v>0</v>
      </c>
      <c r="F29" s="568"/>
      <c r="G29" s="568"/>
      <c r="H29" s="216">
        <f t="shared" ref="H29:H38" si="0">+IF(D29="","",((D29*100%)/$G$23)+H28)</f>
        <v>0</v>
      </c>
      <c r="I29" s="571"/>
      <c r="J29" s="94"/>
      <c r="K29" s="94"/>
      <c r="M29" s="97"/>
    </row>
    <row r="30" spans="2:14" ht="24" customHeight="1" x14ac:dyDescent="0.2">
      <c r="B30" s="100" t="s">
        <v>160</v>
      </c>
      <c r="C30" s="275">
        <v>0</v>
      </c>
      <c r="D30" s="275">
        <v>0</v>
      </c>
      <c r="E30" s="276">
        <v>0</v>
      </c>
      <c r="F30" s="568"/>
      <c r="G30" s="568"/>
      <c r="H30" s="216">
        <f t="shared" si="0"/>
        <v>0</v>
      </c>
      <c r="I30" s="571"/>
      <c r="J30" s="94"/>
      <c r="K30" s="94"/>
      <c r="M30" s="97"/>
    </row>
    <row r="31" spans="2:14" ht="24" customHeight="1" x14ac:dyDescent="0.2">
      <c r="B31" s="100" t="s">
        <v>161</v>
      </c>
      <c r="C31" s="275">
        <v>0</v>
      </c>
      <c r="D31" s="275">
        <v>0</v>
      </c>
      <c r="E31" s="276">
        <v>0</v>
      </c>
      <c r="F31" s="568"/>
      <c r="G31" s="568"/>
      <c r="H31" s="216">
        <f t="shared" si="0"/>
        <v>0</v>
      </c>
      <c r="I31" s="571"/>
      <c r="J31" s="94"/>
      <c r="K31" s="94"/>
      <c r="M31" s="97"/>
    </row>
    <row r="32" spans="2:14" ht="24" customHeight="1" x14ac:dyDescent="0.2">
      <c r="B32" s="100" t="s">
        <v>162</v>
      </c>
      <c r="C32" s="275">
        <v>0</v>
      </c>
      <c r="D32" s="275">
        <v>0</v>
      </c>
      <c r="E32" s="276">
        <v>0</v>
      </c>
      <c r="F32" s="568"/>
      <c r="G32" s="568"/>
      <c r="H32" s="216">
        <f t="shared" si="0"/>
        <v>0</v>
      </c>
      <c r="I32" s="571"/>
      <c r="J32" s="94"/>
      <c r="K32" s="94"/>
      <c r="M32" s="97"/>
    </row>
    <row r="33" spans="2:11" ht="24" customHeight="1" x14ac:dyDescent="0.2">
      <c r="B33" s="100" t="s">
        <v>163</v>
      </c>
      <c r="C33" s="275">
        <v>0</v>
      </c>
      <c r="D33" s="275">
        <v>0</v>
      </c>
      <c r="E33" s="276">
        <v>0</v>
      </c>
      <c r="F33" s="568"/>
      <c r="G33" s="568"/>
      <c r="H33" s="216">
        <f t="shared" si="0"/>
        <v>0</v>
      </c>
      <c r="I33" s="571"/>
      <c r="J33" s="102"/>
      <c r="K33" s="102"/>
    </row>
    <row r="34" spans="2:11" ht="24" customHeight="1" x14ac:dyDescent="0.2">
      <c r="B34" s="100" t="s">
        <v>164</v>
      </c>
      <c r="C34" s="275">
        <v>0</v>
      </c>
      <c r="D34" s="275">
        <v>0</v>
      </c>
      <c r="E34" s="276">
        <v>0</v>
      </c>
      <c r="F34" s="568"/>
      <c r="G34" s="568"/>
      <c r="H34" s="216">
        <f t="shared" si="0"/>
        <v>0</v>
      </c>
      <c r="I34" s="571"/>
      <c r="J34" s="102"/>
      <c r="K34" s="102"/>
    </row>
    <row r="35" spans="2:11" ht="24" customHeight="1" x14ac:dyDescent="0.2">
      <c r="B35" s="100" t="s">
        <v>165</v>
      </c>
      <c r="C35" s="275">
        <v>0</v>
      </c>
      <c r="D35" s="275">
        <v>0</v>
      </c>
      <c r="E35" s="276">
        <v>0</v>
      </c>
      <c r="F35" s="568"/>
      <c r="G35" s="568"/>
      <c r="H35" s="216">
        <f t="shared" si="0"/>
        <v>0</v>
      </c>
      <c r="I35" s="571"/>
      <c r="J35" s="102"/>
      <c r="K35" s="102"/>
    </row>
    <row r="36" spans="2:11" ht="24" customHeight="1" x14ac:dyDescent="0.2">
      <c r="B36" s="100" t="s">
        <v>166</v>
      </c>
      <c r="C36" s="275">
        <v>0</v>
      </c>
      <c r="D36" s="275">
        <v>0</v>
      </c>
      <c r="E36" s="276">
        <v>0</v>
      </c>
      <c r="F36" s="568"/>
      <c r="G36" s="568"/>
      <c r="H36" s="216">
        <f t="shared" si="0"/>
        <v>0</v>
      </c>
      <c r="I36" s="571"/>
      <c r="J36" s="102"/>
      <c r="K36" s="102"/>
    </row>
    <row r="37" spans="2:11" ht="24" customHeight="1" x14ac:dyDescent="0.2">
      <c r="B37" s="100" t="s">
        <v>167</v>
      </c>
      <c r="C37" s="275">
        <v>0</v>
      </c>
      <c r="D37" s="275">
        <v>0</v>
      </c>
      <c r="E37" s="276">
        <v>0</v>
      </c>
      <c r="F37" s="568"/>
      <c r="G37" s="568"/>
      <c r="H37" s="216">
        <f t="shared" si="0"/>
        <v>0</v>
      </c>
      <c r="I37" s="571"/>
      <c r="J37" s="102"/>
      <c r="K37" s="102"/>
    </row>
    <row r="38" spans="2:11" ht="24" customHeight="1" x14ac:dyDescent="0.2">
      <c r="B38" s="100" t="s">
        <v>168</v>
      </c>
      <c r="C38" s="275">
        <v>0.59</v>
      </c>
      <c r="D38" s="275"/>
      <c r="E38" s="276">
        <f t="shared" ref="E38" si="1">D38/C38</f>
        <v>0</v>
      </c>
      <c r="F38" s="569"/>
      <c r="G38" s="569"/>
      <c r="H38" s="216" t="str">
        <f t="shared" si="0"/>
        <v/>
      </c>
      <c r="I38" s="572"/>
      <c r="J38" s="102"/>
      <c r="K38" s="102"/>
    </row>
    <row r="39" spans="2:11" ht="111.75" customHeight="1" x14ac:dyDescent="0.2">
      <c r="B39" s="119" t="s">
        <v>279</v>
      </c>
      <c r="C39" s="542"/>
      <c r="D39" s="543"/>
      <c r="E39" s="543"/>
      <c r="F39" s="543"/>
      <c r="G39" s="543"/>
      <c r="H39" s="543"/>
      <c r="I39" s="544"/>
      <c r="J39" s="103"/>
      <c r="K39" s="103"/>
    </row>
    <row r="40" spans="2:11" ht="34.5" customHeight="1" x14ac:dyDescent="0.2">
      <c r="B40" s="545"/>
      <c r="C40" s="546"/>
      <c r="D40" s="546"/>
      <c r="E40" s="546"/>
      <c r="F40" s="546"/>
      <c r="G40" s="546"/>
      <c r="H40" s="546"/>
      <c r="I40" s="547"/>
      <c r="J40" s="85"/>
      <c r="K40" s="85"/>
    </row>
    <row r="41" spans="2:11" ht="45.6" customHeight="1" x14ac:dyDescent="0.2">
      <c r="B41" s="548"/>
      <c r="C41" s="549"/>
      <c r="D41" s="549"/>
      <c r="E41" s="549"/>
      <c r="F41" s="549"/>
      <c r="G41" s="549"/>
      <c r="H41" s="549"/>
      <c r="I41" s="550"/>
      <c r="J41" s="103"/>
      <c r="K41" s="103"/>
    </row>
    <row r="42" spans="2:11" ht="45.6" customHeight="1" x14ac:dyDescent="0.2">
      <c r="B42" s="548"/>
      <c r="C42" s="549"/>
      <c r="D42" s="549"/>
      <c r="E42" s="549"/>
      <c r="F42" s="549"/>
      <c r="G42" s="549"/>
      <c r="H42" s="549"/>
      <c r="I42" s="550"/>
      <c r="J42" s="103"/>
      <c r="K42" s="103"/>
    </row>
    <row r="43" spans="2:11" ht="45.6" customHeight="1" x14ac:dyDescent="0.2">
      <c r="B43" s="548"/>
      <c r="C43" s="549"/>
      <c r="D43" s="549"/>
      <c r="E43" s="549"/>
      <c r="F43" s="549"/>
      <c r="G43" s="549"/>
      <c r="H43" s="549"/>
      <c r="I43" s="550"/>
      <c r="J43" s="103"/>
      <c r="K43" s="103"/>
    </row>
    <row r="44" spans="2:11" ht="45.6" customHeight="1" x14ac:dyDescent="0.2">
      <c r="B44" s="551"/>
      <c r="C44" s="552"/>
      <c r="D44" s="552"/>
      <c r="E44" s="552"/>
      <c r="F44" s="552"/>
      <c r="G44" s="552"/>
      <c r="H44" s="552"/>
      <c r="I44" s="553"/>
      <c r="J44" s="314"/>
      <c r="K44" s="84"/>
    </row>
    <row r="45" spans="2:11" ht="29.25" customHeight="1" x14ac:dyDescent="0.2">
      <c r="B45" s="554" t="s">
        <v>280</v>
      </c>
      <c r="C45" s="529" t="s">
        <v>281</v>
      </c>
      <c r="D45" s="530"/>
      <c r="E45" s="530"/>
      <c r="F45" s="530"/>
      <c r="G45" s="530"/>
      <c r="H45" s="530"/>
      <c r="I45" s="530"/>
      <c r="J45" s="315"/>
      <c r="K45" s="104"/>
    </row>
    <row r="46" spans="2:11" ht="32.1" customHeight="1" x14ac:dyDescent="0.2">
      <c r="B46" s="555"/>
      <c r="C46" s="531"/>
      <c r="D46" s="532"/>
      <c r="E46" s="532"/>
      <c r="F46" s="532"/>
      <c r="G46" s="532"/>
      <c r="H46" s="532"/>
      <c r="I46" s="532"/>
      <c r="J46" s="315"/>
      <c r="K46" s="104"/>
    </row>
    <row r="47" spans="2:11" ht="32.1" customHeight="1" x14ac:dyDescent="0.2">
      <c r="B47" s="555"/>
      <c r="C47" s="531"/>
      <c r="D47" s="532"/>
      <c r="E47" s="532"/>
      <c r="F47" s="532"/>
      <c r="G47" s="532"/>
      <c r="H47" s="532"/>
      <c r="I47" s="532"/>
      <c r="J47" s="315"/>
      <c r="K47" s="104"/>
    </row>
    <row r="48" spans="2:11" ht="32.1" customHeight="1" x14ac:dyDescent="0.2">
      <c r="B48" s="555"/>
      <c r="C48" s="531"/>
      <c r="D48" s="532"/>
      <c r="E48" s="532"/>
      <c r="F48" s="532"/>
      <c r="G48" s="532"/>
      <c r="H48" s="532"/>
      <c r="I48" s="532"/>
      <c r="J48" s="315"/>
      <c r="K48" s="104"/>
    </row>
    <row r="49" spans="2:11" ht="32.1" customHeight="1" x14ac:dyDescent="0.2">
      <c r="B49" s="555"/>
      <c r="C49" s="531"/>
      <c r="D49" s="532"/>
      <c r="E49" s="532"/>
      <c r="F49" s="532"/>
      <c r="G49" s="532"/>
      <c r="H49" s="532"/>
      <c r="I49" s="532"/>
      <c r="J49" s="315"/>
      <c r="K49" s="104"/>
    </row>
    <row r="50" spans="2:11" ht="32.1" customHeight="1" x14ac:dyDescent="0.2">
      <c r="B50" s="555"/>
      <c r="C50" s="531"/>
      <c r="D50" s="532"/>
      <c r="E50" s="532"/>
      <c r="F50" s="532"/>
      <c r="G50" s="532"/>
      <c r="H50" s="532"/>
      <c r="I50" s="532"/>
      <c r="J50" s="315"/>
      <c r="K50" s="104"/>
    </row>
    <row r="51" spans="2:11" ht="32.1" customHeight="1" x14ac:dyDescent="0.2">
      <c r="B51" s="555"/>
      <c r="C51" s="531"/>
      <c r="D51" s="532"/>
      <c r="E51" s="532"/>
      <c r="F51" s="532"/>
      <c r="G51" s="532"/>
      <c r="H51" s="532"/>
      <c r="I51" s="532"/>
      <c r="J51" s="315"/>
      <c r="K51" s="104"/>
    </row>
    <row r="52" spans="2:11" ht="32.1" customHeight="1" x14ac:dyDescent="0.2">
      <c r="B52" s="556"/>
      <c r="C52" s="533"/>
      <c r="D52" s="534"/>
      <c r="E52" s="534"/>
      <c r="F52" s="534"/>
      <c r="G52" s="534"/>
      <c r="H52" s="534"/>
      <c r="I52" s="534"/>
      <c r="J52" s="315"/>
      <c r="K52" s="104"/>
    </row>
    <row r="53" spans="2:11" ht="46.5" customHeight="1" x14ac:dyDescent="0.2">
      <c r="B53" s="118" t="s">
        <v>282</v>
      </c>
      <c r="C53" s="557" t="s">
        <v>46</v>
      </c>
      <c r="D53" s="558"/>
      <c r="E53" s="558"/>
      <c r="F53" s="558"/>
      <c r="G53" s="558"/>
      <c r="H53" s="558"/>
      <c r="I53" s="558"/>
      <c r="J53" s="315"/>
      <c r="K53" s="104"/>
    </row>
    <row r="54" spans="2:11" ht="93.75" customHeight="1" x14ac:dyDescent="0.2">
      <c r="B54" s="120" t="s">
        <v>283</v>
      </c>
      <c r="C54" s="559"/>
      <c r="D54" s="560"/>
      <c r="E54" s="560"/>
      <c r="F54" s="560"/>
      <c r="G54" s="560"/>
      <c r="H54" s="560"/>
      <c r="I54" s="560"/>
      <c r="J54" s="104"/>
      <c r="K54" s="104"/>
    </row>
    <row r="55" spans="2:11" ht="22.5" customHeight="1" x14ac:dyDescent="0.2">
      <c r="B55" s="535" t="s">
        <v>284</v>
      </c>
      <c r="C55" s="536"/>
      <c r="D55" s="536"/>
      <c r="E55" s="536"/>
      <c r="F55" s="536"/>
      <c r="G55" s="536"/>
      <c r="H55" s="536"/>
      <c r="I55" s="537"/>
      <c r="J55" s="104"/>
      <c r="K55" s="104"/>
    </row>
    <row r="56" spans="2:11" ht="22.5" customHeight="1" x14ac:dyDescent="0.2">
      <c r="B56" s="538" t="s">
        <v>285</v>
      </c>
      <c r="C56" s="137" t="s">
        <v>286</v>
      </c>
      <c r="D56" s="540" t="s">
        <v>287</v>
      </c>
      <c r="E56" s="540"/>
      <c r="F56" s="540"/>
      <c r="G56" s="540" t="s">
        <v>288</v>
      </c>
      <c r="H56" s="540"/>
      <c r="I56" s="541"/>
      <c r="J56" s="105"/>
      <c r="K56" s="105"/>
    </row>
    <row r="57" spans="2:11" ht="30.75" customHeight="1" x14ac:dyDescent="0.2">
      <c r="B57" s="539"/>
      <c r="C57" s="138"/>
      <c r="D57" s="527"/>
      <c r="E57" s="527"/>
      <c r="F57" s="527"/>
      <c r="G57" s="527"/>
      <c r="H57" s="527"/>
      <c r="I57" s="528"/>
      <c r="J57" s="105"/>
      <c r="K57" s="105"/>
    </row>
    <row r="58" spans="2:11" ht="32.25" customHeight="1" x14ac:dyDescent="0.2">
      <c r="B58" s="121" t="s">
        <v>289</v>
      </c>
      <c r="C58" s="527" t="s">
        <v>290</v>
      </c>
      <c r="D58" s="527"/>
      <c r="E58" s="527"/>
      <c r="F58" s="527"/>
      <c r="G58" s="527"/>
      <c r="H58" s="527"/>
      <c r="I58" s="528"/>
      <c r="J58" s="106"/>
      <c r="K58" s="106"/>
    </row>
    <row r="59" spans="2:11" ht="28.5" customHeight="1" x14ac:dyDescent="0.2">
      <c r="B59" s="122" t="s">
        <v>291</v>
      </c>
      <c r="C59" s="527" t="s">
        <v>290</v>
      </c>
      <c r="D59" s="527"/>
      <c r="E59" s="527"/>
      <c r="F59" s="527"/>
      <c r="G59" s="527"/>
      <c r="H59" s="527"/>
      <c r="I59" s="528"/>
      <c r="J59" s="106"/>
      <c r="K59" s="106"/>
    </row>
    <row r="60" spans="2:11" ht="30" customHeight="1" x14ac:dyDescent="0.2">
      <c r="B60" s="270" t="s">
        <v>292</v>
      </c>
      <c r="C60" s="527" t="s">
        <v>293</v>
      </c>
      <c r="D60" s="527"/>
      <c r="E60" s="527"/>
      <c r="F60" s="527"/>
      <c r="G60" s="527"/>
      <c r="H60" s="527"/>
      <c r="I60" s="528"/>
      <c r="J60" s="107"/>
      <c r="K60" s="107"/>
    </row>
    <row r="61" spans="2:11" ht="31.5" customHeight="1" thickBot="1" x14ac:dyDescent="0.25">
      <c r="B61" s="271" t="s">
        <v>294</v>
      </c>
      <c r="C61" s="527" t="s">
        <v>293</v>
      </c>
      <c r="D61" s="527"/>
      <c r="E61" s="527"/>
      <c r="F61" s="527"/>
      <c r="G61" s="527"/>
      <c r="H61" s="527"/>
      <c r="I61" s="528"/>
      <c r="J61" s="108"/>
      <c r="K61" s="108"/>
    </row>
    <row r="62" spans="2:11" x14ac:dyDescent="0.2">
      <c r="B62" s="84"/>
      <c r="C62" s="108"/>
      <c r="D62" s="108"/>
      <c r="E62" s="272"/>
      <c r="F62" s="272"/>
      <c r="G62" s="273"/>
      <c r="H62" s="274"/>
      <c r="I62" s="108"/>
      <c r="J62" s="108"/>
      <c r="K62" s="108"/>
    </row>
    <row r="63" spans="2:11" x14ac:dyDescent="0.2">
      <c r="B63" s="109"/>
      <c r="C63" s="110"/>
      <c r="D63" s="110"/>
      <c r="E63" s="111"/>
      <c r="F63" s="111"/>
      <c r="G63" s="117"/>
      <c r="H63" s="113"/>
      <c r="I63" s="110"/>
      <c r="J63" s="108"/>
      <c r="K63" s="108"/>
    </row>
    <row r="64" spans="2:11" x14ac:dyDescent="0.2">
      <c r="B64" s="109"/>
      <c r="C64" s="110"/>
      <c r="D64" s="110"/>
      <c r="E64" s="111"/>
      <c r="F64" s="111"/>
      <c r="G64" s="117"/>
      <c r="H64" s="113"/>
      <c r="I64" s="110"/>
      <c r="J64" s="108"/>
      <c r="K64" s="108"/>
    </row>
    <row r="65" spans="2:11" x14ac:dyDescent="0.2">
      <c r="B65" s="109"/>
      <c r="C65" s="110"/>
      <c r="D65" s="110"/>
      <c r="E65" s="111"/>
      <c r="F65" s="111"/>
      <c r="G65" s="117"/>
      <c r="H65" s="113"/>
      <c r="I65" s="110"/>
      <c r="J65" s="108"/>
      <c r="K65" s="108"/>
    </row>
    <row r="66" spans="2:11" x14ac:dyDescent="0.2">
      <c r="B66" s="109"/>
      <c r="C66" s="110"/>
      <c r="D66" s="110"/>
      <c r="E66" s="111"/>
      <c r="F66" s="111"/>
      <c r="G66" s="117"/>
      <c r="H66" s="113"/>
      <c r="I66" s="110"/>
      <c r="J66" s="108"/>
      <c r="K66" s="108"/>
    </row>
    <row r="67" spans="2:11" ht="25.5" customHeight="1" x14ac:dyDescent="0.2">
      <c r="B67" s="109"/>
      <c r="C67" s="110"/>
      <c r="D67" s="110"/>
      <c r="E67" s="111"/>
      <c r="F67" s="111"/>
      <c r="G67" s="117"/>
      <c r="H67" s="113"/>
      <c r="I67" s="110"/>
      <c r="J67" s="108"/>
      <c r="K67" s="108"/>
    </row>
  </sheetData>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39:I39"/>
    <mergeCell ref="B40:I44"/>
    <mergeCell ref="B45:B52"/>
    <mergeCell ref="C53:I53"/>
    <mergeCell ref="C54:I54"/>
    <mergeCell ref="C58:I58"/>
    <mergeCell ref="C59:I59"/>
    <mergeCell ref="C60:I60"/>
    <mergeCell ref="C61:I61"/>
    <mergeCell ref="C45:I52"/>
    <mergeCell ref="B55:I55"/>
    <mergeCell ref="B56:B57"/>
    <mergeCell ref="D56:F56"/>
    <mergeCell ref="G56:I56"/>
    <mergeCell ref="D57:F57"/>
    <mergeCell ref="G57:I57"/>
  </mergeCells>
  <dataValidations disablePrompts="1"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 type="list" allowBlank="1" showInputMessage="1" showErrorMessage="1" sqref="J10:K10">
      <formula1>$M$21:$M$26</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77889" r:id="rId4">
          <objectPr defaultSize="0" autoPict="0" r:id="rId5">
            <anchor moveWithCells="1" sizeWithCells="1">
              <from>
                <xdr:col>8</xdr:col>
                <xdr:colOff>28575</xdr:colOff>
                <xdr:row>1</xdr:row>
                <xdr:rowOff>28575</xdr:rowOff>
              </from>
              <to>
                <xdr:col>8</xdr:col>
                <xdr:colOff>1714500</xdr:colOff>
                <xdr:row>2</xdr:row>
                <xdr:rowOff>66675</xdr:rowOff>
              </to>
            </anchor>
          </objectPr>
        </oleObject>
      </mc:Choice>
      <mc:Fallback>
        <oleObject progId="PBrush" shapeId="3587788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67"/>
  <sheetViews>
    <sheetView view="pageBreakPreview" topLeftCell="A42" zoomScale="80" zoomScaleNormal="70" zoomScaleSheetLayoutView="80" zoomScalePageLayoutView="85" workbookViewId="0">
      <selection activeCell="C45" sqref="C45:F52"/>
    </sheetView>
  </sheetViews>
  <sheetFormatPr baseColWidth="10" defaultColWidth="10.7109375" defaultRowHeight="12.75" x14ac:dyDescent="0.2"/>
  <cols>
    <col min="1" max="1" width="1" style="83" customWidth="1"/>
    <col min="2" max="2" width="25.42578125" style="114" customWidth="1"/>
    <col min="3" max="5" width="25.7109375" style="83" customWidth="1"/>
    <col min="6" max="6" width="25" style="83" customWidth="1"/>
    <col min="7" max="7" width="22" style="114" customWidth="1"/>
    <col min="8" max="8" width="20.42578125" style="83" customWidth="1"/>
    <col min="9" max="9" width="25.28515625" style="83" customWidth="1"/>
    <col min="10" max="11" width="22.42578125" style="83" customWidth="1"/>
    <col min="12" max="24" width="10.7109375" style="81"/>
    <col min="25" max="16384" width="10.7109375" style="83"/>
  </cols>
  <sheetData>
    <row r="1" spans="2:14" ht="37.5" customHeight="1" x14ac:dyDescent="0.2">
      <c r="B1" s="613"/>
      <c r="C1" s="616" t="s">
        <v>1</v>
      </c>
      <c r="D1" s="616"/>
      <c r="E1" s="616"/>
      <c r="F1" s="616"/>
      <c r="G1" s="616"/>
      <c r="H1" s="616"/>
      <c r="I1" s="617"/>
      <c r="J1" s="80"/>
      <c r="K1" s="80"/>
      <c r="M1" s="82" t="s">
        <v>67</v>
      </c>
    </row>
    <row r="2" spans="2:14" ht="37.5" customHeight="1" x14ac:dyDescent="0.2">
      <c r="B2" s="614"/>
      <c r="C2" s="620" t="s">
        <v>218</v>
      </c>
      <c r="D2" s="620"/>
      <c r="E2" s="620"/>
      <c r="F2" s="620"/>
      <c r="G2" s="620"/>
      <c r="H2" s="620"/>
      <c r="I2" s="618"/>
      <c r="J2" s="80"/>
      <c r="K2" s="80"/>
      <c r="M2" s="82" t="s">
        <v>68</v>
      </c>
    </row>
    <row r="3" spans="2:14" ht="37.5" customHeight="1" thickBot="1" x14ac:dyDescent="0.25">
      <c r="B3" s="615"/>
      <c r="C3" s="621" t="s">
        <v>219</v>
      </c>
      <c r="D3" s="621"/>
      <c r="E3" s="621"/>
      <c r="F3" s="621" t="s">
        <v>220</v>
      </c>
      <c r="G3" s="621"/>
      <c r="H3" s="621"/>
      <c r="I3" s="619"/>
      <c r="J3" s="80"/>
      <c r="K3" s="80"/>
      <c r="M3" s="82" t="s">
        <v>70</v>
      </c>
    </row>
    <row r="4" spans="2:14" ht="23.25" customHeight="1" x14ac:dyDescent="0.2">
      <c r="B4" s="609" t="s">
        <v>221</v>
      </c>
      <c r="C4" s="610"/>
      <c r="D4" s="610"/>
      <c r="E4" s="610"/>
      <c r="F4" s="610"/>
      <c r="G4" s="610"/>
      <c r="H4" s="610"/>
      <c r="I4" s="611"/>
      <c r="J4" s="84"/>
      <c r="K4" s="84"/>
    </row>
    <row r="5" spans="2:14" ht="24" customHeight="1" x14ac:dyDescent="0.2">
      <c r="B5" s="535" t="s">
        <v>222</v>
      </c>
      <c r="C5" s="536"/>
      <c r="D5" s="536"/>
      <c r="E5" s="536"/>
      <c r="F5" s="536"/>
      <c r="G5" s="536"/>
      <c r="H5" s="536"/>
      <c r="I5" s="537"/>
      <c r="J5" s="85"/>
      <c r="K5" s="85"/>
      <c r="N5" s="86"/>
    </row>
    <row r="6" spans="2:14" ht="30.75" customHeight="1" x14ac:dyDescent="0.2">
      <c r="B6" s="118" t="s">
        <v>223</v>
      </c>
      <c r="C6" s="130">
        <v>2</v>
      </c>
      <c r="D6" s="612" t="s">
        <v>224</v>
      </c>
      <c r="E6" s="612"/>
      <c r="F6" s="579" t="s">
        <v>295</v>
      </c>
      <c r="G6" s="579"/>
      <c r="H6" s="579"/>
      <c r="I6" s="580"/>
      <c r="J6" s="87"/>
      <c r="K6" s="87"/>
      <c r="M6" s="82" t="s">
        <v>81</v>
      </c>
      <c r="N6" s="86"/>
    </row>
    <row r="7" spans="2:14" ht="30.75" customHeight="1" x14ac:dyDescent="0.2">
      <c r="B7" s="118" t="s">
        <v>226</v>
      </c>
      <c r="C7" s="130" t="s">
        <v>84</v>
      </c>
      <c r="D7" s="612" t="s">
        <v>227</v>
      </c>
      <c r="E7" s="612"/>
      <c r="F7" s="581" t="s">
        <v>296</v>
      </c>
      <c r="G7" s="581"/>
      <c r="H7" s="131" t="s">
        <v>229</v>
      </c>
      <c r="I7" s="132" t="s">
        <v>84</v>
      </c>
      <c r="J7" s="88"/>
      <c r="K7" s="88"/>
      <c r="M7" s="82" t="s">
        <v>88</v>
      </c>
      <c r="N7" s="86"/>
    </row>
    <row r="8" spans="2:14" ht="30.75" customHeight="1" x14ac:dyDescent="0.2">
      <c r="B8" s="118" t="s">
        <v>230</v>
      </c>
      <c r="C8" s="579" t="s">
        <v>231</v>
      </c>
      <c r="D8" s="579"/>
      <c r="E8" s="579"/>
      <c r="F8" s="579"/>
      <c r="G8" s="131" t="s">
        <v>232</v>
      </c>
      <c r="H8" s="602">
        <v>7550</v>
      </c>
      <c r="I8" s="603"/>
      <c r="J8" s="89"/>
      <c r="K8" s="89"/>
      <c r="M8" s="82" t="s">
        <v>93</v>
      </c>
      <c r="N8" s="86"/>
    </row>
    <row r="9" spans="2:14" ht="30.75" customHeight="1" x14ac:dyDescent="0.2">
      <c r="B9" s="118" t="s">
        <v>68</v>
      </c>
      <c r="C9" s="604" t="s">
        <v>81</v>
      </c>
      <c r="D9" s="604"/>
      <c r="E9" s="604"/>
      <c r="F9" s="604"/>
      <c r="G9" s="131" t="s">
        <v>233</v>
      </c>
      <c r="H9" s="605" t="s">
        <v>234</v>
      </c>
      <c r="I9" s="606"/>
      <c r="J9" s="90"/>
      <c r="K9" s="90"/>
      <c r="M9" s="91" t="s">
        <v>97</v>
      </c>
    </row>
    <row r="10" spans="2:14" ht="54" customHeight="1" x14ac:dyDescent="0.2">
      <c r="B10" s="118" t="s">
        <v>235</v>
      </c>
      <c r="C10" s="579" t="s">
        <v>297</v>
      </c>
      <c r="D10" s="579"/>
      <c r="E10" s="579"/>
      <c r="F10" s="579"/>
      <c r="G10" s="579"/>
      <c r="H10" s="579"/>
      <c r="I10" s="580"/>
      <c r="J10" s="92"/>
      <c r="K10" s="92"/>
      <c r="M10" s="91"/>
    </row>
    <row r="11" spans="2:14" ht="30.75" customHeight="1" x14ac:dyDescent="0.2">
      <c r="B11" s="118" t="s">
        <v>237</v>
      </c>
      <c r="C11" s="579" t="s">
        <v>238</v>
      </c>
      <c r="D11" s="579"/>
      <c r="E11" s="579"/>
      <c r="F11" s="579"/>
      <c r="G11" s="579"/>
      <c r="H11" s="579"/>
      <c r="I11" s="580"/>
      <c r="J11" s="88"/>
      <c r="K11" s="88"/>
      <c r="M11" s="91"/>
      <c r="N11" s="86"/>
    </row>
    <row r="12" spans="2:14" ht="30.75" customHeight="1" x14ac:dyDescent="0.2">
      <c r="B12" s="118" t="s">
        <v>239</v>
      </c>
      <c r="C12" s="600" t="s">
        <v>298</v>
      </c>
      <c r="D12" s="600"/>
      <c r="E12" s="600"/>
      <c r="F12" s="600"/>
      <c r="G12" s="131" t="s">
        <v>241</v>
      </c>
      <c r="H12" s="581" t="s">
        <v>106</v>
      </c>
      <c r="I12" s="607"/>
      <c r="J12" s="88"/>
      <c r="K12" s="88"/>
      <c r="M12" s="91" t="s">
        <v>107</v>
      </c>
      <c r="N12" s="86"/>
    </row>
    <row r="13" spans="2:14" ht="30.75" customHeight="1" x14ac:dyDescent="0.2">
      <c r="B13" s="118" t="s">
        <v>242</v>
      </c>
      <c r="C13" s="608" t="s">
        <v>299</v>
      </c>
      <c r="D13" s="608"/>
      <c r="E13" s="608"/>
      <c r="F13" s="608"/>
      <c r="G13" s="134" t="s">
        <v>244</v>
      </c>
      <c r="H13" s="581" t="s">
        <v>82</v>
      </c>
      <c r="I13" s="607"/>
      <c r="J13" s="88"/>
      <c r="K13" s="88"/>
      <c r="M13" s="91" t="s">
        <v>111</v>
      </c>
    </row>
    <row r="14" spans="2:14" ht="64.5" customHeight="1" x14ac:dyDescent="0.2">
      <c r="B14" s="118" t="s">
        <v>245</v>
      </c>
      <c r="C14" s="600" t="s">
        <v>300</v>
      </c>
      <c r="D14" s="600"/>
      <c r="E14" s="600"/>
      <c r="F14" s="600"/>
      <c r="G14" s="600"/>
      <c r="H14" s="600"/>
      <c r="I14" s="601"/>
      <c r="J14" s="92"/>
      <c r="K14" s="92"/>
      <c r="M14" s="91" t="s">
        <v>114</v>
      </c>
      <c r="N14" s="86"/>
    </row>
    <row r="15" spans="2:14" ht="30.75" customHeight="1" x14ac:dyDescent="0.2">
      <c r="B15" s="118" t="s">
        <v>247</v>
      </c>
      <c r="C15" s="600" t="s">
        <v>248</v>
      </c>
      <c r="D15" s="600"/>
      <c r="E15" s="600"/>
      <c r="F15" s="600"/>
      <c r="G15" s="600"/>
      <c r="H15" s="600"/>
      <c r="I15" s="601"/>
      <c r="J15" s="93"/>
      <c r="K15" s="93"/>
      <c r="M15" s="91" t="s">
        <v>118</v>
      </c>
      <c r="N15" s="86"/>
    </row>
    <row r="16" spans="2:14" ht="35.85" customHeight="1" x14ac:dyDescent="0.2">
      <c r="B16" s="118" t="s">
        <v>249</v>
      </c>
      <c r="C16" s="579" t="s">
        <v>301</v>
      </c>
      <c r="D16" s="579"/>
      <c r="E16" s="579"/>
      <c r="F16" s="579"/>
      <c r="G16" s="579"/>
      <c r="H16" s="579"/>
      <c r="I16" s="580"/>
      <c r="J16" s="94"/>
      <c r="K16" s="94"/>
      <c r="M16" s="91"/>
      <c r="N16" s="86"/>
    </row>
    <row r="17" spans="2:14" ht="30.75" customHeight="1" x14ac:dyDescent="0.2">
      <c r="B17" s="118" t="s">
        <v>251</v>
      </c>
      <c r="C17" s="581" t="s">
        <v>43</v>
      </c>
      <c r="D17" s="582"/>
      <c r="E17" s="582"/>
      <c r="F17" s="582"/>
      <c r="G17" s="582"/>
      <c r="H17" s="582"/>
      <c r="I17" s="583"/>
      <c r="J17" s="95"/>
      <c r="K17" s="95"/>
      <c r="M17" s="91" t="s">
        <v>106</v>
      </c>
      <c r="N17" s="86"/>
    </row>
    <row r="18" spans="2:14" ht="18" customHeight="1" x14ac:dyDescent="0.2">
      <c r="B18" s="584" t="s">
        <v>252</v>
      </c>
      <c r="C18" s="585" t="s">
        <v>253</v>
      </c>
      <c r="D18" s="585"/>
      <c r="E18" s="585"/>
      <c r="F18" s="586" t="s">
        <v>254</v>
      </c>
      <c r="G18" s="586"/>
      <c r="H18" s="586"/>
      <c r="I18" s="587"/>
      <c r="J18" s="96"/>
      <c r="K18" s="96"/>
      <c r="M18" s="91" t="s">
        <v>128</v>
      </c>
      <c r="N18" s="86"/>
    </row>
    <row r="19" spans="2:14" ht="39.75" customHeight="1" x14ac:dyDescent="0.2">
      <c r="B19" s="584"/>
      <c r="C19" s="579" t="s">
        <v>302</v>
      </c>
      <c r="D19" s="579"/>
      <c r="E19" s="579"/>
      <c r="F19" s="579" t="s">
        <v>303</v>
      </c>
      <c r="G19" s="579"/>
      <c r="H19" s="579"/>
      <c r="I19" s="580"/>
      <c r="J19" s="94"/>
      <c r="K19" s="94"/>
      <c r="M19" s="91" t="s">
        <v>132</v>
      </c>
      <c r="N19" s="86"/>
    </row>
    <row r="20" spans="2:14" ht="39.75" customHeight="1" x14ac:dyDescent="0.2">
      <c r="B20" s="118" t="s">
        <v>257</v>
      </c>
      <c r="C20" s="588" t="s">
        <v>43</v>
      </c>
      <c r="D20" s="589"/>
      <c r="E20" s="590"/>
      <c r="F20" s="591" t="s">
        <v>43</v>
      </c>
      <c r="G20" s="591"/>
      <c r="H20" s="591"/>
      <c r="I20" s="592"/>
      <c r="J20" s="88"/>
      <c r="K20" s="88"/>
      <c r="M20" s="91"/>
      <c r="N20" s="86"/>
    </row>
    <row r="21" spans="2:14" ht="105" customHeight="1" x14ac:dyDescent="0.2">
      <c r="B21" s="118" t="s">
        <v>258</v>
      </c>
      <c r="C21" s="593" t="s">
        <v>304</v>
      </c>
      <c r="D21" s="594"/>
      <c r="E21" s="595"/>
      <c r="F21" s="596" t="s">
        <v>305</v>
      </c>
      <c r="G21" s="574"/>
      <c r="H21" s="574"/>
      <c r="I21" s="597"/>
      <c r="J21" s="93"/>
      <c r="K21" s="93"/>
      <c r="M21" s="97"/>
      <c r="N21" s="86"/>
    </row>
    <row r="22" spans="2:14" ht="23.25" customHeight="1" x14ac:dyDescent="0.2">
      <c r="B22" s="118" t="s">
        <v>261</v>
      </c>
      <c r="C22" s="573">
        <v>45292</v>
      </c>
      <c r="D22" s="598"/>
      <c r="E22" s="599"/>
      <c r="F22" s="131" t="s">
        <v>262</v>
      </c>
      <c r="G22" s="204">
        <v>0.15</v>
      </c>
      <c r="H22" s="131" t="s">
        <v>263</v>
      </c>
      <c r="I22" s="257">
        <v>0.85</v>
      </c>
      <c r="J22" s="98"/>
      <c r="K22" s="98"/>
      <c r="M22" s="97"/>
    </row>
    <row r="23" spans="2:14" ht="27" customHeight="1" x14ac:dyDescent="0.2">
      <c r="B23" s="118" t="s">
        <v>264</v>
      </c>
      <c r="C23" s="573">
        <v>45443</v>
      </c>
      <c r="D23" s="574"/>
      <c r="E23" s="575"/>
      <c r="F23" s="131" t="s">
        <v>265</v>
      </c>
      <c r="G23" s="576">
        <v>0.15</v>
      </c>
      <c r="H23" s="577"/>
      <c r="I23" s="578"/>
      <c r="J23" s="99"/>
      <c r="K23" s="99"/>
      <c r="M23" s="97"/>
    </row>
    <row r="24" spans="2:14" ht="30.75" customHeight="1" x14ac:dyDescent="0.2">
      <c r="B24" s="205" t="s">
        <v>266</v>
      </c>
      <c r="C24" s="561" t="s">
        <v>267</v>
      </c>
      <c r="D24" s="562"/>
      <c r="E24" s="563"/>
      <c r="F24" s="206" t="s">
        <v>268</v>
      </c>
      <c r="G24" s="564" t="s">
        <v>269</v>
      </c>
      <c r="H24" s="565"/>
      <c r="I24" s="566"/>
      <c r="J24" s="96"/>
      <c r="K24" s="96"/>
      <c r="M24" s="97"/>
    </row>
    <row r="25" spans="2:14" ht="22.5" customHeight="1" x14ac:dyDescent="0.2">
      <c r="B25" s="535" t="s">
        <v>270</v>
      </c>
      <c r="C25" s="536"/>
      <c r="D25" s="536"/>
      <c r="E25" s="536"/>
      <c r="F25" s="536"/>
      <c r="G25" s="536"/>
      <c r="H25" s="536"/>
      <c r="I25" s="537"/>
      <c r="J25" s="85"/>
      <c r="K25" s="85"/>
      <c r="M25" s="97"/>
    </row>
    <row r="26" spans="2:14" ht="43.5" customHeight="1" x14ac:dyDescent="0.2">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75">
        <f>0.2*$G$23</f>
        <v>0.03</v>
      </c>
      <c r="D27" s="275">
        <f>0.2*$G$23</f>
        <v>0.03</v>
      </c>
      <c r="E27" s="276">
        <f>D27/C27</f>
        <v>1</v>
      </c>
      <c r="F27" s="622">
        <f>SUM(C27:C31)</f>
        <v>0.15</v>
      </c>
      <c r="G27" s="567">
        <f>SUM(D27:D31)</f>
        <v>0.03</v>
      </c>
      <c r="H27" s="216">
        <f>+(D27*100%)/$G$23</f>
        <v>0.2</v>
      </c>
      <c r="I27" s="570">
        <f>G27+I22</f>
        <v>0.88</v>
      </c>
      <c r="J27" s="94"/>
      <c r="K27" s="94"/>
      <c r="M27" s="97"/>
    </row>
    <row r="28" spans="2:14" ht="24" customHeight="1" x14ac:dyDescent="0.2">
      <c r="B28" s="100" t="s">
        <v>158</v>
      </c>
      <c r="C28" s="275">
        <f>0.2*$G$23</f>
        <v>0.03</v>
      </c>
      <c r="D28" s="275"/>
      <c r="E28" s="276">
        <f>D28/C28</f>
        <v>0</v>
      </c>
      <c r="F28" s="623"/>
      <c r="G28" s="568"/>
      <c r="H28" s="216" t="str">
        <f>+IF(D28="","",((D28*100%)/$G$23)+H27)</f>
        <v/>
      </c>
      <c r="I28" s="571"/>
      <c r="J28" s="94"/>
      <c r="K28" s="94"/>
      <c r="M28" s="97"/>
    </row>
    <row r="29" spans="2:14" ht="24" customHeight="1" x14ac:dyDescent="0.2">
      <c r="B29" s="100" t="s">
        <v>159</v>
      </c>
      <c r="C29" s="275">
        <f>0.2*$G$23</f>
        <v>0.03</v>
      </c>
      <c r="D29" s="275"/>
      <c r="E29" s="276">
        <f t="shared" ref="E29:E30" si="0">D29/C29</f>
        <v>0</v>
      </c>
      <c r="F29" s="623"/>
      <c r="G29" s="568"/>
      <c r="H29" s="216" t="str">
        <f t="shared" ref="H29:H38" si="1">+IF(D29="","",((D29*100%)/$G$23)+H28)</f>
        <v/>
      </c>
      <c r="I29" s="571"/>
      <c r="J29" s="94"/>
      <c r="K29" s="94"/>
      <c r="M29" s="97"/>
    </row>
    <row r="30" spans="2:14" ht="24" customHeight="1" x14ac:dyDescent="0.2">
      <c r="B30" s="100" t="s">
        <v>160</v>
      </c>
      <c r="C30" s="275">
        <f>0.2*$G$23</f>
        <v>0.03</v>
      </c>
      <c r="D30" s="275"/>
      <c r="E30" s="276">
        <f t="shared" si="0"/>
        <v>0</v>
      </c>
      <c r="F30" s="623"/>
      <c r="G30" s="568"/>
      <c r="H30" s="216" t="str">
        <f t="shared" si="1"/>
        <v/>
      </c>
      <c r="I30" s="571"/>
      <c r="J30" s="94"/>
      <c r="K30" s="94"/>
      <c r="M30" s="97"/>
    </row>
    <row r="31" spans="2:14" ht="24" customHeight="1" x14ac:dyDescent="0.2">
      <c r="B31" s="100" t="s">
        <v>161</v>
      </c>
      <c r="C31" s="275">
        <f>0.2*$G$23</f>
        <v>0.03</v>
      </c>
      <c r="D31" s="275"/>
      <c r="E31" s="276">
        <f>D31/C31</f>
        <v>0</v>
      </c>
      <c r="F31" s="623"/>
      <c r="G31" s="568"/>
      <c r="H31" s="216" t="str">
        <f t="shared" si="1"/>
        <v/>
      </c>
      <c r="I31" s="571"/>
      <c r="J31" s="94"/>
      <c r="K31" s="94"/>
      <c r="M31" s="97"/>
    </row>
    <row r="32" spans="2:14" ht="24" hidden="1" customHeight="1" x14ac:dyDescent="0.2">
      <c r="B32" s="100" t="s">
        <v>162</v>
      </c>
      <c r="C32" s="275"/>
      <c r="D32" s="275"/>
      <c r="E32" s="276"/>
      <c r="F32" s="623"/>
      <c r="G32" s="568"/>
      <c r="H32" s="216" t="str">
        <f t="shared" si="1"/>
        <v/>
      </c>
      <c r="I32" s="571"/>
      <c r="J32" s="94"/>
      <c r="K32" s="94"/>
      <c r="M32" s="97"/>
    </row>
    <row r="33" spans="2:11" ht="24" hidden="1" customHeight="1" x14ac:dyDescent="0.2">
      <c r="B33" s="100" t="s">
        <v>163</v>
      </c>
      <c r="C33" s="275"/>
      <c r="D33" s="275"/>
      <c r="E33" s="276"/>
      <c r="F33" s="623"/>
      <c r="G33" s="568"/>
      <c r="H33" s="216" t="str">
        <f t="shared" si="1"/>
        <v/>
      </c>
      <c r="I33" s="571"/>
      <c r="J33" s="102"/>
      <c r="K33" s="102"/>
    </row>
    <row r="34" spans="2:11" ht="24" hidden="1" customHeight="1" x14ac:dyDescent="0.2">
      <c r="B34" s="100" t="s">
        <v>164</v>
      </c>
      <c r="C34" s="275"/>
      <c r="D34" s="275"/>
      <c r="E34" s="276"/>
      <c r="F34" s="623"/>
      <c r="G34" s="568"/>
      <c r="H34" s="216" t="str">
        <f t="shared" si="1"/>
        <v/>
      </c>
      <c r="I34" s="571"/>
      <c r="J34" s="102"/>
      <c r="K34" s="102"/>
    </row>
    <row r="35" spans="2:11" ht="24" hidden="1" customHeight="1" x14ac:dyDescent="0.2">
      <c r="B35" s="100" t="s">
        <v>165</v>
      </c>
      <c r="C35" s="275"/>
      <c r="D35" s="275"/>
      <c r="E35" s="276"/>
      <c r="F35" s="623"/>
      <c r="G35" s="568"/>
      <c r="H35" s="216" t="str">
        <f t="shared" si="1"/>
        <v/>
      </c>
      <c r="I35" s="571"/>
      <c r="J35" s="102"/>
      <c r="K35" s="102"/>
    </row>
    <row r="36" spans="2:11" ht="24" hidden="1" customHeight="1" x14ac:dyDescent="0.2">
      <c r="B36" s="100" t="s">
        <v>166</v>
      </c>
      <c r="C36" s="275"/>
      <c r="D36" s="275"/>
      <c r="E36" s="276"/>
      <c r="F36" s="623"/>
      <c r="G36" s="568"/>
      <c r="H36" s="216" t="str">
        <f t="shared" si="1"/>
        <v/>
      </c>
      <c r="I36" s="571"/>
      <c r="J36" s="102"/>
      <c r="K36" s="102"/>
    </row>
    <row r="37" spans="2:11" ht="24" hidden="1" customHeight="1" x14ac:dyDescent="0.2">
      <c r="B37" s="100" t="s">
        <v>167</v>
      </c>
      <c r="C37" s="275"/>
      <c r="D37" s="275"/>
      <c r="E37" s="276"/>
      <c r="F37" s="623"/>
      <c r="G37" s="568"/>
      <c r="H37" s="216" t="str">
        <f t="shared" si="1"/>
        <v/>
      </c>
      <c r="I37" s="571"/>
      <c r="J37" s="102"/>
      <c r="K37" s="102"/>
    </row>
    <row r="38" spans="2:11" ht="24" hidden="1" customHeight="1" x14ac:dyDescent="0.2">
      <c r="B38" s="100" t="s">
        <v>168</v>
      </c>
      <c r="C38" s="275"/>
      <c r="D38" s="275"/>
      <c r="E38" s="276"/>
      <c r="F38" s="624"/>
      <c r="G38" s="569"/>
      <c r="H38" s="216" t="str">
        <f t="shared" si="1"/>
        <v/>
      </c>
      <c r="I38" s="572"/>
      <c r="J38" s="102"/>
      <c r="K38" s="102"/>
    </row>
    <row r="39" spans="2:11" ht="111.75" customHeight="1" x14ac:dyDescent="0.2">
      <c r="B39" s="119" t="s">
        <v>279</v>
      </c>
      <c r="C39" s="542" t="s">
        <v>306</v>
      </c>
      <c r="D39" s="543"/>
      <c r="E39" s="543"/>
      <c r="F39" s="543"/>
      <c r="G39" s="543"/>
      <c r="H39" s="543"/>
      <c r="I39" s="544"/>
      <c r="J39" s="103"/>
      <c r="K39" s="103"/>
    </row>
    <row r="40" spans="2:11" ht="34.5" customHeight="1" x14ac:dyDescent="0.2">
      <c r="B40" s="545"/>
      <c r="C40" s="546"/>
      <c r="D40" s="546"/>
      <c r="E40" s="546"/>
      <c r="F40" s="546"/>
      <c r="G40" s="546"/>
      <c r="H40" s="546"/>
      <c r="I40" s="547"/>
      <c r="J40" s="85"/>
      <c r="K40" s="85"/>
    </row>
    <row r="41" spans="2:11" ht="45.6" customHeight="1" x14ac:dyDescent="0.2">
      <c r="B41" s="548"/>
      <c r="C41" s="549"/>
      <c r="D41" s="549"/>
      <c r="E41" s="549"/>
      <c r="F41" s="549"/>
      <c r="G41" s="549"/>
      <c r="H41" s="549"/>
      <c r="I41" s="550"/>
      <c r="J41" s="103"/>
      <c r="K41" s="103"/>
    </row>
    <row r="42" spans="2:11" ht="45.6" customHeight="1" x14ac:dyDescent="0.2">
      <c r="B42" s="548"/>
      <c r="C42" s="549"/>
      <c r="D42" s="549"/>
      <c r="E42" s="549"/>
      <c r="F42" s="549"/>
      <c r="G42" s="549"/>
      <c r="H42" s="549"/>
      <c r="I42" s="550"/>
      <c r="J42" s="103"/>
      <c r="K42" s="103"/>
    </row>
    <row r="43" spans="2:11" ht="45.6" customHeight="1" x14ac:dyDescent="0.2">
      <c r="B43" s="548"/>
      <c r="C43" s="549"/>
      <c r="D43" s="549"/>
      <c r="E43" s="549"/>
      <c r="F43" s="549"/>
      <c r="G43" s="549"/>
      <c r="H43" s="549"/>
      <c r="I43" s="550"/>
      <c r="J43" s="103"/>
      <c r="K43" s="103"/>
    </row>
    <row r="44" spans="2:11" ht="45.6" customHeight="1" x14ac:dyDescent="0.2">
      <c r="B44" s="551"/>
      <c r="C44" s="552"/>
      <c r="D44" s="552"/>
      <c r="E44" s="552"/>
      <c r="F44" s="552"/>
      <c r="G44" s="552"/>
      <c r="H44" s="552"/>
      <c r="I44" s="553"/>
      <c r="J44" s="314"/>
      <c r="K44" s="84"/>
    </row>
    <row r="45" spans="2:11" ht="29.25" customHeight="1" x14ac:dyDescent="0.2">
      <c r="B45" s="554" t="s">
        <v>280</v>
      </c>
      <c r="C45" s="529" t="s">
        <v>307</v>
      </c>
      <c r="D45" s="530"/>
      <c r="E45" s="530"/>
      <c r="F45" s="625"/>
      <c r="G45" s="139"/>
      <c r="H45" s="140" t="s">
        <v>148</v>
      </c>
      <c r="I45" s="141" t="s">
        <v>308</v>
      </c>
      <c r="J45" s="315"/>
      <c r="K45" s="104"/>
    </row>
    <row r="46" spans="2:11" ht="32.1" customHeight="1" x14ac:dyDescent="0.2">
      <c r="B46" s="555"/>
      <c r="C46" s="531"/>
      <c r="D46" s="532"/>
      <c r="E46" s="532"/>
      <c r="F46" s="626"/>
      <c r="G46" s="139" t="s">
        <v>309</v>
      </c>
      <c r="H46" s="319">
        <v>65</v>
      </c>
      <c r="I46" s="320">
        <v>65</v>
      </c>
      <c r="J46" s="315"/>
      <c r="K46" s="104"/>
    </row>
    <row r="47" spans="2:11" ht="32.1" customHeight="1" x14ac:dyDescent="0.2">
      <c r="B47" s="555"/>
      <c r="C47" s="531"/>
      <c r="D47" s="532"/>
      <c r="E47" s="532"/>
      <c r="F47" s="626"/>
      <c r="G47" s="139" t="s">
        <v>310</v>
      </c>
      <c r="H47" s="321">
        <v>26</v>
      </c>
      <c r="I47" s="322">
        <v>26</v>
      </c>
      <c r="J47" s="315"/>
      <c r="K47" s="104"/>
    </row>
    <row r="48" spans="2:11" ht="32.1" customHeight="1" x14ac:dyDescent="0.2">
      <c r="B48" s="555"/>
      <c r="C48" s="531"/>
      <c r="D48" s="532"/>
      <c r="E48" s="532"/>
      <c r="F48" s="626"/>
      <c r="G48" s="139" t="s">
        <v>311</v>
      </c>
      <c r="H48" s="321">
        <v>12</v>
      </c>
      <c r="I48" s="322">
        <v>12</v>
      </c>
      <c r="J48" s="315"/>
      <c r="K48" s="104"/>
    </row>
    <row r="49" spans="2:11" ht="32.1" customHeight="1" x14ac:dyDescent="0.2">
      <c r="B49" s="555"/>
      <c r="C49" s="531"/>
      <c r="D49" s="532"/>
      <c r="E49" s="532"/>
      <c r="F49" s="626"/>
      <c r="G49" s="139" t="s">
        <v>312</v>
      </c>
      <c r="H49" s="321">
        <v>237</v>
      </c>
      <c r="I49" s="322">
        <v>237</v>
      </c>
      <c r="J49" s="315"/>
      <c r="K49" s="104"/>
    </row>
    <row r="50" spans="2:11" ht="32.1" customHeight="1" x14ac:dyDescent="0.2">
      <c r="B50" s="555"/>
      <c r="C50" s="531"/>
      <c r="D50" s="532"/>
      <c r="E50" s="532"/>
      <c r="F50" s="626"/>
      <c r="G50" s="139" t="s">
        <v>313</v>
      </c>
      <c r="H50" s="321">
        <v>292</v>
      </c>
      <c r="I50" s="322">
        <v>292</v>
      </c>
      <c r="J50" s="315"/>
      <c r="K50" s="104"/>
    </row>
    <row r="51" spans="2:11" ht="32.1" customHeight="1" x14ac:dyDescent="0.2">
      <c r="B51" s="555"/>
      <c r="C51" s="531"/>
      <c r="D51" s="532"/>
      <c r="E51" s="532"/>
      <c r="F51" s="626"/>
      <c r="G51" s="139" t="s">
        <v>314</v>
      </c>
      <c r="H51" s="321">
        <v>228</v>
      </c>
      <c r="I51" s="322">
        <v>228</v>
      </c>
      <c r="J51" s="315"/>
      <c r="K51" s="104"/>
    </row>
    <row r="52" spans="2:11" ht="32.1" customHeight="1" x14ac:dyDescent="0.2">
      <c r="B52" s="556"/>
      <c r="C52" s="627"/>
      <c r="D52" s="628"/>
      <c r="E52" s="628"/>
      <c r="F52" s="629"/>
      <c r="G52" s="139" t="s">
        <v>315</v>
      </c>
      <c r="H52" s="321">
        <v>5034799</v>
      </c>
      <c r="I52" s="322">
        <v>5034799</v>
      </c>
      <c r="J52" s="315"/>
      <c r="K52" s="104"/>
    </row>
    <row r="53" spans="2:11" ht="46.5" customHeight="1" x14ac:dyDescent="0.2">
      <c r="B53" s="118" t="s">
        <v>282</v>
      </c>
      <c r="C53" s="557" t="s">
        <v>46</v>
      </c>
      <c r="D53" s="558"/>
      <c r="E53" s="558"/>
      <c r="F53" s="558"/>
      <c r="G53" s="558"/>
      <c r="H53" s="558"/>
      <c r="I53" s="558"/>
      <c r="J53" s="315"/>
      <c r="K53" s="104"/>
    </row>
    <row r="54" spans="2:11" ht="93.75" customHeight="1" x14ac:dyDescent="0.2">
      <c r="B54" s="120" t="s">
        <v>283</v>
      </c>
      <c r="C54" s="559" t="s">
        <v>316</v>
      </c>
      <c r="D54" s="560"/>
      <c r="E54" s="560"/>
      <c r="F54" s="560"/>
      <c r="G54" s="560"/>
      <c r="H54" s="560"/>
      <c r="I54" s="560"/>
      <c r="J54" s="104"/>
      <c r="K54" s="104"/>
    </row>
    <row r="55" spans="2:11" ht="22.5" customHeight="1" x14ac:dyDescent="0.2">
      <c r="B55" s="535" t="s">
        <v>284</v>
      </c>
      <c r="C55" s="536"/>
      <c r="D55" s="536"/>
      <c r="E55" s="536"/>
      <c r="F55" s="536"/>
      <c r="G55" s="536"/>
      <c r="H55" s="536"/>
      <c r="I55" s="537"/>
      <c r="J55" s="104"/>
      <c r="K55" s="104"/>
    </row>
    <row r="56" spans="2:11" ht="22.5" customHeight="1" x14ac:dyDescent="0.2">
      <c r="B56" s="538" t="s">
        <v>285</v>
      </c>
      <c r="C56" s="137" t="s">
        <v>286</v>
      </c>
      <c r="D56" s="540" t="s">
        <v>287</v>
      </c>
      <c r="E56" s="540"/>
      <c r="F56" s="540"/>
      <c r="G56" s="540" t="s">
        <v>288</v>
      </c>
      <c r="H56" s="540"/>
      <c r="I56" s="541"/>
      <c r="J56" s="105"/>
      <c r="K56" s="105"/>
    </row>
    <row r="57" spans="2:11" ht="30.75" customHeight="1" x14ac:dyDescent="0.2">
      <c r="B57" s="539"/>
      <c r="C57" s="138"/>
      <c r="D57" s="527"/>
      <c r="E57" s="527"/>
      <c r="F57" s="527"/>
      <c r="G57" s="527"/>
      <c r="H57" s="527"/>
      <c r="I57" s="528"/>
      <c r="J57" s="105"/>
      <c r="K57" s="105"/>
    </row>
    <row r="58" spans="2:11" ht="32.25" customHeight="1" x14ac:dyDescent="0.2">
      <c r="B58" s="121" t="s">
        <v>289</v>
      </c>
      <c r="C58" s="527" t="s">
        <v>317</v>
      </c>
      <c r="D58" s="527"/>
      <c r="E58" s="527"/>
      <c r="F58" s="527"/>
      <c r="G58" s="527"/>
      <c r="H58" s="527"/>
      <c r="I58" s="528"/>
      <c r="J58" s="106"/>
      <c r="K58" s="106"/>
    </row>
    <row r="59" spans="2:11" ht="28.5" customHeight="1" x14ac:dyDescent="0.2">
      <c r="B59" s="122" t="s">
        <v>291</v>
      </c>
      <c r="C59" s="527" t="s">
        <v>317</v>
      </c>
      <c r="D59" s="527"/>
      <c r="E59" s="527"/>
      <c r="F59" s="527"/>
      <c r="G59" s="527"/>
      <c r="H59" s="527"/>
      <c r="I59" s="528"/>
      <c r="J59" s="106"/>
      <c r="K59" s="106"/>
    </row>
    <row r="60" spans="2:11" ht="30" customHeight="1" x14ac:dyDescent="0.2">
      <c r="B60" s="270" t="s">
        <v>292</v>
      </c>
      <c r="C60" s="527" t="s">
        <v>318</v>
      </c>
      <c r="D60" s="527"/>
      <c r="E60" s="527"/>
      <c r="F60" s="527"/>
      <c r="G60" s="527"/>
      <c r="H60" s="527"/>
      <c r="I60" s="528"/>
      <c r="J60" s="107"/>
      <c r="K60" s="107"/>
    </row>
    <row r="61" spans="2:11" ht="31.5" customHeight="1" x14ac:dyDescent="0.2">
      <c r="B61" s="271" t="s">
        <v>294</v>
      </c>
      <c r="C61" s="527" t="s">
        <v>318</v>
      </c>
      <c r="D61" s="527"/>
      <c r="E61" s="527"/>
      <c r="F61" s="527"/>
      <c r="G61" s="527"/>
      <c r="H61" s="527"/>
      <c r="I61" s="528"/>
      <c r="J61" s="108"/>
      <c r="K61" s="108"/>
    </row>
    <row r="62" spans="2:11" x14ac:dyDescent="0.2">
      <c r="B62" s="84"/>
      <c r="C62" s="108"/>
      <c r="D62" s="108"/>
      <c r="E62" s="272"/>
      <c r="F62" s="272"/>
      <c r="G62" s="273"/>
      <c r="H62" s="274"/>
      <c r="I62" s="108"/>
      <c r="J62" s="108"/>
      <c r="K62" s="108"/>
    </row>
    <row r="63" spans="2:11" x14ac:dyDescent="0.2">
      <c r="B63" s="109"/>
      <c r="C63" s="110"/>
      <c r="D63" s="110"/>
      <c r="E63" s="111"/>
      <c r="F63" s="111"/>
      <c r="G63" s="117"/>
      <c r="H63" s="113"/>
      <c r="I63" s="110"/>
      <c r="J63" s="108"/>
      <c r="K63" s="108"/>
    </row>
    <row r="64" spans="2:11" x14ac:dyDescent="0.2">
      <c r="B64" s="109"/>
      <c r="C64" s="110"/>
      <c r="D64" s="110"/>
      <c r="E64" s="111"/>
      <c r="F64" s="111"/>
      <c r="G64" s="117"/>
      <c r="H64" s="113"/>
      <c r="I64" s="110"/>
      <c r="J64" s="108"/>
      <c r="K64" s="108"/>
    </row>
    <row r="65" spans="2:11" x14ac:dyDescent="0.2">
      <c r="B65" s="109"/>
      <c r="C65" s="110"/>
      <c r="D65" s="110"/>
      <c r="E65" s="111"/>
      <c r="F65" s="111"/>
      <c r="G65" s="117"/>
      <c r="H65" s="113"/>
      <c r="I65" s="110"/>
      <c r="J65" s="108"/>
      <c r="K65" s="108"/>
    </row>
    <row r="66" spans="2:11" x14ac:dyDescent="0.2">
      <c r="B66" s="109"/>
      <c r="C66" s="110"/>
      <c r="D66" s="110"/>
      <c r="E66" s="111"/>
      <c r="F66" s="111"/>
      <c r="G66" s="117"/>
      <c r="H66" s="113"/>
      <c r="I66" s="110"/>
      <c r="J66" s="108"/>
      <c r="K66" s="108"/>
    </row>
    <row r="67" spans="2:11" ht="25.5" customHeight="1" x14ac:dyDescent="0.2">
      <c r="B67" s="109"/>
      <c r="C67" s="110"/>
      <c r="D67" s="110"/>
      <c r="E67" s="111"/>
      <c r="F67" s="111"/>
      <c r="G67" s="117"/>
      <c r="H67" s="113"/>
      <c r="I67" s="110"/>
      <c r="J67" s="108"/>
      <c r="K67" s="108"/>
    </row>
  </sheetData>
  <sheetProtection algorithmName="SHA-512" hashValue="kYt6WAUNSNZ/GfcS86Z//igO+KkZt4KpUwexCZVjupqRXeQRrMEQjTYB66WlU9yk2xzoPj6obiiTw4YhGeESTQ==" saltValue="WDuwolPY9tOjG9rtJ+WwEg==" spinCount="100000" sheet="1" objects="1" scenarios="1"/>
  <mergeCells count="60">
    <mergeCell ref="C59:I59"/>
    <mergeCell ref="C60:I60"/>
    <mergeCell ref="C61:I61"/>
    <mergeCell ref="C58:I58"/>
    <mergeCell ref="B56:B57"/>
    <mergeCell ref="D56:F56"/>
    <mergeCell ref="G56:I56"/>
    <mergeCell ref="D57:F57"/>
    <mergeCell ref="G57:I57"/>
    <mergeCell ref="B55:I55"/>
    <mergeCell ref="C24:E24"/>
    <mergeCell ref="G24:I24"/>
    <mergeCell ref="B25:I25"/>
    <mergeCell ref="F27:F38"/>
    <mergeCell ref="G27:G38"/>
    <mergeCell ref="I27:I38"/>
    <mergeCell ref="C39:I39"/>
    <mergeCell ref="B40:I44"/>
    <mergeCell ref="C53:I53"/>
    <mergeCell ref="C54:I54"/>
    <mergeCell ref="B45:B52"/>
    <mergeCell ref="C45:F52"/>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formula1>$M$21:$M$26</formula1>
    </dataValidation>
    <dataValidation type="list" showDropDown="1" showInputMessage="1" showErrorMessage="1" sqref="K12">
      <formula1>O17:O19</formula1>
    </dataValidation>
    <dataValidation type="list" allowBlank="1" showInputMessage="1" showErrorMessage="1" sqref="H12:I12">
      <formula1>M17:M19</formula1>
    </dataValidation>
    <dataValidation type="list" allowBlank="1" showInputMessage="1" showErrorMessage="1" sqref="C24:E24">
      <formula1>$M$12:$M$15</formula1>
    </dataValidation>
    <dataValidation type="list" allowBlank="1" showInputMessage="1" showErrorMessage="1" sqref="C9:F9">
      <formula1>$M$6:$M$9</formula1>
    </dataValidation>
    <dataValidation type="list" allowBlank="1" showInputMessage="1" showErrorMessage="1" sqref="H13:I13">
      <formula1>$N$5:$N$8</formula1>
    </dataValidation>
    <dataValidation type="list" allowBlank="1" showInputMessage="1" showErrorMessage="1" sqref="C7 I7">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28575</xdr:colOff>
                <xdr:row>1</xdr:row>
                <xdr:rowOff>28575</xdr:rowOff>
              </from>
              <to>
                <xdr:col>8</xdr:col>
                <xdr:colOff>1714500</xdr:colOff>
                <xdr:row>2</xdr:row>
                <xdr:rowOff>66675</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V60"/>
  <sheetViews>
    <sheetView view="pageBreakPreview" topLeftCell="A24" zoomScale="115" zoomScaleNormal="85" zoomScaleSheetLayoutView="115" workbookViewId="0">
      <selection activeCell="C39" sqref="C39:I39"/>
    </sheetView>
  </sheetViews>
  <sheetFormatPr baseColWidth="10" defaultColWidth="11.42578125" defaultRowHeight="12.75" x14ac:dyDescent="0.2"/>
  <cols>
    <col min="1" max="1" width="1" style="83" customWidth="1"/>
    <col min="2" max="2" width="25.42578125" style="114" customWidth="1"/>
    <col min="3" max="3" width="52.7109375" style="83" customWidth="1"/>
    <col min="4" max="4" width="20.140625" style="83" customWidth="1"/>
    <col min="5" max="5" width="16.42578125" style="83" customWidth="1"/>
    <col min="6" max="6" width="25" style="83" customWidth="1"/>
    <col min="7" max="7" width="22" style="115" customWidth="1"/>
    <col min="8" max="8" width="20.42578125" style="83" customWidth="1"/>
    <col min="9" max="9" width="22.42578125" style="83" customWidth="1"/>
    <col min="10" max="22" width="11.42578125" style="81"/>
    <col min="23" max="16384" width="11.42578125" style="83"/>
  </cols>
  <sheetData>
    <row r="1" spans="2:12" ht="37.5" customHeight="1" x14ac:dyDescent="0.2">
      <c r="B1" s="613"/>
      <c r="C1" s="632" t="s">
        <v>1</v>
      </c>
      <c r="D1" s="632"/>
      <c r="E1" s="632"/>
      <c r="F1" s="632"/>
      <c r="G1" s="632"/>
      <c r="H1" s="632"/>
      <c r="I1" s="617"/>
      <c r="K1" s="82"/>
    </row>
    <row r="2" spans="2:12" ht="37.5" customHeight="1" x14ac:dyDescent="0.2">
      <c r="B2" s="614"/>
      <c r="C2" s="633" t="s">
        <v>218</v>
      </c>
      <c r="D2" s="633"/>
      <c r="E2" s="633"/>
      <c r="F2" s="633"/>
      <c r="G2" s="633"/>
      <c r="H2" s="633"/>
      <c r="I2" s="618"/>
      <c r="K2" s="82"/>
    </row>
    <row r="3" spans="2:12" ht="37.5" customHeight="1" x14ac:dyDescent="0.2">
      <c r="B3" s="614"/>
      <c r="C3" s="633" t="s">
        <v>219</v>
      </c>
      <c r="D3" s="633"/>
      <c r="E3" s="633"/>
      <c r="F3" s="633" t="s">
        <v>220</v>
      </c>
      <c r="G3" s="633"/>
      <c r="H3" s="633"/>
      <c r="I3" s="618"/>
      <c r="K3" s="82"/>
    </row>
    <row r="4" spans="2:12" ht="23.25" customHeight="1" x14ac:dyDescent="0.2">
      <c r="B4" s="609" t="s">
        <v>221</v>
      </c>
      <c r="C4" s="610"/>
      <c r="D4" s="610"/>
      <c r="E4" s="610"/>
      <c r="F4" s="610"/>
      <c r="G4" s="610"/>
      <c r="H4" s="610"/>
      <c r="I4" s="611"/>
    </row>
    <row r="5" spans="2:12" ht="24" customHeight="1" x14ac:dyDescent="0.2">
      <c r="B5" s="535" t="s">
        <v>222</v>
      </c>
      <c r="C5" s="536"/>
      <c r="D5" s="536"/>
      <c r="E5" s="536"/>
      <c r="F5" s="536"/>
      <c r="G5" s="536"/>
      <c r="H5" s="536"/>
      <c r="I5" s="537"/>
      <c r="L5" s="86"/>
    </row>
    <row r="6" spans="2:12" ht="30.75" customHeight="1" x14ac:dyDescent="0.2">
      <c r="B6" s="118" t="s">
        <v>223</v>
      </c>
      <c r="C6" s="154">
        <v>3</v>
      </c>
      <c r="D6" s="612" t="s">
        <v>224</v>
      </c>
      <c r="E6" s="612"/>
      <c r="F6" s="579" t="s">
        <v>319</v>
      </c>
      <c r="G6" s="579"/>
      <c r="H6" s="579"/>
      <c r="I6" s="580"/>
      <c r="K6" s="82"/>
      <c r="L6" s="86"/>
    </row>
    <row r="7" spans="2:12" ht="30.75" customHeight="1" x14ac:dyDescent="0.2">
      <c r="B7" s="118" t="s">
        <v>226</v>
      </c>
      <c r="C7" s="154" t="s">
        <v>84</v>
      </c>
      <c r="D7" s="612" t="s">
        <v>227</v>
      </c>
      <c r="E7" s="612"/>
      <c r="F7" s="579" t="s">
        <v>320</v>
      </c>
      <c r="G7" s="579"/>
      <c r="H7" s="131" t="s">
        <v>229</v>
      </c>
      <c r="I7" s="155" t="s">
        <v>84</v>
      </c>
      <c r="K7" s="82"/>
      <c r="L7" s="86"/>
    </row>
    <row r="8" spans="2:12" ht="30.75" customHeight="1" x14ac:dyDescent="0.2">
      <c r="B8" s="118" t="s">
        <v>230</v>
      </c>
      <c r="C8" s="579" t="s">
        <v>231</v>
      </c>
      <c r="D8" s="579"/>
      <c r="E8" s="579"/>
      <c r="F8" s="579"/>
      <c r="G8" s="131" t="s">
        <v>232</v>
      </c>
      <c r="H8" s="602">
        <v>7550</v>
      </c>
      <c r="I8" s="603"/>
      <c r="K8" s="82"/>
      <c r="L8" s="86"/>
    </row>
    <row r="9" spans="2:12" ht="30.75" customHeight="1" x14ac:dyDescent="0.2">
      <c r="B9" s="118" t="s">
        <v>68</v>
      </c>
      <c r="C9" s="634" t="s">
        <v>93</v>
      </c>
      <c r="D9" s="634"/>
      <c r="E9" s="634"/>
      <c r="F9" s="634"/>
      <c r="G9" s="131" t="s">
        <v>233</v>
      </c>
      <c r="H9" s="605" t="s">
        <v>321</v>
      </c>
      <c r="I9" s="606"/>
      <c r="K9" s="91"/>
    </row>
    <row r="10" spans="2:12" ht="60.75" customHeight="1" x14ac:dyDescent="0.2">
      <c r="B10" s="118" t="s">
        <v>235</v>
      </c>
      <c r="C10" s="579" t="s">
        <v>322</v>
      </c>
      <c r="D10" s="579"/>
      <c r="E10" s="579"/>
      <c r="F10" s="579"/>
      <c r="G10" s="579"/>
      <c r="H10" s="579"/>
      <c r="I10" s="580"/>
      <c r="K10" s="91"/>
    </row>
    <row r="11" spans="2:12" ht="30.75" customHeight="1" x14ac:dyDescent="0.2">
      <c r="B11" s="118" t="s">
        <v>237</v>
      </c>
      <c r="C11" s="579" t="s">
        <v>238</v>
      </c>
      <c r="D11" s="579"/>
      <c r="E11" s="579"/>
      <c r="F11" s="579"/>
      <c r="G11" s="579"/>
      <c r="H11" s="579"/>
      <c r="I11" s="580"/>
      <c r="K11" s="91"/>
      <c r="L11" s="86"/>
    </row>
    <row r="12" spans="2:12" ht="30.75" customHeight="1" x14ac:dyDescent="0.2">
      <c r="B12" s="118" t="s">
        <v>239</v>
      </c>
      <c r="C12" s="600" t="s">
        <v>323</v>
      </c>
      <c r="D12" s="600"/>
      <c r="E12" s="600"/>
      <c r="F12" s="600"/>
      <c r="G12" s="131" t="s">
        <v>241</v>
      </c>
      <c r="H12" s="600" t="s">
        <v>106</v>
      </c>
      <c r="I12" s="601"/>
      <c r="K12" s="91"/>
      <c r="L12" s="86"/>
    </row>
    <row r="13" spans="2:12" ht="30.75" customHeight="1" x14ac:dyDescent="0.2">
      <c r="B13" s="118" t="s">
        <v>242</v>
      </c>
      <c r="C13" s="635" t="s">
        <v>299</v>
      </c>
      <c r="D13" s="635"/>
      <c r="E13" s="635"/>
      <c r="F13" s="635"/>
      <c r="G13" s="131" t="s">
        <v>244</v>
      </c>
      <c r="H13" s="579" t="s">
        <v>44</v>
      </c>
      <c r="I13" s="580"/>
      <c r="K13" s="91"/>
    </row>
    <row r="14" spans="2:12" ht="50.25" customHeight="1" x14ac:dyDescent="0.2">
      <c r="B14" s="118" t="s">
        <v>245</v>
      </c>
      <c r="C14" s="600" t="s">
        <v>324</v>
      </c>
      <c r="D14" s="600"/>
      <c r="E14" s="600"/>
      <c r="F14" s="600"/>
      <c r="G14" s="600"/>
      <c r="H14" s="600"/>
      <c r="I14" s="601"/>
      <c r="K14" s="91"/>
      <c r="L14" s="86"/>
    </row>
    <row r="15" spans="2:12" ht="30.75" customHeight="1" x14ac:dyDescent="0.2">
      <c r="B15" s="118" t="s">
        <v>247</v>
      </c>
      <c r="C15" s="600" t="s">
        <v>325</v>
      </c>
      <c r="D15" s="600"/>
      <c r="E15" s="600"/>
      <c r="F15" s="600"/>
      <c r="G15" s="600"/>
      <c r="H15" s="600"/>
      <c r="I15" s="601"/>
      <c r="K15" s="91"/>
      <c r="L15" s="86"/>
    </row>
    <row r="16" spans="2:12" ht="20.25" customHeight="1" x14ac:dyDescent="0.2">
      <c r="B16" s="118" t="s">
        <v>249</v>
      </c>
      <c r="C16" s="579" t="s">
        <v>326</v>
      </c>
      <c r="D16" s="579"/>
      <c r="E16" s="579"/>
      <c r="F16" s="579"/>
      <c r="G16" s="579"/>
      <c r="H16" s="579"/>
      <c r="I16" s="580"/>
      <c r="K16" s="91"/>
      <c r="L16" s="86"/>
    </row>
    <row r="17" spans="2:12" ht="30.75" customHeight="1" x14ac:dyDescent="0.2">
      <c r="B17" s="118" t="s">
        <v>251</v>
      </c>
      <c r="C17" s="579" t="s">
        <v>43</v>
      </c>
      <c r="D17" s="645"/>
      <c r="E17" s="645"/>
      <c r="F17" s="645"/>
      <c r="G17" s="645"/>
      <c r="H17" s="645"/>
      <c r="I17" s="646"/>
      <c r="K17" s="91"/>
      <c r="L17" s="86"/>
    </row>
    <row r="18" spans="2:12" ht="18" customHeight="1" x14ac:dyDescent="0.2">
      <c r="B18" s="584" t="s">
        <v>252</v>
      </c>
      <c r="C18" s="585" t="s">
        <v>253</v>
      </c>
      <c r="D18" s="585"/>
      <c r="E18" s="585"/>
      <c r="F18" s="586" t="s">
        <v>254</v>
      </c>
      <c r="G18" s="586"/>
      <c r="H18" s="586"/>
      <c r="I18" s="587"/>
      <c r="K18" s="91"/>
      <c r="L18" s="86"/>
    </row>
    <row r="19" spans="2:12" ht="39.75" customHeight="1" x14ac:dyDescent="0.2">
      <c r="B19" s="584"/>
      <c r="C19" s="579" t="s">
        <v>327</v>
      </c>
      <c r="D19" s="579"/>
      <c r="E19" s="579"/>
      <c r="F19" s="579" t="s">
        <v>328</v>
      </c>
      <c r="G19" s="579"/>
      <c r="H19" s="579"/>
      <c r="I19" s="580"/>
      <c r="K19" s="91"/>
      <c r="L19" s="86"/>
    </row>
    <row r="20" spans="2:12" ht="39.75" customHeight="1" x14ac:dyDescent="0.2">
      <c r="B20" s="118" t="s">
        <v>257</v>
      </c>
      <c r="C20" s="564" t="s">
        <v>43</v>
      </c>
      <c r="D20" s="565"/>
      <c r="E20" s="647"/>
      <c r="F20" s="600" t="s">
        <v>43</v>
      </c>
      <c r="G20" s="600"/>
      <c r="H20" s="600"/>
      <c r="I20" s="601"/>
      <c r="K20" s="91"/>
      <c r="L20" s="86"/>
    </row>
    <row r="21" spans="2:12" ht="42" customHeight="1" x14ac:dyDescent="0.2">
      <c r="B21" s="118" t="s">
        <v>258</v>
      </c>
      <c r="C21" s="648" t="s">
        <v>329</v>
      </c>
      <c r="D21" s="649"/>
      <c r="E21" s="650"/>
      <c r="F21" s="564" t="s">
        <v>330</v>
      </c>
      <c r="G21" s="565"/>
      <c r="H21" s="565"/>
      <c r="I21" s="566"/>
      <c r="K21" s="97"/>
      <c r="L21" s="86"/>
    </row>
    <row r="22" spans="2:12" ht="23.25" customHeight="1" x14ac:dyDescent="0.2">
      <c r="B22" s="118" t="s">
        <v>261</v>
      </c>
      <c r="C22" s="639">
        <v>45292</v>
      </c>
      <c r="D22" s="640"/>
      <c r="E22" s="641"/>
      <c r="F22" s="131" t="s">
        <v>262</v>
      </c>
      <c r="G22" s="209">
        <v>0.1</v>
      </c>
      <c r="H22" s="134" t="s">
        <v>263</v>
      </c>
      <c r="I22" s="210">
        <v>0.9</v>
      </c>
      <c r="K22" s="97"/>
    </row>
    <row r="23" spans="2:12" ht="27" customHeight="1" x14ac:dyDescent="0.2">
      <c r="B23" s="118" t="s">
        <v>264</v>
      </c>
      <c r="C23" s="639">
        <v>45443</v>
      </c>
      <c r="D23" s="640"/>
      <c r="E23" s="641"/>
      <c r="F23" s="131" t="s">
        <v>265</v>
      </c>
      <c r="G23" s="642">
        <v>0.1</v>
      </c>
      <c r="H23" s="643"/>
      <c r="I23" s="644"/>
      <c r="K23" s="97"/>
    </row>
    <row r="24" spans="2:12" ht="30.75" customHeight="1" x14ac:dyDescent="0.2">
      <c r="B24" s="205" t="s">
        <v>266</v>
      </c>
      <c r="C24" s="651" t="s">
        <v>118</v>
      </c>
      <c r="D24" s="652"/>
      <c r="E24" s="653"/>
      <c r="F24" s="206" t="s">
        <v>268</v>
      </c>
      <c r="G24" s="564" t="s">
        <v>269</v>
      </c>
      <c r="H24" s="565"/>
      <c r="I24" s="566"/>
      <c r="K24" s="97"/>
    </row>
    <row r="25" spans="2:12" ht="22.5" customHeight="1" x14ac:dyDescent="0.2">
      <c r="B25" s="654" t="s">
        <v>270</v>
      </c>
      <c r="C25" s="655"/>
      <c r="D25" s="655"/>
      <c r="E25" s="655"/>
      <c r="F25" s="655"/>
      <c r="G25" s="655"/>
      <c r="H25" s="655"/>
      <c r="I25" s="656"/>
      <c r="K25" s="97"/>
    </row>
    <row r="26" spans="2:12" ht="43.5" customHeight="1" x14ac:dyDescent="0.2">
      <c r="B26" s="100" t="s">
        <v>148</v>
      </c>
      <c r="C26" s="134" t="s">
        <v>271</v>
      </c>
      <c r="D26" s="134" t="s">
        <v>272</v>
      </c>
      <c r="E26" s="135" t="s">
        <v>273</v>
      </c>
      <c r="F26" s="134" t="s">
        <v>274</v>
      </c>
      <c r="G26" s="134" t="s">
        <v>275</v>
      </c>
      <c r="H26" s="135" t="s">
        <v>331</v>
      </c>
      <c r="I26" s="136" t="s">
        <v>332</v>
      </c>
      <c r="K26" s="97"/>
    </row>
    <row r="27" spans="2:12" ht="19.5" customHeight="1" x14ac:dyDescent="0.2">
      <c r="B27" s="101" t="s">
        <v>157</v>
      </c>
      <c r="C27" s="277">
        <f>37%*G23</f>
        <v>3.6999999999999998E-2</v>
      </c>
      <c r="D27" s="288">
        <v>3.6999999999999998E-2</v>
      </c>
      <c r="E27" s="278">
        <f>+D27/C27</f>
        <v>1</v>
      </c>
      <c r="F27" s="657">
        <f>SUM(C27:C31)</f>
        <v>9.9999999999999992E-2</v>
      </c>
      <c r="G27" s="657">
        <f>SUM(D27:D38)</f>
        <v>3.6999999999999998E-2</v>
      </c>
      <c r="H27" s="216">
        <f>+(D27*100%)/$G$23</f>
        <v>0.36999999999999994</v>
      </c>
      <c r="I27" s="660">
        <f>G27+I22</f>
        <v>0.93700000000000006</v>
      </c>
      <c r="K27" s="97"/>
    </row>
    <row r="28" spans="2:12" ht="19.5" customHeight="1" x14ac:dyDescent="0.2">
      <c r="B28" s="101" t="s">
        <v>158</v>
      </c>
      <c r="C28" s="277">
        <f>12%*G23</f>
        <v>1.2E-2</v>
      </c>
      <c r="D28" s="288"/>
      <c r="E28" s="278">
        <f t="shared" ref="E28:E31" si="0">+D28/C28</f>
        <v>0</v>
      </c>
      <c r="F28" s="658"/>
      <c r="G28" s="658"/>
      <c r="H28" s="216" t="str">
        <f>+IF(D28="","",((D28*100%)/$G$23)+H27)</f>
        <v/>
      </c>
      <c r="I28" s="661"/>
      <c r="K28" s="97"/>
    </row>
    <row r="29" spans="2:12" ht="19.5" customHeight="1" x14ac:dyDescent="0.2">
      <c r="B29" s="101" t="s">
        <v>159</v>
      </c>
      <c r="C29" s="279">
        <f>12%*G23</f>
        <v>1.2E-2</v>
      </c>
      <c r="D29" s="288"/>
      <c r="E29" s="278">
        <f t="shared" si="0"/>
        <v>0</v>
      </c>
      <c r="F29" s="658"/>
      <c r="G29" s="658"/>
      <c r="H29" s="216" t="str">
        <f t="shared" ref="H29:H37" si="1">+IF(D29="","",((D29*100%)/$G$23)+H28)</f>
        <v/>
      </c>
      <c r="I29" s="661"/>
      <c r="K29" s="97"/>
    </row>
    <row r="30" spans="2:12" ht="19.5" customHeight="1" x14ac:dyDescent="0.2">
      <c r="B30" s="101" t="s">
        <v>160</v>
      </c>
      <c r="C30" s="277">
        <f>27%*G23</f>
        <v>2.7000000000000003E-2</v>
      </c>
      <c r="D30" s="288"/>
      <c r="E30" s="278">
        <f t="shared" si="0"/>
        <v>0</v>
      </c>
      <c r="F30" s="658"/>
      <c r="G30" s="658"/>
      <c r="H30" s="216" t="str">
        <f t="shared" si="1"/>
        <v/>
      </c>
      <c r="I30" s="661"/>
    </row>
    <row r="31" spans="2:12" ht="19.5" customHeight="1" x14ac:dyDescent="0.2">
      <c r="B31" s="101" t="s">
        <v>161</v>
      </c>
      <c r="C31" s="277">
        <f>12%*G23</f>
        <v>1.2E-2</v>
      </c>
      <c r="D31" s="288"/>
      <c r="E31" s="278">
        <f t="shared" si="0"/>
        <v>0</v>
      </c>
      <c r="F31" s="658"/>
      <c r="G31" s="658"/>
      <c r="H31" s="216" t="str">
        <f t="shared" si="1"/>
        <v/>
      </c>
      <c r="I31" s="661"/>
    </row>
    <row r="32" spans="2:12" ht="19.5" hidden="1" customHeight="1" x14ac:dyDescent="0.2">
      <c r="B32" s="101" t="s">
        <v>162</v>
      </c>
      <c r="C32" s="277"/>
      <c r="D32" s="288"/>
      <c r="E32" s="278"/>
      <c r="F32" s="658"/>
      <c r="G32" s="658"/>
      <c r="H32" s="216" t="str">
        <f t="shared" si="1"/>
        <v/>
      </c>
      <c r="I32" s="661"/>
    </row>
    <row r="33" spans="2:14" ht="19.5" hidden="1" customHeight="1" x14ac:dyDescent="0.2">
      <c r="B33" s="101" t="s">
        <v>163</v>
      </c>
      <c r="C33" s="277"/>
      <c r="D33" s="277"/>
      <c r="E33" s="278"/>
      <c r="F33" s="658"/>
      <c r="G33" s="658"/>
      <c r="H33" s="216" t="str">
        <f t="shared" si="1"/>
        <v/>
      </c>
      <c r="I33" s="661"/>
    </row>
    <row r="34" spans="2:14" ht="19.5" hidden="1" customHeight="1" x14ac:dyDescent="0.2">
      <c r="B34" s="101" t="s">
        <v>164</v>
      </c>
      <c r="C34" s="277"/>
      <c r="D34" s="277"/>
      <c r="E34" s="278"/>
      <c r="F34" s="658"/>
      <c r="G34" s="658"/>
      <c r="H34" s="216" t="str">
        <f t="shared" si="1"/>
        <v/>
      </c>
      <c r="I34" s="661"/>
    </row>
    <row r="35" spans="2:14" ht="19.5" hidden="1" customHeight="1" x14ac:dyDescent="0.2">
      <c r="B35" s="101" t="s">
        <v>165</v>
      </c>
      <c r="C35" s="277"/>
      <c r="D35" s="277"/>
      <c r="E35" s="278"/>
      <c r="F35" s="658"/>
      <c r="G35" s="658"/>
      <c r="H35" s="216" t="str">
        <f t="shared" si="1"/>
        <v/>
      </c>
      <c r="I35" s="661"/>
    </row>
    <row r="36" spans="2:14" ht="19.5" hidden="1" customHeight="1" x14ac:dyDescent="0.2">
      <c r="B36" s="101" t="s">
        <v>166</v>
      </c>
      <c r="C36" s="277"/>
      <c r="D36" s="277"/>
      <c r="E36" s="278"/>
      <c r="F36" s="658"/>
      <c r="G36" s="658"/>
      <c r="H36" s="216" t="str">
        <f t="shared" si="1"/>
        <v/>
      </c>
      <c r="I36" s="661"/>
    </row>
    <row r="37" spans="2:14" ht="19.5" hidden="1" customHeight="1" x14ac:dyDescent="0.2">
      <c r="B37" s="101" t="s">
        <v>167</v>
      </c>
      <c r="C37" s="277"/>
      <c r="D37" s="277"/>
      <c r="E37" s="278"/>
      <c r="F37" s="658"/>
      <c r="G37" s="658"/>
      <c r="H37" s="216" t="str">
        <f t="shared" si="1"/>
        <v/>
      </c>
      <c r="I37" s="661"/>
    </row>
    <row r="38" spans="2:14" ht="19.5" hidden="1" customHeight="1" x14ac:dyDescent="0.2">
      <c r="B38" s="101" t="s">
        <v>168</v>
      </c>
      <c r="C38" s="277"/>
      <c r="D38" s="277"/>
      <c r="E38" s="278"/>
      <c r="F38" s="659"/>
      <c r="G38" s="659"/>
      <c r="H38" s="216">
        <v>1</v>
      </c>
      <c r="I38" s="662"/>
    </row>
    <row r="39" spans="2:14" ht="124.5" customHeight="1" x14ac:dyDescent="0.2">
      <c r="B39" s="119" t="s">
        <v>279</v>
      </c>
      <c r="C39" s="636" t="s">
        <v>333</v>
      </c>
      <c r="D39" s="637"/>
      <c r="E39" s="637"/>
      <c r="F39" s="637"/>
      <c r="G39" s="637"/>
      <c r="H39" s="637"/>
      <c r="I39" s="638"/>
    </row>
    <row r="40" spans="2:14" ht="34.5" customHeight="1" x14ac:dyDescent="0.2">
      <c r="B40" s="545"/>
      <c r="C40" s="546"/>
      <c r="D40" s="546"/>
      <c r="E40" s="546"/>
      <c r="F40" s="546"/>
      <c r="G40" s="546"/>
      <c r="H40" s="546"/>
      <c r="I40" s="547"/>
    </row>
    <row r="41" spans="2:14" ht="34.5" customHeight="1" x14ac:dyDescent="0.2">
      <c r="B41" s="548"/>
      <c r="C41" s="549"/>
      <c r="D41" s="549"/>
      <c r="E41" s="549"/>
      <c r="F41" s="549"/>
      <c r="G41" s="549"/>
      <c r="H41" s="549"/>
      <c r="I41" s="550"/>
    </row>
    <row r="42" spans="2:14" ht="34.5" customHeight="1" x14ac:dyDescent="0.2">
      <c r="B42" s="548"/>
      <c r="C42" s="549"/>
      <c r="D42" s="549"/>
      <c r="E42" s="549"/>
      <c r="F42" s="549"/>
      <c r="G42" s="549"/>
      <c r="H42" s="549"/>
      <c r="I42" s="550"/>
    </row>
    <row r="43" spans="2:14" ht="34.5" customHeight="1" x14ac:dyDescent="0.2">
      <c r="B43" s="548"/>
      <c r="C43" s="549"/>
      <c r="D43" s="549"/>
      <c r="E43" s="549"/>
      <c r="F43" s="549"/>
      <c r="G43" s="549"/>
      <c r="H43" s="549"/>
      <c r="I43" s="550"/>
    </row>
    <row r="44" spans="2:14" ht="34.5" customHeight="1" x14ac:dyDescent="0.2">
      <c r="B44" s="551"/>
      <c r="C44" s="552"/>
      <c r="D44" s="552"/>
      <c r="E44" s="552"/>
      <c r="F44" s="552"/>
      <c r="G44" s="552"/>
      <c r="H44" s="552"/>
      <c r="I44" s="553"/>
    </row>
    <row r="45" spans="2:14" ht="321.75" customHeight="1" x14ac:dyDescent="0.2">
      <c r="B45" s="118" t="s">
        <v>280</v>
      </c>
      <c r="C45" s="663" t="s">
        <v>334</v>
      </c>
      <c r="D45" s="664"/>
      <c r="E45" s="664"/>
      <c r="F45" s="664"/>
      <c r="G45" s="664"/>
      <c r="H45" s="664"/>
      <c r="I45" s="665"/>
      <c r="J45" s="310"/>
      <c r="K45" s="310"/>
      <c r="L45" s="310"/>
      <c r="M45" s="310"/>
      <c r="N45" s="310"/>
    </row>
    <row r="46" spans="2:14" ht="32.25" customHeight="1" x14ac:dyDescent="0.2">
      <c r="B46" s="118" t="s">
        <v>282</v>
      </c>
      <c r="C46" s="666" t="s">
        <v>46</v>
      </c>
      <c r="D46" s="667"/>
      <c r="E46" s="667"/>
      <c r="F46" s="667"/>
      <c r="G46" s="667"/>
      <c r="H46" s="667"/>
      <c r="I46" s="668"/>
      <c r="J46" s="251"/>
      <c r="K46" s="251"/>
      <c r="L46" s="251"/>
      <c r="M46" s="251"/>
      <c r="N46" s="251"/>
    </row>
    <row r="47" spans="2:14" ht="96.6" customHeight="1" x14ac:dyDescent="0.2">
      <c r="B47" s="120" t="s">
        <v>283</v>
      </c>
      <c r="C47" s="669" t="s">
        <v>335</v>
      </c>
      <c r="D47" s="670"/>
      <c r="E47" s="670"/>
      <c r="F47" s="670"/>
      <c r="G47" s="670"/>
      <c r="H47" s="670"/>
      <c r="I47" s="671"/>
      <c r="J47" s="252"/>
      <c r="K47" s="252"/>
      <c r="L47" s="252"/>
      <c r="M47" s="252"/>
      <c r="N47" s="252"/>
    </row>
    <row r="48" spans="2:14" ht="22.5" customHeight="1" x14ac:dyDescent="0.2">
      <c r="B48" s="654" t="s">
        <v>284</v>
      </c>
      <c r="C48" s="655"/>
      <c r="D48" s="655"/>
      <c r="E48" s="655"/>
      <c r="F48" s="655"/>
      <c r="G48" s="655"/>
      <c r="H48" s="655"/>
      <c r="I48" s="656"/>
      <c r="J48" s="252"/>
      <c r="K48" s="252"/>
      <c r="L48" s="252"/>
      <c r="M48" s="252"/>
      <c r="N48" s="252"/>
    </row>
    <row r="49" spans="2:14" ht="111.75" customHeight="1" x14ac:dyDescent="0.2">
      <c r="B49" s="538" t="s">
        <v>285</v>
      </c>
      <c r="C49" s="137" t="s">
        <v>336</v>
      </c>
      <c r="D49" s="540" t="s">
        <v>287</v>
      </c>
      <c r="E49" s="540"/>
      <c r="F49" s="540"/>
      <c r="G49" s="540" t="s">
        <v>288</v>
      </c>
      <c r="H49" s="540"/>
      <c r="I49" s="541"/>
      <c r="J49" s="253"/>
      <c r="K49" s="253"/>
      <c r="L49" s="253"/>
      <c r="M49" s="253"/>
      <c r="N49" s="253"/>
    </row>
    <row r="50" spans="2:14" ht="30.75" customHeight="1" x14ac:dyDescent="0.2">
      <c r="B50" s="539"/>
      <c r="C50" s="211"/>
      <c r="D50" s="527"/>
      <c r="E50" s="527"/>
      <c r="F50" s="527"/>
      <c r="G50" s="527"/>
      <c r="H50" s="527"/>
      <c r="I50" s="528"/>
    </row>
    <row r="51" spans="2:14" ht="32.25" customHeight="1" x14ac:dyDescent="0.2">
      <c r="B51" s="121" t="s">
        <v>289</v>
      </c>
      <c r="C51" s="672" t="s">
        <v>337</v>
      </c>
      <c r="D51" s="672"/>
      <c r="E51" s="672"/>
      <c r="F51" s="672"/>
      <c r="G51" s="672"/>
      <c r="H51" s="672"/>
      <c r="I51" s="673"/>
    </row>
    <row r="52" spans="2:14" ht="28.5" customHeight="1" x14ac:dyDescent="0.2">
      <c r="B52" s="122" t="s">
        <v>291</v>
      </c>
      <c r="C52" s="672" t="s">
        <v>337</v>
      </c>
      <c r="D52" s="672"/>
      <c r="E52" s="672"/>
      <c r="F52" s="672"/>
      <c r="G52" s="672"/>
      <c r="H52" s="672"/>
      <c r="I52" s="673"/>
    </row>
    <row r="53" spans="2:14" ht="30" customHeight="1" x14ac:dyDescent="0.2">
      <c r="B53" s="120" t="s">
        <v>292</v>
      </c>
      <c r="C53" s="630" t="s">
        <v>338</v>
      </c>
      <c r="D53" s="631"/>
      <c r="E53" s="631"/>
      <c r="F53" s="631"/>
      <c r="G53" s="631"/>
      <c r="H53" s="631"/>
      <c r="I53" s="631"/>
    </row>
    <row r="54" spans="2:14" ht="31.5" customHeight="1" x14ac:dyDescent="0.2">
      <c r="B54" s="116" t="s">
        <v>294</v>
      </c>
      <c r="C54" s="630" t="s">
        <v>339</v>
      </c>
      <c r="D54" s="631"/>
      <c r="E54" s="631"/>
      <c r="F54" s="631"/>
      <c r="G54" s="631"/>
      <c r="H54" s="631"/>
      <c r="I54" s="631"/>
      <c r="J54" s="280"/>
    </row>
    <row r="55" spans="2:14" ht="12.75" customHeight="1" x14ac:dyDescent="0.2">
      <c r="B55" s="109"/>
      <c r="C55" s="110"/>
      <c r="D55" s="110"/>
      <c r="E55" s="111"/>
      <c r="F55" s="111"/>
      <c r="G55" s="112"/>
      <c r="H55" s="113"/>
      <c r="I55" s="110"/>
    </row>
    <row r="56" spans="2:14" x14ac:dyDescent="0.2">
      <c r="B56" s="109"/>
      <c r="C56" s="110"/>
      <c r="D56" s="110"/>
      <c r="E56" s="111"/>
      <c r="F56" s="111"/>
      <c r="G56" s="112"/>
      <c r="H56" s="113"/>
      <c r="I56" s="110"/>
    </row>
    <row r="57" spans="2:14" x14ac:dyDescent="0.2">
      <c r="B57" s="109"/>
      <c r="C57" s="110"/>
      <c r="D57" s="110"/>
      <c r="E57" s="111"/>
      <c r="F57" s="111"/>
      <c r="G57" s="112"/>
      <c r="H57" s="113"/>
      <c r="I57" s="110"/>
    </row>
    <row r="58" spans="2:14" x14ac:dyDescent="0.2">
      <c r="B58" s="109"/>
      <c r="C58" s="110"/>
      <c r="D58" s="110"/>
      <c r="E58" s="111"/>
      <c r="F58" s="111"/>
      <c r="G58" s="112"/>
      <c r="H58" s="113"/>
      <c r="I58" s="110"/>
    </row>
    <row r="59" spans="2:14" x14ac:dyDescent="0.2">
      <c r="B59" s="109"/>
      <c r="C59" s="110"/>
      <c r="D59" s="110"/>
      <c r="E59" s="111"/>
      <c r="F59" s="111"/>
      <c r="G59" s="112"/>
      <c r="H59" s="113"/>
      <c r="I59" s="110"/>
    </row>
    <row r="60" spans="2:14" ht="25.5" customHeight="1" x14ac:dyDescent="0.2">
      <c r="B60" s="109"/>
      <c r="C60" s="110"/>
      <c r="D60" s="110"/>
      <c r="E60" s="111"/>
      <c r="F60" s="111"/>
      <c r="G60" s="112"/>
      <c r="H60" s="113"/>
      <c r="I60" s="110"/>
    </row>
  </sheetData>
  <sheetProtection algorithmName="SHA-512" hashValue="BYtsBHj04B10zq1z6lGu/L0ukSf3DAIo44t9P4q+3R3ixtckbWUQQqATqlz9bPvt11MW4R6VuHvnJodvccT3/w==" saltValue="1oukD51L3DOlwul1nFdbQg==" spinCount="100000" sheet="1" objects="1" scenarios="1"/>
  <mergeCells count="59">
    <mergeCell ref="C45:I45"/>
    <mergeCell ref="C46:I46"/>
    <mergeCell ref="C47:I47"/>
    <mergeCell ref="C52:I52"/>
    <mergeCell ref="C51:I51"/>
    <mergeCell ref="B48:I48"/>
    <mergeCell ref="B49:B50"/>
    <mergeCell ref="D49:F49"/>
    <mergeCell ref="G49:I49"/>
    <mergeCell ref="D50:F50"/>
    <mergeCell ref="G50:I50"/>
    <mergeCell ref="C24:E24"/>
    <mergeCell ref="G24:I24"/>
    <mergeCell ref="B25:I25"/>
    <mergeCell ref="F27:F38"/>
    <mergeCell ref="G27:G38"/>
    <mergeCell ref="I27:I38"/>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2:F12"/>
    <mergeCell ref="H12:I12"/>
    <mergeCell ref="C13:F13"/>
    <mergeCell ref="H13:I13"/>
    <mergeCell ref="C14:I14"/>
    <mergeCell ref="H8:I8"/>
    <mergeCell ref="C9:F9"/>
    <mergeCell ref="H9:I9"/>
    <mergeCell ref="C10:I10"/>
    <mergeCell ref="C11:I11"/>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s>
  <dataValidations count="5">
    <dataValidation type="list" allowBlank="1" showInputMessage="1" showErrorMessage="1" sqref="C7 I7">
      <formula1>$L$11:$L$12</formula1>
    </dataValidation>
    <dataValidation type="list" allowBlank="1" showInputMessage="1" showErrorMessage="1" sqref="H13:I13">
      <formula1>$L$5:$L$8</formula1>
    </dataValidation>
    <dataValidation type="list" allowBlank="1" showInputMessage="1" showErrorMessage="1" sqref="C9:F9">
      <formula1>$K$6:$K$9</formula1>
    </dataValidation>
    <dataValidation type="list" allowBlank="1" showInputMessage="1" showErrorMessage="1" sqref="C24:E24">
      <formula1>$K$12:$K$15</formula1>
    </dataValidation>
    <dataValidation type="list" allowBlank="1" showInputMessage="1" showErrorMessage="1" sqref="H12:I12">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80"/>
  <sheetViews>
    <sheetView view="pageBreakPreview" topLeftCell="D1" zoomScale="130" zoomScaleNormal="100" zoomScaleSheetLayoutView="130" workbookViewId="0">
      <selection activeCell="D27" sqref="D27"/>
    </sheetView>
  </sheetViews>
  <sheetFormatPr baseColWidth="10" defaultColWidth="11.42578125" defaultRowHeight="12.75" x14ac:dyDescent="0.2"/>
  <cols>
    <col min="1" max="1" width="1" style="7" customWidth="1"/>
    <col min="2" max="2" width="25.42578125" style="8" customWidth="1"/>
    <col min="3" max="6" width="20.28515625" style="7" customWidth="1"/>
    <col min="7" max="7" width="26.28515625" style="9" customWidth="1"/>
    <col min="8" max="8" width="20.42578125" style="7" customWidth="1"/>
    <col min="9" max="11" width="22.42578125" style="7" customWidth="1"/>
    <col min="12" max="24" width="11.42578125" style="3"/>
    <col min="25" max="16384" width="11.42578125" style="7"/>
  </cols>
  <sheetData>
    <row r="1" spans="2:14" ht="37.5" customHeight="1" x14ac:dyDescent="0.2">
      <c r="B1" s="613"/>
      <c r="C1" s="632" t="s">
        <v>1</v>
      </c>
      <c r="D1" s="632"/>
      <c r="E1" s="632"/>
      <c r="F1" s="632"/>
      <c r="G1" s="632"/>
      <c r="H1" s="632"/>
      <c r="I1" s="617"/>
      <c r="J1" s="10"/>
      <c r="K1" s="10"/>
      <c r="M1" s="11" t="s">
        <v>67</v>
      </c>
    </row>
    <row r="2" spans="2:14" ht="37.5" customHeight="1" x14ac:dyDescent="0.2">
      <c r="B2" s="614"/>
      <c r="C2" s="633" t="s">
        <v>218</v>
      </c>
      <c r="D2" s="633"/>
      <c r="E2" s="633"/>
      <c r="F2" s="633"/>
      <c r="G2" s="633"/>
      <c r="H2" s="633"/>
      <c r="I2" s="618"/>
      <c r="J2" s="10"/>
      <c r="K2" s="10"/>
      <c r="M2" s="11" t="s">
        <v>68</v>
      </c>
    </row>
    <row r="3" spans="2:14" ht="37.5" customHeight="1" x14ac:dyDescent="0.2">
      <c r="B3" s="614"/>
      <c r="C3" s="633" t="s">
        <v>219</v>
      </c>
      <c r="D3" s="633"/>
      <c r="E3" s="633"/>
      <c r="F3" s="633" t="s">
        <v>220</v>
      </c>
      <c r="G3" s="633"/>
      <c r="H3" s="633"/>
      <c r="I3" s="618"/>
      <c r="J3" s="10"/>
      <c r="K3" s="10"/>
      <c r="M3" s="11" t="s">
        <v>70</v>
      </c>
    </row>
    <row r="4" spans="2:14" ht="23.25" customHeight="1" x14ac:dyDescent="0.2">
      <c r="B4" s="609" t="s">
        <v>221</v>
      </c>
      <c r="C4" s="610"/>
      <c r="D4" s="610"/>
      <c r="E4" s="610"/>
      <c r="F4" s="610"/>
      <c r="G4" s="610"/>
      <c r="H4" s="610"/>
      <c r="I4" s="611"/>
      <c r="J4" s="12"/>
      <c r="K4" s="12"/>
    </row>
    <row r="5" spans="2:14" ht="24" customHeight="1" x14ac:dyDescent="0.2">
      <c r="B5" s="535" t="s">
        <v>222</v>
      </c>
      <c r="C5" s="536"/>
      <c r="D5" s="536"/>
      <c r="E5" s="536"/>
      <c r="F5" s="536"/>
      <c r="G5" s="536"/>
      <c r="H5" s="536"/>
      <c r="I5" s="537"/>
      <c r="J5" s="40"/>
      <c r="K5" s="40"/>
      <c r="N5" s="6" t="s">
        <v>77</v>
      </c>
    </row>
    <row r="6" spans="2:14" ht="30.75" customHeight="1" x14ac:dyDescent="0.2">
      <c r="B6" s="118" t="s">
        <v>223</v>
      </c>
      <c r="C6" s="212">
        <v>4</v>
      </c>
      <c r="D6" s="612" t="s">
        <v>224</v>
      </c>
      <c r="E6" s="612"/>
      <c r="F6" s="674" t="s">
        <v>340</v>
      </c>
      <c r="G6" s="674"/>
      <c r="H6" s="674"/>
      <c r="I6" s="675"/>
      <c r="J6" s="14"/>
      <c r="K6" s="14"/>
      <c r="M6" s="11" t="s">
        <v>81</v>
      </c>
      <c r="N6" s="6" t="s">
        <v>82</v>
      </c>
    </row>
    <row r="7" spans="2:14" ht="30.75" customHeight="1" x14ac:dyDescent="0.2">
      <c r="B7" s="118" t="s">
        <v>226</v>
      </c>
      <c r="C7" s="212" t="s">
        <v>84</v>
      </c>
      <c r="D7" s="612" t="s">
        <v>227</v>
      </c>
      <c r="E7" s="612"/>
      <c r="F7" s="676" t="s">
        <v>320</v>
      </c>
      <c r="G7" s="676"/>
      <c r="H7" s="131" t="s">
        <v>229</v>
      </c>
      <c r="I7" s="213" t="s">
        <v>84</v>
      </c>
      <c r="J7" s="15"/>
      <c r="K7" s="15"/>
      <c r="M7" s="11" t="s">
        <v>88</v>
      </c>
      <c r="N7" s="6" t="s">
        <v>89</v>
      </c>
    </row>
    <row r="8" spans="2:14" ht="30.75" customHeight="1" x14ac:dyDescent="0.2">
      <c r="B8" s="118" t="s">
        <v>230</v>
      </c>
      <c r="C8" s="674" t="s">
        <v>231</v>
      </c>
      <c r="D8" s="674"/>
      <c r="E8" s="674"/>
      <c r="F8" s="674"/>
      <c r="G8" s="131" t="s">
        <v>232</v>
      </c>
      <c r="H8" s="679">
        <v>7550</v>
      </c>
      <c r="I8" s="680"/>
      <c r="J8" s="16"/>
      <c r="K8" s="16"/>
      <c r="M8" s="11" t="s">
        <v>93</v>
      </c>
      <c r="N8" s="6" t="s">
        <v>44</v>
      </c>
    </row>
    <row r="9" spans="2:14" ht="30.75" customHeight="1" x14ac:dyDescent="0.2">
      <c r="B9" s="118" t="s">
        <v>68</v>
      </c>
      <c r="C9" s="681" t="s">
        <v>93</v>
      </c>
      <c r="D9" s="681"/>
      <c r="E9" s="681"/>
      <c r="F9" s="681"/>
      <c r="G9" s="131" t="s">
        <v>233</v>
      </c>
      <c r="H9" s="682" t="s">
        <v>321</v>
      </c>
      <c r="I9" s="683"/>
      <c r="J9" s="17"/>
      <c r="K9" s="17"/>
      <c r="M9" s="18" t="s">
        <v>97</v>
      </c>
    </row>
    <row r="10" spans="2:14" ht="30.75" customHeight="1" x14ac:dyDescent="0.2">
      <c r="B10" s="118" t="s">
        <v>235</v>
      </c>
      <c r="C10" s="674" t="s">
        <v>341</v>
      </c>
      <c r="D10" s="674"/>
      <c r="E10" s="674"/>
      <c r="F10" s="674"/>
      <c r="G10" s="674"/>
      <c r="H10" s="674"/>
      <c r="I10" s="675"/>
      <c r="J10" s="19"/>
      <c r="K10" s="19"/>
      <c r="M10" s="18"/>
    </row>
    <row r="11" spans="2:14" ht="30.75" customHeight="1" x14ac:dyDescent="0.2">
      <c r="B11" s="118" t="s">
        <v>237</v>
      </c>
      <c r="C11" s="676" t="s">
        <v>238</v>
      </c>
      <c r="D11" s="676"/>
      <c r="E11" s="676"/>
      <c r="F11" s="676"/>
      <c r="G11" s="676"/>
      <c r="H11" s="676"/>
      <c r="I11" s="684"/>
      <c r="J11" s="15"/>
      <c r="K11" s="15"/>
      <c r="M11" s="18"/>
      <c r="N11" s="6" t="s">
        <v>102</v>
      </c>
    </row>
    <row r="12" spans="2:14" ht="30.75" customHeight="1" x14ac:dyDescent="0.2">
      <c r="B12" s="118" t="s">
        <v>239</v>
      </c>
      <c r="C12" s="685" t="s">
        <v>342</v>
      </c>
      <c r="D12" s="685"/>
      <c r="E12" s="685"/>
      <c r="F12" s="685"/>
      <c r="G12" s="131" t="s">
        <v>241</v>
      </c>
      <c r="H12" s="686" t="s">
        <v>106</v>
      </c>
      <c r="I12" s="687"/>
      <c r="J12" s="15"/>
      <c r="K12" s="15"/>
      <c r="M12" s="18" t="s">
        <v>107</v>
      </c>
      <c r="N12" s="6" t="s">
        <v>84</v>
      </c>
    </row>
    <row r="13" spans="2:14" ht="30.75" customHeight="1" x14ac:dyDescent="0.2">
      <c r="B13" s="118" t="s">
        <v>242</v>
      </c>
      <c r="C13" s="688" t="s">
        <v>299</v>
      </c>
      <c r="D13" s="688"/>
      <c r="E13" s="688"/>
      <c r="F13" s="688"/>
      <c r="G13" s="131" t="s">
        <v>244</v>
      </c>
      <c r="H13" s="676" t="s">
        <v>44</v>
      </c>
      <c r="I13" s="684"/>
      <c r="J13" s="15"/>
      <c r="K13" s="15"/>
      <c r="M13" s="18" t="s">
        <v>111</v>
      </c>
    </row>
    <row r="14" spans="2:14" ht="64.5" customHeight="1" x14ac:dyDescent="0.2">
      <c r="B14" s="118" t="s">
        <v>245</v>
      </c>
      <c r="C14" s="689" t="s">
        <v>343</v>
      </c>
      <c r="D14" s="689"/>
      <c r="E14" s="689"/>
      <c r="F14" s="689"/>
      <c r="G14" s="689"/>
      <c r="H14" s="689"/>
      <c r="I14" s="690"/>
      <c r="J14" s="19"/>
      <c r="K14" s="19"/>
      <c r="M14" s="18" t="s">
        <v>114</v>
      </c>
      <c r="N14" s="6"/>
    </row>
    <row r="15" spans="2:14" ht="30.75" customHeight="1" x14ac:dyDescent="0.2">
      <c r="B15" s="118" t="s">
        <v>247</v>
      </c>
      <c r="C15" s="677" t="s">
        <v>344</v>
      </c>
      <c r="D15" s="677"/>
      <c r="E15" s="677"/>
      <c r="F15" s="677"/>
      <c r="G15" s="677"/>
      <c r="H15" s="677"/>
      <c r="I15" s="678"/>
      <c r="J15" s="20"/>
      <c r="K15" s="20"/>
      <c r="M15" s="18" t="s">
        <v>118</v>
      </c>
      <c r="N15" s="6"/>
    </row>
    <row r="16" spans="2:14" ht="20.25" customHeight="1" x14ac:dyDescent="0.2">
      <c r="B16" s="118" t="s">
        <v>249</v>
      </c>
      <c r="C16" s="674" t="s">
        <v>345</v>
      </c>
      <c r="D16" s="674"/>
      <c r="E16" s="674"/>
      <c r="F16" s="674"/>
      <c r="G16" s="674"/>
      <c r="H16" s="674"/>
      <c r="I16" s="675"/>
      <c r="J16" s="21"/>
      <c r="K16" s="21"/>
      <c r="M16" s="18"/>
      <c r="N16" s="6"/>
    </row>
    <row r="17" spans="2:14" ht="30.75" customHeight="1" x14ac:dyDescent="0.2">
      <c r="B17" s="118" t="s">
        <v>251</v>
      </c>
      <c r="C17" s="676" t="s">
        <v>43</v>
      </c>
      <c r="D17" s="697"/>
      <c r="E17" s="697"/>
      <c r="F17" s="697"/>
      <c r="G17" s="697"/>
      <c r="H17" s="697"/>
      <c r="I17" s="698"/>
      <c r="J17" s="22"/>
      <c r="K17" s="22"/>
      <c r="M17" s="18" t="s">
        <v>106</v>
      </c>
      <c r="N17" s="6"/>
    </row>
    <row r="18" spans="2:14" ht="18" customHeight="1" x14ac:dyDescent="0.2">
      <c r="B18" s="584" t="s">
        <v>252</v>
      </c>
      <c r="C18" s="585" t="s">
        <v>253</v>
      </c>
      <c r="D18" s="585"/>
      <c r="E18" s="585"/>
      <c r="F18" s="586" t="s">
        <v>254</v>
      </c>
      <c r="G18" s="586"/>
      <c r="H18" s="586"/>
      <c r="I18" s="587"/>
      <c r="J18" s="23"/>
      <c r="K18" s="23"/>
      <c r="M18" s="18" t="s">
        <v>128</v>
      </c>
      <c r="N18" s="6"/>
    </row>
    <row r="19" spans="2:14" ht="39.75" customHeight="1" x14ac:dyDescent="0.2">
      <c r="B19" s="584"/>
      <c r="C19" s="674" t="s">
        <v>346</v>
      </c>
      <c r="D19" s="674"/>
      <c r="E19" s="674"/>
      <c r="F19" s="674" t="s">
        <v>347</v>
      </c>
      <c r="G19" s="674"/>
      <c r="H19" s="674"/>
      <c r="I19" s="675"/>
      <c r="J19" s="21"/>
      <c r="K19" s="21"/>
      <c r="M19" s="18" t="s">
        <v>132</v>
      </c>
      <c r="N19" s="6"/>
    </row>
    <row r="20" spans="2:14" ht="39.75" customHeight="1" x14ac:dyDescent="0.2">
      <c r="B20" s="118" t="s">
        <v>257</v>
      </c>
      <c r="C20" s="699" t="s">
        <v>43</v>
      </c>
      <c r="D20" s="700"/>
      <c r="E20" s="701"/>
      <c r="F20" s="686" t="s">
        <v>43</v>
      </c>
      <c r="G20" s="686"/>
      <c r="H20" s="686"/>
      <c r="I20" s="687"/>
      <c r="J20" s="15"/>
      <c r="K20" s="15"/>
      <c r="M20" s="18"/>
      <c r="N20" s="6"/>
    </row>
    <row r="21" spans="2:14" ht="42" customHeight="1" x14ac:dyDescent="0.2">
      <c r="B21" s="118" t="s">
        <v>258</v>
      </c>
      <c r="C21" s="702" t="s">
        <v>348</v>
      </c>
      <c r="D21" s="703"/>
      <c r="E21" s="704"/>
      <c r="F21" s="705" t="s">
        <v>349</v>
      </c>
      <c r="G21" s="692"/>
      <c r="H21" s="692"/>
      <c r="I21" s="706"/>
      <c r="J21" s="20"/>
      <c r="K21" s="20"/>
      <c r="M21" s="24"/>
      <c r="N21" s="6"/>
    </row>
    <row r="22" spans="2:14" ht="23.25" customHeight="1" x14ac:dyDescent="0.2">
      <c r="B22" s="118" t="s">
        <v>261</v>
      </c>
      <c r="C22" s="691">
        <v>45292</v>
      </c>
      <c r="D22" s="707"/>
      <c r="E22" s="708"/>
      <c r="F22" s="131" t="s">
        <v>262</v>
      </c>
      <c r="G22" s="261">
        <v>15</v>
      </c>
      <c r="H22" s="131" t="s">
        <v>263</v>
      </c>
      <c r="I22" s="318">
        <v>0.85</v>
      </c>
      <c r="J22" s="25"/>
      <c r="K22" s="25"/>
      <c r="M22" s="24"/>
    </row>
    <row r="23" spans="2:14" ht="27" customHeight="1" x14ac:dyDescent="0.2">
      <c r="B23" s="118" t="s">
        <v>264</v>
      </c>
      <c r="C23" s="691">
        <v>45443</v>
      </c>
      <c r="D23" s="692"/>
      <c r="E23" s="693"/>
      <c r="F23" s="131" t="s">
        <v>265</v>
      </c>
      <c r="G23" s="694">
        <v>0.15</v>
      </c>
      <c r="H23" s="695"/>
      <c r="I23" s="696"/>
      <c r="J23" s="26"/>
      <c r="K23" s="26"/>
      <c r="M23" s="24"/>
    </row>
    <row r="24" spans="2:14" ht="30.75" customHeight="1" x14ac:dyDescent="0.2">
      <c r="B24" s="205" t="s">
        <v>266</v>
      </c>
      <c r="C24" s="712" t="s">
        <v>118</v>
      </c>
      <c r="D24" s="713"/>
      <c r="E24" s="714"/>
      <c r="F24" s="206" t="s">
        <v>268</v>
      </c>
      <c r="G24" s="705" t="s">
        <v>269</v>
      </c>
      <c r="H24" s="692"/>
      <c r="I24" s="706"/>
      <c r="J24" s="23"/>
      <c r="K24" s="23"/>
      <c r="M24" s="24"/>
    </row>
    <row r="25" spans="2:14" ht="22.5" customHeight="1" x14ac:dyDescent="0.2">
      <c r="B25" s="654" t="s">
        <v>270</v>
      </c>
      <c r="C25" s="655"/>
      <c r="D25" s="655"/>
      <c r="E25" s="655"/>
      <c r="F25" s="655"/>
      <c r="G25" s="655"/>
      <c r="H25" s="655"/>
      <c r="I25" s="656"/>
      <c r="J25" s="40"/>
      <c r="K25" s="40"/>
      <c r="M25" s="24"/>
    </row>
    <row r="26" spans="2:14" ht="43.5" customHeight="1" x14ac:dyDescent="0.2">
      <c r="B26" s="100" t="s">
        <v>148</v>
      </c>
      <c r="C26" s="134" t="s">
        <v>271</v>
      </c>
      <c r="D26" s="134" t="s">
        <v>272</v>
      </c>
      <c r="E26" s="135" t="s">
        <v>273</v>
      </c>
      <c r="F26" s="134" t="s">
        <v>274</v>
      </c>
      <c r="G26" s="134" t="s">
        <v>275</v>
      </c>
      <c r="H26" s="135" t="s">
        <v>331</v>
      </c>
      <c r="I26" s="136" t="s">
        <v>277</v>
      </c>
      <c r="M26" s="24"/>
    </row>
    <row r="27" spans="2:14" ht="19.5" customHeight="1" x14ac:dyDescent="0.2">
      <c r="B27" s="101" t="s">
        <v>157</v>
      </c>
      <c r="C27" s="153">
        <f>+G23*20%</f>
        <v>0.03</v>
      </c>
      <c r="D27" s="153">
        <v>0.03</v>
      </c>
      <c r="E27" s="128">
        <f>D27/C27</f>
        <v>1</v>
      </c>
      <c r="F27" s="715">
        <f>SUM(C27:C31)</f>
        <v>0.15</v>
      </c>
      <c r="G27" s="715">
        <f>SUM(D27:D31)</f>
        <v>0.03</v>
      </c>
      <c r="H27" s="215">
        <f>+(D27*100%)/$G$23</f>
        <v>0.2</v>
      </c>
      <c r="I27" s="718">
        <f>G27+I22</f>
        <v>0.88</v>
      </c>
      <c r="M27" s="24"/>
    </row>
    <row r="28" spans="2:14" ht="19.5" customHeight="1" x14ac:dyDescent="0.2">
      <c r="B28" s="101" t="s">
        <v>158</v>
      </c>
      <c r="C28" s="153">
        <f>+G23*0%</f>
        <v>0</v>
      </c>
      <c r="D28" s="153"/>
      <c r="E28" s="128">
        <v>0</v>
      </c>
      <c r="F28" s="716"/>
      <c r="G28" s="716"/>
      <c r="H28" s="215" t="str">
        <f>+IF(D28="","",((D28*100%)/$G$23)+H27)</f>
        <v/>
      </c>
      <c r="I28" s="719"/>
      <c r="M28" s="24"/>
    </row>
    <row r="29" spans="2:14" ht="19.5" customHeight="1" x14ac:dyDescent="0.2">
      <c r="B29" s="101" t="s">
        <v>159</v>
      </c>
      <c r="C29" s="153">
        <f>+G23*0%</f>
        <v>0</v>
      </c>
      <c r="D29" s="153"/>
      <c r="E29" s="128">
        <v>0</v>
      </c>
      <c r="F29" s="716"/>
      <c r="G29" s="716"/>
      <c r="H29" s="215" t="str">
        <f t="shared" ref="H29:H38" si="0">+IF(D29="","",((D29*100%)/$G$23)+H28)</f>
        <v/>
      </c>
      <c r="I29" s="719"/>
      <c r="M29" s="24"/>
    </row>
    <row r="30" spans="2:14" ht="19.5" customHeight="1" x14ac:dyDescent="0.2">
      <c r="B30" s="101" t="s">
        <v>160</v>
      </c>
      <c r="C30" s="153">
        <f>+G23*0%</f>
        <v>0</v>
      </c>
      <c r="D30" s="153"/>
      <c r="E30" s="128">
        <v>0</v>
      </c>
      <c r="F30" s="716"/>
      <c r="G30" s="716"/>
      <c r="H30" s="215" t="str">
        <f t="shared" si="0"/>
        <v/>
      </c>
      <c r="I30" s="719"/>
    </row>
    <row r="31" spans="2:14" ht="19.5" customHeight="1" x14ac:dyDescent="0.2">
      <c r="B31" s="101" t="s">
        <v>161</v>
      </c>
      <c r="C31" s="153">
        <f>+G23*80%</f>
        <v>0.12</v>
      </c>
      <c r="D31" s="153"/>
      <c r="E31" s="128">
        <f t="shared" ref="E31" si="1">D31/C31</f>
        <v>0</v>
      </c>
      <c r="F31" s="716"/>
      <c r="G31" s="716"/>
      <c r="H31" s="215" t="str">
        <f t="shared" si="0"/>
        <v/>
      </c>
      <c r="I31" s="719"/>
    </row>
    <row r="32" spans="2:14" ht="19.5" hidden="1" customHeight="1" x14ac:dyDescent="0.2">
      <c r="B32" s="101" t="s">
        <v>162</v>
      </c>
      <c r="C32" s="153"/>
      <c r="D32" s="153"/>
      <c r="E32" s="128"/>
      <c r="F32" s="716"/>
      <c r="G32" s="716"/>
      <c r="H32" s="215" t="str">
        <f t="shared" si="0"/>
        <v/>
      </c>
      <c r="I32" s="719"/>
    </row>
    <row r="33" spans="2:11" ht="19.5" hidden="1" customHeight="1" x14ac:dyDescent="0.2">
      <c r="B33" s="101" t="s">
        <v>163</v>
      </c>
      <c r="C33" s="153"/>
      <c r="D33" s="153"/>
      <c r="E33" s="128"/>
      <c r="F33" s="716"/>
      <c r="G33" s="716"/>
      <c r="H33" s="215" t="str">
        <f t="shared" si="0"/>
        <v/>
      </c>
      <c r="I33" s="719"/>
    </row>
    <row r="34" spans="2:11" ht="19.5" hidden="1" customHeight="1" x14ac:dyDescent="0.2">
      <c r="B34" s="101" t="s">
        <v>164</v>
      </c>
      <c r="C34" s="214"/>
      <c r="D34" s="214"/>
      <c r="E34" s="128"/>
      <c r="F34" s="716"/>
      <c r="G34" s="716"/>
      <c r="H34" s="215" t="str">
        <f t="shared" si="0"/>
        <v/>
      </c>
      <c r="I34" s="719"/>
    </row>
    <row r="35" spans="2:11" ht="19.5" hidden="1" customHeight="1" x14ac:dyDescent="0.2">
      <c r="B35" s="101" t="s">
        <v>165</v>
      </c>
      <c r="C35" s="214"/>
      <c r="D35" s="214"/>
      <c r="E35" s="128"/>
      <c r="F35" s="716"/>
      <c r="G35" s="716"/>
      <c r="H35" s="215" t="str">
        <f t="shared" si="0"/>
        <v/>
      </c>
      <c r="I35" s="719"/>
    </row>
    <row r="36" spans="2:11" ht="19.5" hidden="1" customHeight="1" x14ac:dyDescent="0.2">
      <c r="B36" s="101" t="s">
        <v>166</v>
      </c>
      <c r="C36" s="214"/>
      <c r="D36" s="214"/>
      <c r="E36" s="128"/>
      <c r="F36" s="716"/>
      <c r="G36" s="716"/>
      <c r="H36" s="215" t="str">
        <f t="shared" si="0"/>
        <v/>
      </c>
      <c r="I36" s="719"/>
    </row>
    <row r="37" spans="2:11" ht="19.5" hidden="1" customHeight="1" x14ac:dyDescent="0.2">
      <c r="B37" s="101" t="s">
        <v>167</v>
      </c>
      <c r="C37" s="214"/>
      <c r="D37" s="214"/>
      <c r="E37" s="128"/>
      <c r="F37" s="716"/>
      <c r="G37" s="716"/>
      <c r="H37" s="215" t="str">
        <f t="shared" si="0"/>
        <v/>
      </c>
      <c r="I37" s="719"/>
    </row>
    <row r="38" spans="2:11" ht="19.5" hidden="1" customHeight="1" x14ac:dyDescent="0.2">
      <c r="B38" s="101" t="s">
        <v>168</v>
      </c>
      <c r="C38" s="214"/>
      <c r="D38" s="214"/>
      <c r="E38" s="128"/>
      <c r="F38" s="717"/>
      <c r="G38" s="717"/>
      <c r="H38" s="215" t="str">
        <f t="shared" si="0"/>
        <v/>
      </c>
      <c r="I38" s="720"/>
    </row>
    <row r="39" spans="2:11" ht="176.25" customHeight="1" x14ac:dyDescent="0.2">
      <c r="B39" s="119" t="s">
        <v>279</v>
      </c>
      <c r="C39" s="709" t="s">
        <v>350</v>
      </c>
      <c r="D39" s="710"/>
      <c r="E39" s="710"/>
      <c r="F39" s="710"/>
      <c r="G39" s="710"/>
      <c r="H39" s="710"/>
      <c r="I39" s="711"/>
    </row>
    <row r="40" spans="2:11" ht="34.5" customHeight="1" x14ac:dyDescent="0.2">
      <c r="B40" s="545"/>
      <c r="C40" s="546"/>
      <c r="D40" s="546"/>
      <c r="E40" s="546"/>
      <c r="F40" s="546"/>
      <c r="G40" s="546"/>
      <c r="H40" s="546"/>
      <c r="I40" s="547"/>
      <c r="J40" s="40"/>
      <c r="K40" s="40"/>
    </row>
    <row r="41" spans="2:11" ht="34.5" customHeight="1" x14ac:dyDescent="0.2">
      <c r="B41" s="548"/>
      <c r="C41" s="549"/>
      <c r="D41" s="549"/>
      <c r="E41" s="549"/>
      <c r="F41" s="549"/>
      <c r="G41" s="549"/>
      <c r="H41" s="549"/>
      <c r="I41" s="550"/>
      <c r="J41" s="28"/>
      <c r="K41" s="28"/>
    </row>
    <row r="42" spans="2:11" ht="34.5" customHeight="1" x14ac:dyDescent="0.2">
      <c r="B42" s="548"/>
      <c r="C42" s="549"/>
      <c r="D42" s="549"/>
      <c r="E42" s="549"/>
      <c r="F42" s="549"/>
      <c r="G42" s="549"/>
      <c r="H42" s="549"/>
      <c r="I42" s="550"/>
      <c r="J42" s="28"/>
      <c r="K42" s="28"/>
    </row>
    <row r="43" spans="2:11" ht="34.5" customHeight="1" x14ac:dyDescent="0.2">
      <c r="B43" s="548"/>
      <c r="C43" s="549"/>
      <c r="D43" s="549"/>
      <c r="E43" s="549"/>
      <c r="F43" s="549"/>
      <c r="G43" s="549"/>
      <c r="H43" s="549"/>
      <c r="I43" s="550"/>
      <c r="J43" s="28"/>
      <c r="K43" s="28"/>
    </row>
    <row r="44" spans="2:11" ht="34.5" customHeight="1" x14ac:dyDescent="0.2">
      <c r="B44" s="551"/>
      <c r="C44" s="552"/>
      <c r="D44" s="552"/>
      <c r="E44" s="552"/>
      <c r="F44" s="552"/>
      <c r="G44" s="552"/>
      <c r="H44" s="552"/>
      <c r="I44" s="553"/>
      <c r="J44" s="12"/>
      <c r="K44" s="12"/>
    </row>
    <row r="45" spans="2:11" ht="24.6" customHeight="1" x14ac:dyDescent="0.2">
      <c r="B45" s="721" t="s">
        <v>280</v>
      </c>
      <c r="C45" s="723" t="s">
        <v>350</v>
      </c>
      <c r="D45" s="723"/>
      <c r="E45" s="723"/>
      <c r="F45" s="724"/>
      <c r="G45" s="139"/>
      <c r="H45" s="140" t="s">
        <v>148</v>
      </c>
      <c r="I45" s="141" t="s">
        <v>308</v>
      </c>
      <c r="J45" s="12"/>
      <c r="K45" s="12"/>
    </row>
    <row r="46" spans="2:11" ht="85.35" customHeight="1" x14ac:dyDescent="0.2">
      <c r="B46" s="722"/>
      <c r="C46" s="725"/>
      <c r="D46" s="725"/>
      <c r="E46" s="725"/>
      <c r="F46" s="726"/>
      <c r="G46" s="148" t="s">
        <v>351</v>
      </c>
      <c r="H46" s="254" t="s">
        <v>352</v>
      </c>
      <c r="I46" s="302" t="s">
        <v>353</v>
      </c>
      <c r="J46" s="29">
        <f>8+8+4+2</f>
        <v>22</v>
      </c>
      <c r="K46" s="29"/>
    </row>
    <row r="47" spans="2:11" ht="85.35" customHeight="1" x14ac:dyDescent="0.2">
      <c r="B47" s="722"/>
      <c r="C47" s="725"/>
      <c r="D47" s="725"/>
      <c r="E47" s="725"/>
      <c r="F47" s="726"/>
      <c r="G47" s="148" t="s">
        <v>354</v>
      </c>
      <c r="H47" s="254" t="s">
        <v>355</v>
      </c>
      <c r="I47" s="302" t="s">
        <v>355</v>
      </c>
      <c r="J47" s="29"/>
      <c r="K47" s="29"/>
    </row>
    <row r="48" spans="2:11" ht="85.35" customHeight="1" x14ac:dyDescent="0.2">
      <c r="B48" s="722"/>
      <c r="C48" s="727"/>
      <c r="D48" s="727"/>
      <c r="E48" s="727"/>
      <c r="F48" s="728"/>
      <c r="G48" s="148" t="s">
        <v>356</v>
      </c>
      <c r="H48" s="298">
        <v>5</v>
      </c>
      <c r="I48" s="299">
        <v>5</v>
      </c>
      <c r="J48" s="29"/>
      <c r="K48" s="29"/>
    </row>
    <row r="49" spans="2:11" ht="32.25" customHeight="1" x14ac:dyDescent="0.2">
      <c r="B49" s="118" t="s">
        <v>282</v>
      </c>
      <c r="C49" s="731" t="s">
        <v>357</v>
      </c>
      <c r="D49" s="732"/>
      <c r="E49" s="732"/>
      <c r="F49" s="732"/>
      <c r="G49" s="732"/>
      <c r="H49" s="732"/>
      <c r="I49" s="733"/>
      <c r="J49" s="29"/>
      <c r="K49" s="29"/>
    </row>
    <row r="50" spans="2:11" ht="69" customHeight="1" x14ac:dyDescent="0.2">
      <c r="B50" s="120" t="s">
        <v>283</v>
      </c>
      <c r="C50" s="734" t="s">
        <v>358</v>
      </c>
      <c r="D50" s="735"/>
      <c r="E50" s="735"/>
      <c r="F50" s="735"/>
      <c r="G50" s="735"/>
      <c r="H50" s="735"/>
      <c r="I50" s="736"/>
      <c r="J50" s="29"/>
      <c r="K50" s="29"/>
    </row>
    <row r="51" spans="2:11" ht="22.5" customHeight="1" x14ac:dyDescent="0.2">
      <c r="B51" s="654" t="s">
        <v>284</v>
      </c>
      <c r="C51" s="655"/>
      <c r="D51" s="655"/>
      <c r="E51" s="655"/>
      <c r="F51" s="655"/>
      <c r="G51" s="655"/>
      <c r="H51" s="655"/>
      <c r="I51" s="656"/>
      <c r="J51" s="29"/>
      <c r="K51" s="29"/>
    </row>
    <row r="52" spans="2:11" ht="22.5" customHeight="1" x14ac:dyDescent="0.2">
      <c r="B52" s="538" t="s">
        <v>285</v>
      </c>
      <c r="C52" s="137" t="s">
        <v>286</v>
      </c>
      <c r="D52" s="540" t="s">
        <v>287</v>
      </c>
      <c r="E52" s="540"/>
      <c r="F52" s="540"/>
      <c r="G52" s="540" t="s">
        <v>288</v>
      </c>
      <c r="H52" s="540"/>
      <c r="I52" s="541"/>
      <c r="J52" s="30"/>
      <c r="K52" s="30"/>
    </row>
    <row r="53" spans="2:11" ht="30.75" customHeight="1" x14ac:dyDescent="0.2">
      <c r="B53" s="539"/>
      <c r="C53" s="211"/>
      <c r="D53" s="527"/>
      <c r="E53" s="527"/>
      <c r="F53" s="527"/>
      <c r="G53" s="527"/>
      <c r="H53" s="527"/>
      <c r="I53" s="528"/>
      <c r="J53" s="30"/>
      <c r="K53" s="30"/>
    </row>
    <row r="54" spans="2:11" ht="32.25" customHeight="1" x14ac:dyDescent="0.2">
      <c r="B54" s="121" t="s">
        <v>289</v>
      </c>
      <c r="C54" s="527" t="s">
        <v>359</v>
      </c>
      <c r="D54" s="527"/>
      <c r="E54" s="527"/>
      <c r="F54" s="527"/>
      <c r="G54" s="527"/>
      <c r="H54" s="527"/>
      <c r="I54" s="528"/>
      <c r="J54" s="32"/>
      <c r="K54" s="32"/>
    </row>
    <row r="55" spans="2:11" ht="28.5" customHeight="1" x14ac:dyDescent="0.2">
      <c r="B55" s="122" t="s">
        <v>291</v>
      </c>
      <c r="C55" s="729" t="s">
        <v>359</v>
      </c>
      <c r="D55" s="729"/>
      <c r="E55" s="729"/>
      <c r="F55" s="729"/>
      <c r="G55" s="729"/>
      <c r="H55" s="729"/>
      <c r="I55" s="730"/>
      <c r="J55" s="32"/>
      <c r="K55" s="32"/>
    </row>
    <row r="56" spans="2:11" ht="30" customHeight="1" x14ac:dyDescent="0.2">
      <c r="B56" s="120" t="s">
        <v>292</v>
      </c>
      <c r="C56" s="630" t="s">
        <v>360</v>
      </c>
      <c r="D56" s="631"/>
      <c r="E56" s="631"/>
      <c r="F56" s="631"/>
      <c r="G56" s="631"/>
      <c r="H56" s="631"/>
      <c r="I56" s="631"/>
      <c r="J56" s="33"/>
      <c r="K56" s="33"/>
    </row>
    <row r="57" spans="2:11" ht="31.5" customHeight="1" x14ac:dyDescent="0.2">
      <c r="B57" s="116" t="s">
        <v>294</v>
      </c>
      <c r="C57" s="630" t="s">
        <v>361</v>
      </c>
      <c r="D57" s="631"/>
      <c r="E57" s="631"/>
      <c r="F57" s="631"/>
      <c r="G57" s="631"/>
      <c r="H57" s="631"/>
      <c r="I57" s="631"/>
      <c r="J57" s="34"/>
      <c r="K57" s="34"/>
    </row>
    <row r="58" spans="2:11" ht="12.75" customHeight="1" x14ac:dyDescent="0.2">
      <c r="B58" s="123"/>
      <c r="C58" s="124"/>
      <c r="D58" s="124"/>
      <c r="E58" s="125"/>
      <c r="F58" s="125"/>
      <c r="G58" s="126"/>
      <c r="H58" s="127"/>
      <c r="I58" s="124"/>
      <c r="J58" s="34"/>
      <c r="K58" s="34"/>
    </row>
    <row r="59" spans="2:11" ht="13.35" customHeight="1" x14ac:dyDescent="0.2">
      <c r="B59" s="123"/>
      <c r="C59" s="124"/>
      <c r="D59" s="124"/>
      <c r="E59" s="125"/>
      <c r="F59" s="125"/>
      <c r="G59" s="126"/>
      <c r="H59" s="127"/>
      <c r="I59" s="124"/>
      <c r="J59" s="34"/>
      <c r="K59" s="34"/>
    </row>
    <row r="60" spans="2:11" ht="13.35" customHeight="1" x14ac:dyDescent="0.2">
      <c r="B60" s="123"/>
      <c r="C60" s="124"/>
      <c r="D60" s="124"/>
      <c r="E60" s="125"/>
      <c r="F60" s="125"/>
      <c r="G60" s="126"/>
      <c r="H60" s="127"/>
      <c r="I60" s="124"/>
      <c r="J60" s="34"/>
      <c r="K60" s="34"/>
    </row>
    <row r="61" spans="2:11" ht="13.35" customHeight="1" x14ac:dyDescent="0.2">
      <c r="B61" s="123"/>
      <c r="C61" s="124"/>
      <c r="D61" s="124"/>
      <c r="E61" s="125"/>
      <c r="F61" s="125"/>
      <c r="G61" s="126"/>
      <c r="H61" s="127"/>
      <c r="I61" s="124"/>
      <c r="J61" s="34"/>
      <c r="K61" s="34"/>
    </row>
    <row r="62" spans="2:11" ht="13.35" customHeight="1" x14ac:dyDescent="0.2">
      <c r="B62" s="123"/>
      <c r="C62" s="124"/>
      <c r="D62" s="124"/>
      <c r="E62" s="125"/>
      <c r="F62" s="125"/>
      <c r="G62" s="126"/>
      <c r="H62" s="127"/>
      <c r="I62" s="124"/>
      <c r="J62" s="34"/>
      <c r="K62" s="34"/>
    </row>
    <row r="63" spans="2:11" ht="25.5" customHeight="1" x14ac:dyDescent="0.2">
      <c r="B63" s="123"/>
      <c r="C63" s="124"/>
      <c r="D63" s="124"/>
      <c r="E63" s="125"/>
      <c r="F63" s="125"/>
      <c r="G63" s="126"/>
      <c r="H63" s="127"/>
      <c r="I63" s="124"/>
      <c r="J63" s="34"/>
      <c r="K63" s="34"/>
    </row>
    <row r="64" spans="2:11" ht="13.35" customHeight="1" x14ac:dyDescent="0.2"/>
    <row r="65" ht="13.35" customHeight="1" x14ac:dyDescent="0.2"/>
    <row r="66" ht="13.35" customHeight="1" x14ac:dyDescent="0.2"/>
    <row r="67" ht="13.35" customHeight="1" x14ac:dyDescent="0.2"/>
    <row r="68" ht="13.35" customHeight="1" x14ac:dyDescent="0.2"/>
    <row r="69" ht="13.35" customHeight="1" x14ac:dyDescent="0.2"/>
    <row r="70" ht="13.35" customHeight="1" x14ac:dyDescent="0.2"/>
    <row r="71" ht="13.35" customHeight="1" x14ac:dyDescent="0.2"/>
    <row r="72" ht="13.35" customHeight="1" x14ac:dyDescent="0.2"/>
    <row r="73" ht="13.35" customHeight="1" x14ac:dyDescent="0.2"/>
    <row r="74" ht="13.35" customHeight="1" x14ac:dyDescent="0.2"/>
    <row r="75" ht="13.35" customHeight="1" x14ac:dyDescent="0.2"/>
    <row r="76" ht="13.35" customHeight="1" x14ac:dyDescent="0.2"/>
    <row r="77" ht="13.35" customHeight="1" x14ac:dyDescent="0.2"/>
    <row r="78" ht="13.35" customHeight="1" x14ac:dyDescent="0.2"/>
    <row r="79" ht="13.35" customHeight="1" x14ac:dyDescent="0.2"/>
    <row r="80" ht="13.35" customHeight="1" x14ac:dyDescent="0.2"/>
  </sheetData>
  <sheetProtection algorithmName="SHA-512" hashValue="krXlYDAMXAuiQGSgRVY4Qwt1sQGANfBZSL19rftP0M59VRAutBUHl08/jt875xayoKDQYpmNxOMjBQnPivbizg==" saltValue="IL93AStL2oaKGA1uUbkMRQ==" spinCount="100000" sheet="1" objects="1" scenarios="1"/>
  <mergeCells count="60">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 ref="B40:I44"/>
    <mergeCell ref="C39:I39"/>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73"/>
  <sheetViews>
    <sheetView view="pageBreakPreview" topLeftCell="A21" zoomScaleNormal="85" zoomScaleSheetLayoutView="100" zoomScalePageLayoutView="85" workbookViewId="0">
      <selection activeCell="D27" sqref="D27"/>
    </sheetView>
  </sheetViews>
  <sheetFormatPr baseColWidth="10" defaultColWidth="10.7109375" defaultRowHeight="12.75" x14ac:dyDescent="0.2"/>
  <cols>
    <col min="1" max="1" width="1" style="83" customWidth="1"/>
    <col min="2" max="2" width="25.42578125" style="114" customWidth="1"/>
    <col min="3" max="3" width="14.42578125" style="83" customWidth="1"/>
    <col min="4" max="4" width="20.140625" style="83" customWidth="1"/>
    <col min="5" max="5" width="16.42578125" style="83" customWidth="1"/>
    <col min="6" max="6" width="35" style="83" customWidth="1"/>
    <col min="7" max="7" width="28.28515625" style="114" customWidth="1"/>
    <col min="8" max="9" width="13.85546875" style="83" customWidth="1"/>
    <col min="10" max="11" width="22.42578125" style="83" customWidth="1"/>
    <col min="12" max="24" width="10.7109375" style="81"/>
    <col min="25" max="16384" width="10.7109375" style="83"/>
  </cols>
  <sheetData>
    <row r="1" spans="2:14" ht="37.5" customHeight="1" x14ac:dyDescent="0.2">
      <c r="B1" s="613"/>
      <c r="C1" s="632" t="s">
        <v>1</v>
      </c>
      <c r="D1" s="632"/>
      <c r="E1" s="632"/>
      <c r="F1" s="632"/>
      <c r="G1" s="632"/>
      <c r="H1" s="632"/>
      <c r="I1" s="617"/>
      <c r="J1" s="80"/>
      <c r="K1" s="80"/>
      <c r="M1" s="82" t="s">
        <v>67</v>
      </c>
    </row>
    <row r="2" spans="2:14" ht="37.5" customHeight="1" x14ac:dyDescent="0.2">
      <c r="B2" s="614"/>
      <c r="C2" s="620" t="s">
        <v>218</v>
      </c>
      <c r="D2" s="620"/>
      <c r="E2" s="620"/>
      <c r="F2" s="620"/>
      <c r="G2" s="620"/>
      <c r="H2" s="620"/>
      <c r="I2" s="618"/>
      <c r="J2" s="80"/>
      <c r="K2" s="80"/>
      <c r="M2" s="82" t="s">
        <v>68</v>
      </c>
    </row>
    <row r="3" spans="2:14" ht="37.5" customHeight="1" thickBot="1" x14ac:dyDescent="0.25">
      <c r="B3" s="615"/>
      <c r="C3" s="621" t="s">
        <v>219</v>
      </c>
      <c r="D3" s="621"/>
      <c r="E3" s="621"/>
      <c r="F3" s="621" t="s">
        <v>220</v>
      </c>
      <c r="G3" s="621"/>
      <c r="H3" s="621"/>
      <c r="I3" s="619"/>
      <c r="J3" s="80"/>
      <c r="K3" s="80"/>
      <c r="M3" s="82" t="s">
        <v>70</v>
      </c>
    </row>
    <row r="4" spans="2:14" ht="23.25" customHeight="1" x14ac:dyDescent="0.2">
      <c r="B4" s="609" t="s">
        <v>221</v>
      </c>
      <c r="C4" s="610"/>
      <c r="D4" s="610"/>
      <c r="E4" s="610"/>
      <c r="F4" s="610"/>
      <c r="G4" s="610"/>
      <c r="H4" s="610"/>
      <c r="I4" s="611"/>
      <c r="J4" s="84"/>
      <c r="K4" s="84"/>
    </row>
    <row r="5" spans="2:14" ht="24" customHeight="1" x14ac:dyDescent="0.2">
      <c r="B5" s="535" t="s">
        <v>222</v>
      </c>
      <c r="C5" s="536"/>
      <c r="D5" s="536"/>
      <c r="E5" s="536"/>
      <c r="F5" s="536"/>
      <c r="G5" s="536"/>
      <c r="H5" s="536"/>
      <c r="I5" s="537"/>
      <c r="J5" s="85"/>
      <c r="K5" s="85"/>
      <c r="N5" s="86" t="s">
        <v>77</v>
      </c>
    </row>
    <row r="6" spans="2:14" ht="30.75" customHeight="1" x14ac:dyDescent="0.2">
      <c r="B6" s="118" t="s">
        <v>223</v>
      </c>
      <c r="C6" s="130">
        <v>5</v>
      </c>
      <c r="D6" s="612" t="s">
        <v>224</v>
      </c>
      <c r="E6" s="612"/>
      <c r="F6" s="579" t="s">
        <v>362</v>
      </c>
      <c r="G6" s="579"/>
      <c r="H6" s="579"/>
      <c r="I6" s="580"/>
      <c r="J6" s="87"/>
      <c r="K6" s="87"/>
      <c r="M6" s="82" t="s">
        <v>81</v>
      </c>
      <c r="N6" s="86" t="s">
        <v>82</v>
      </c>
    </row>
    <row r="7" spans="2:14" ht="30.75" customHeight="1" x14ac:dyDescent="0.2">
      <c r="B7" s="118" t="s">
        <v>226</v>
      </c>
      <c r="C7" s="130" t="s">
        <v>84</v>
      </c>
      <c r="D7" s="612" t="s">
        <v>227</v>
      </c>
      <c r="E7" s="612"/>
      <c r="F7" s="579" t="s">
        <v>363</v>
      </c>
      <c r="G7" s="579"/>
      <c r="H7" s="131" t="s">
        <v>229</v>
      </c>
      <c r="I7" s="132" t="s">
        <v>84</v>
      </c>
      <c r="J7" s="88"/>
      <c r="K7" s="88"/>
      <c r="M7" s="82" t="s">
        <v>88</v>
      </c>
      <c r="N7" s="86" t="s">
        <v>89</v>
      </c>
    </row>
    <row r="8" spans="2:14" ht="30.75" customHeight="1" x14ac:dyDescent="0.2">
      <c r="B8" s="118" t="s">
        <v>230</v>
      </c>
      <c r="C8" s="579" t="s">
        <v>231</v>
      </c>
      <c r="D8" s="579"/>
      <c r="E8" s="579"/>
      <c r="F8" s="579"/>
      <c r="G8" s="131" t="s">
        <v>232</v>
      </c>
      <c r="H8" s="602">
        <v>7550</v>
      </c>
      <c r="I8" s="603"/>
      <c r="J8" s="89"/>
      <c r="K8" s="89"/>
      <c r="M8" s="82" t="s">
        <v>93</v>
      </c>
      <c r="N8" s="86" t="s">
        <v>44</v>
      </c>
    </row>
    <row r="9" spans="2:14" ht="30.75" customHeight="1" x14ac:dyDescent="0.2">
      <c r="B9" s="118" t="s">
        <v>68</v>
      </c>
      <c r="C9" s="604" t="s">
        <v>81</v>
      </c>
      <c r="D9" s="604"/>
      <c r="E9" s="604"/>
      <c r="F9" s="604"/>
      <c r="G9" s="131" t="s">
        <v>233</v>
      </c>
      <c r="H9" s="605" t="s">
        <v>364</v>
      </c>
      <c r="I9" s="606"/>
      <c r="J9" s="90"/>
      <c r="K9" s="90"/>
      <c r="M9" s="91" t="s">
        <v>97</v>
      </c>
    </row>
    <row r="10" spans="2:14" ht="39" customHeight="1" x14ac:dyDescent="0.2">
      <c r="B10" s="118" t="s">
        <v>235</v>
      </c>
      <c r="C10" s="579" t="s">
        <v>365</v>
      </c>
      <c r="D10" s="579"/>
      <c r="E10" s="579"/>
      <c r="F10" s="579"/>
      <c r="G10" s="579"/>
      <c r="H10" s="579"/>
      <c r="I10" s="580"/>
      <c r="J10" s="92"/>
      <c r="K10" s="92"/>
      <c r="M10" s="91"/>
    </row>
    <row r="11" spans="2:14" ht="30.75" customHeight="1" x14ac:dyDescent="0.2">
      <c r="B11" s="118" t="s">
        <v>237</v>
      </c>
      <c r="C11" s="581" t="s">
        <v>366</v>
      </c>
      <c r="D11" s="581"/>
      <c r="E11" s="581"/>
      <c r="F11" s="581"/>
      <c r="G11" s="581"/>
      <c r="H11" s="581"/>
      <c r="I11" s="607"/>
      <c r="J11" s="88"/>
      <c r="K11" s="88"/>
      <c r="M11" s="91"/>
      <c r="N11" s="86" t="s">
        <v>102</v>
      </c>
    </row>
    <row r="12" spans="2:14" ht="30.75" customHeight="1" x14ac:dyDescent="0.2">
      <c r="B12" s="118" t="s">
        <v>239</v>
      </c>
      <c r="C12" s="600" t="s">
        <v>367</v>
      </c>
      <c r="D12" s="600"/>
      <c r="E12" s="600"/>
      <c r="F12" s="600"/>
      <c r="G12" s="131" t="s">
        <v>241</v>
      </c>
      <c r="H12" s="591" t="s">
        <v>106</v>
      </c>
      <c r="I12" s="592"/>
      <c r="J12" s="88"/>
      <c r="K12" s="88"/>
      <c r="M12" s="91" t="s">
        <v>107</v>
      </c>
      <c r="N12" s="86" t="s">
        <v>84</v>
      </c>
    </row>
    <row r="13" spans="2:14" ht="30.75" customHeight="1" x14ac:dyDescent="0.2">
      <c r="B13" s="118" t="s">
        <v>242</v>
      </c>
      <c r="C13" s="608" t="s">
        <v>299</v>
      </c>
      <c r="D13" s="608"/>
      <c r="E13" s="608"/>
      <c r="F13" s="608"/>
      <c r="G13" s="131" t="s">
        <v>244</v>
      </c>
      <c r="H13" s="581" t="s">
        <v>77</v>
      </c>
      <c r="I13" s="607"/>
      <c r="J13" s="88"/>
      <c r="K13" s="88"/>
      <c r="M13" s="91" t="s">
        <v>111</v>
      </c>
    </row>
    <row r="14" spans="2:14" ht="30" customHeight="1" x14ac:dyDescent="0.2">
      <c r="B14" s="118" t="s">
        <v>245</v>
      </c>
      <c r="C14" s="737" t="s">
        <v>368</v>
      </c>
      <c r="D14" s="738"/>
      <c r="E14" s="738"/>
      <c r="F14" s="738"/>
      <c r="G14" s="738"/>
      <c r="H14" s="738"/>
      <c r="I14" s="739"/>
      <c r="J14" s="92"/>
      <c r="K14" s="92"/>
      <c r="M14" s="91" t="s">
        <v>114</v>
      </c>
      <c r="N14" s="86"/>
    </row>
    <row r="15" spans="2:14" ht="30.75" customHeight="1" x14ac:dyDescent="0.2">
      <c r="B15" s="118" t="s">
        <v>247</v>
      </c>
      <c r="C15" s="600" t="s">
        <v>248</v>
      </c>
      <c r="D15" s="600"/>
      <c r="E15" s="600"/>
      <c r="F15" s="600"/>
      <c r="G15" s="600"/>
      <c r="H15" s="600"/>
      <c r="I15" s="601"/>
      <c r="J15" s="93"/>
      <c r="K15" s="93"/>
      <c r="M15" s="91" t="s">
        <v>118</v>
      </c>
      <c r="N15" s="86"/>
    </row>
    <row r="16" spans="2:14" ht="20.25" customHeight="1" x14ac:dyDescent="0.2">
      <c r="B16" s="118" t="s">
        <v>249</v>
      </c>
      <c r="C16" s="579" t="s">
        <v>369</v>
      </c>
      <c r="D16" s="579"/>
      <c r="E16" s="579"/>
      <c r="F16" s="579"/>
      <c r="G16" s="579"/>
      <c r="H16" s="579"/>
      <c r="I16" s="580"/>
      <c r="J16" s="94"/>
      <c r="K16" s="94"/>
      <c r="M16" s="91"/>
      <c r="N16" s="86"/>
    </row>
    <row r="17" spans="2:14" ht="30.75" customHeight="1" x14ac:dyDescent="0.2">
      <c r="B17" s="118" t="s">
        <v>251</v>
      </c>
      <c r="C17" s="581" t="s">
        <v>43</v>
      </c>
      <c r="D17" s="582"/>
      <c r="E17" s="582"/>
      <c r="F17" s="582"/>
      <c r="G17" s="582"/>
      <c r="H17" s="582"/>
      <c r="I17" s="583"/>
      <c r="J17" s="95"/>
      <c r="K17" s="95"/>
      <c r="M17" s="91" t="s">
        <v>106</v>
      </c>
      <c r="N17" s="86"/>
    </row>
    <row r="18" spans="2:14" ht="18" customHeight="1" x14ac:dyDescent="0.2">
      <c r="B18" s="584" t="s">
        <v>252</v>
      </c>
      <c r="C18" s="585" t="s">
        <v>253</v>
      </c>
      <c r="D18" s="585"/>
      <c r="E18" s="585"/>
      <c r="F18" s="586" t="s">
        <v>254</v>
      </c>
      <c r="G18" s="586"/>
      <c r="H18" s="586"/>
      <c r="I18" s="587"/>
      <c r="J18" s="96"/>
      <c r="K18" s="96"/>
      <c r="M18" s="91" t="s">
        <v>128</v>
      </c>
      <c r="N18" s="86"/>
    </row>
    <row r="19" spans="2:14" ht="39.75" customHeight="1" x14ac:dyDescent="0.2">
      <c r="B19" s="584"/>
      <c r="C19" s="579" t="s">
        <v>370</v>
      </c>
      <c r="D19" s="579"/>
      <c r="E19" s="579"/>
      <c r="F19" s="579" t="s">
        <v>371</v>
      </c>
      <c r="G19" s="579"/>
      <c r="H19" s="579"/>
      <c r="I19" s="580"/>
      <c r="J19" s="94"/>
      <c r="K19" s="94"/>
      <c r="M19" s="91" t="s">
        <v>132</v>
      </c>
      <c r="N19" s="86"/>
    </row>
    <row r="20" spans="2:14" ht="39.75" customHeight="1" x14ac:dyDescent="0.2">
      <c r="B20" s="118" t="s">
        <v>257</v>
      </c>
      <c r="C20" s="588" t="s">
        <v>372</v>
      </c>
      <c r="D20" s="589"/>
      <c r="E20" s="590"/>
      <c r="F20" s="591" t="s">
        <v>372</v>
      </c>
      <c r="G20" s="591"/>
      <c r="H20" s="591"/>
      <c r="I20" s="592"/>
      <c r="J20" s="88"/>
      <c r="K20" s="88"/>
      <c r="M20" s="91"/>
      <c r="N20" s="86"/>
    </row>
    <row r="21" spans="2:14" ht="361.35" customHeight="1" x14ac:dyDescent="0.2">
      <c r="B21" s="118" t="s">
        <v>258</v>
      </c>
      <c r="C21" s="741" t="s">
        <v>373</v>
      </c>
      <c r="D21" s="742"/>
      <c r="E21" s="743"/>
      <c r="F21" s="744" t="s">
        <v>374</v>
      </c>
      <c r="G21" s="745"/>
      <c r="H21" s="745"/>
      <c r="I21" s="746"/>
      <c r="J21" s="93"/>
      <c r="K21" s="93"/>
      <c r="M21" s="97"/>
      <c r="N21" s="86"/>
    </row>
    <row r="22" spans="2:14" ht="23.25" customHeight="1" x14ac:dyDescent="0.2">
      <c r="B22" s="118" t="s">
        <v>261</v>
      </c>
      <c r="C22" s="740">
        <v>45292</v>
      </c>
      <c r="D22" s="747"/>
      <c r="E22" s="748"/>
      <c r="F22" s="131" t="s">
        <v>262</v>
      </c>
      <c r="G22" s="262">
        <v>0.1</v>
      </c>
      <c r="H22" s="131" t="s">
        <v>263</v>
      </c>
      <c r="I22" s="263">
        <v>0.9</v>
      </c>
      <c r="J22" s="98"/>
      <c r="K22" s="98"/>
      <c r="M22" s="97"/>
    </row>
    <row r="23" spans="2:14" ht="27" customHeight="1" x14ac:dyDescent="0.2">
      <c r="B23" s="118" t="s">
        <v>264</v>
      </c>
      <c r="C23" s="740">
        <v>45443</v>
      </c>
      <c r="D23" s="565"/>
      <c r="E23" s="647"/>
      <c r="F23" s="131" t="s">
        <v>265</v>
      </c>
      <c r="G23" s="564">
        <v>0.1</v>
      </c>
      <c r="H23" s="565"/>
      <c r="I23" s="566"/>
      <c r="J23" s="99"/>
      <c r="K23" s="99"/>
      <c r="M23" s="97"/>
    </row>
    <row r="24" spans="2:14" ht="30.75" customHeight="1" x14ac:dyDescent="0.2">
      <c r="B24" s="205" t="s">
        <v>266</v>
      </c>
      <c r="C24" s="757" t="s">
        <v>267</v>
      </c>
      <c r="D24" s="758"/>
      <c r="E24" s="759"/>
      <c r="F24" s="206" t="s">
        <v>268</v>
      </c>
      <c r="G24" s="564" t="s">
        <v>269</v>
      </c>
      <c r="H24" s="565"/>
      <c r="I24" s="566"/>
      <c r="J24" s="96"/>
      <c r="K24" s="96"/>
      <c r="M24" s="97"/>
    </row>
    <row r="25" spans="2:14" ht="22.5" customHeight="1" x14ac:dyDescent="0.2">
      <c r="B25" s="535" t="s">
        <v>270</v>
      </c>
      <c r="C25" s="536"/>
      <c r="D25" s="536"/>
      <c r="E25" s="536"/>
      <c r="F25" s="536"/>
      <c r="G25" s="536"/>
      <c r="H25" s="536"/>
      <c r="I25" s="537"/>
      <c r="J25" s="85"/>
      <c r="K25" s="85"/>
      <c r="M25" s="97"/>
    </row>
    <row r="26" spans="2:14" ht="43.5" customHeight="1" x14ac:dyDescent="0.2">
      <c r="B26" s="100" t="s">
        <v>148</v>
      </c>
      <c r="C26" s="134" t="s">
        <v>271</v>
      </c>
      <c r="D26" s="134" t="s">
        <v>272</v>
      </c>
      <c r="E26" s="135" t="s">
        <v>273</v>
      </c>
      <c r="F26" s="134" t="s">
        <v>274</v>
      </c>
      <c r="G26" s="134" t="s">
        <v>275</v>
      </c>
      <c r="H26" s="135" t="s">
        <v>276</v>
      </c>
      <c r="I26" s="136" t="s">
        <v>277</v>
      </c>
      <c r="J26" s="94"/>
      <c r="K26" s="94"/>
      <c r="M26" s="97"/>
    </row>
    <row r="27" spans="2:14" ht="15.6" customHeight="1" x14ac:dyDescent="0.2">
      <c r="B27" s="100" t="s">
        <v>278</v>
      </c>
      <c r="C27" s="208">
        <f>0.182*$G$23</f>
        <v>1.8200000000000001E-2</v>
      </c>
      <c r="D27" s="208">
        <v>1.8200000000000001E-2</v>
      </c>
      <c r="E27" s="128">
        <f>D27/C27</f>
        <v>1</v>
      </c>
      <c r="F27" s="657">
        <f>SUM(C27:C31)</f>
        <v>0.10000000000000002</v>
      </c>
      <c r="G27" s="657">
        <f>SUM(D27:D31)</f>
        <v>1.8200000000000001E-2</v>
      </c>
      <c r="H27" s="216">
        <f>+(D27*100%)/$G$23</f>
        <v>0.182</v>
      </c>
      <c r="I27" s="660">
        <f>G27+I22</f>
        <v>0.91820000000000002</v>
      </c>
      <c r="J27" s="94">
        <v>8.3333333333333301E-2</v>
      </c>
      <c r="K27" s="94"/>
      <c r="M27" s="97"/>
    </row>
    <row r="28" spans="2:14" ht="15.6" customHeight="1" x14ac:dyDescent="0.2">
      <c r="B28" s="100" t="s">
        <v>158</v>
      </c>
      <c r="C28" s="208">
        <f>0.218*$G$23</f>
        <v>2.18E-2</v>
      </c>
      <c r="D28" s="208"/>
      <c r="E28" s="128">
        <f>D28/C28</f>
        <v>0</v>
      </c>
      <c r="F28" s="658"/>
      <c r="G28" s="658"/>
      <c r="H28" s="216" t="str">
        <f>+IF(D28="","",((D28*100%)/$G$23)+H27)</f>
        <v/>
      </c>
      <c r="I28" s="661"/>
      <c r="J28" s="94"/>
      <c r="K28" s="94"/>
      <c r="M28" s="97"/>
    </row>
    <row r="29" spans="2:14" ht="15.6" customHeight="1" x14ac:dyDescent="0.2">
      <c r="B29" s="100" t="s">
        <v>159</v>
      </c>
      <c r="C29" s="208">
        <f>0.2*$G$23</f>
        <v>2.0000000000000004E-2</v>
      </c>
      <c r="D29" s="208"/>
      <c r="E29" s="128">
        <f>D29/C29</f>
        <v>0</v>
      </c>
      <c r="F29" s="658"/>
      <c r="G29" s="658"/>
      <c r="H29" s="216" t="str">
        <f>+IF(D29="","",((D29*100%)/$G$23)+H28)</f>
        <v/>
      </c>
      <c r="I29" s="661"/>
      <c r="J29" s="94"/>
      <c r="K29" s="94"/>
      <c r="M29" s="97"/>
    </row>
    <row r="30" spans="2:14" ht="15.6" customHeight="1" x14ac:dyDescent="0.2">
      <c r="B30" s="100" t="s">
        <v>160</v>
      </c>
      <c r="C30" s="208">
        <f>0.2*$G$23</f>
        <v>2.0000000000000004E-2</v>
      </c>
      <c r="D30" s="208"/>
      <c r="E30" s="128">
        <f t="shared" ref="E30:E31" si="0">D30/C30</f>
        <v>0</v>
      </c>
      <c r="F30" s="658"/>
      <c r="G30" s="658"/>
      <c r="H30" s="216" t="str">
        <f t="shared" ref="H30:H38" si="1">+IF(D30="","",((D30*100%)/$G$23)+H29)</f>
        <v/>
      </c>
      <c r="I30" s="661"/>
      <c r="J30" s="94"/>
      <c r="K30" s="94"/>
      <c r="M30" s="97"/>
    </row>
    <row r="31" spans="2:14" ht="15.6" customHeight="1" x14ac:dyDescent="0.2">
      <c r="B31" s="100" t="s">
        <v>161</v>
      </c>
      <c r="C31" s="208">
        <f>0.2*$G$23</f>
        <v>2.0000000000000004E-2</v>
      </c>
      <c r="D31" s="208"/>
      <c r="E31" s="128">
        <f t="shared" si="0"/>
        <v>0</v>
      </c>
      <c r="F31" s="658"/>
      <c r="G31" s="658"/>
      <c r="H31" s="216" t="str">
        <f t="shared" si="1"/>
        <v/>
      </c>
      <c r="I31" s="661"/>
      <c r="J31" s="94"/>
      <c r="K31" s="94"/>
      <c r="M31" s="97"/>
    </row>
    <row r="32" spans="2:14" ht="15.6" hidden="1" customHeight="1" x14ac:dyDescent="0.2">
      <c r="B32" s="100" t="s">
        <v>162</v>
      </c>
      <c r="C32" s="208"/>
      <c r="D32" s="208"/>
      <c r="E32" s="128"/>
      <c r="F32" s="658"/>
      <c r="G32" s="658"/>
      <c r="H32" s="216" t="str">
        <f t="shared" si="1"/>
        <v/>
      </c>
      <c r="I32" s="661"/>
      <c r="J32" s="94"/>
      <c r="K32" s="94"/>
      <c r="M32" s="97"/>
    </row>
    <row r="33" spans="2:12" ht="19.5" hidden="1" customHeight="1" x14ac:dyDescent="0.2">
      <c r="B33" s="100" t="s">
        <v>163</v>
      </c>
      <c r="C33" s="208"/>
      <c r="D33" s="208"/>
      <c r="E33" s="128"/>
      <c r="F33" s="658"/>
      <c r="G33" s="658"/>
      <c r="H33" s="216" t="str">
        <f t="shared" si="1"/>
        <v/>
      </c>
      <c r="I33" s="661"/>
      <c r="J33" s="102"/>
      <c r="K33" s="102"/>
    </row>
    <row r="34" spans="2:12" ht="19.5" hidden="1" customHeight="1" x14ac:dyDescent="0.2">
      <c r="B34" s="100" t="s">
        <v>164</v>
      </c>
      <c r="C34" s="208"/>
      <c r="D34" s="208"/>
      <c r="E34" s="128"/>
      <c r="F34" s="658"/>
      <c r="G34" s="658"/>
      <c r="H34" s="216" t="str">
        <f t="shared" si="1"/>
        <v/>
      </c>
      <c r="I34" s="661"/>
      <c r="J34" s="102"/>
      <c r="K34" s="102"/>
    </row>
    <row r="35" spans="2:12" ht="19.5" hidden="1" customHeight="1" x14ac:dyDescent="0.2">
      <c r="B35" s="100" t="s">
        <v>165</v>
      </c>
      <c r="C35" s="208"/>
      <c r="D35" s="208"/>
      <c r="E35" s="128"/>
      <c r="F35" s="658"/>
      <c r="G35" s="658"/>
      <c r="H35" s="216" t="str">
        <f t="shared" si="1"/>
        <v/>
      </c>
      <c r="I35" s="661"/>
      <c r="J35" s="102"/>
      <c r="K35" s="102"/>
    </row>
    <row r="36" spans="2:12" ht="19.5" hidden="1" customHeight="1" x14ac:dyDescent="0.2">
      <c r="B36" s="100" t="s">
        <v>166</v>
      </c>
      <c r="C36" s="208"/>
      <c r="D36" s="208"/>
      <c r="E36" s="128"/>
      <c r="F36" s="658"/>
      <c r="G36" s="658"/>
      <c r="H36" s="216" t="str">
        <f t="shared" si="1"/>
        <v/>
      </c>
      <c r="I36" s="661"/>
      <c r="J36" s="102"/>
      <c r="K36" s="102"/>
    </row>
    <row r="37" spans="2:12" ht="19.5" hidden="1" customHeight="1" x14ac:dyDescent="0.2">
      <c r="B37" s="100" t="s">
        <v>167</v>
      </c>
      <c r="C37" s="208"/>
      <c r="D37" s="208"/>
      <c r="E37" s="128"/>
      <c r="F37" s="658"/>
      <c r="G37" s="658"/>
      <c r="H37" s="216" t="str">
        <f t="shared" si="1"/>
        <v/>
      </c>
      <c r="I37" s="661"/>
      <c r="J37" s="102"/>
      <c r="K37" s="102"/>
    </row>
    <row r="38" spans="2:12" ht="19.5" hidden="1" customHeight="1" x14ac:dyDescent="0.2">
      <c r="B38" s="100" t="s">
        <v>168</v>
      </c>
      <c r="C38" s="208"/>
      <c r="D38" s="208"/>
      <c r="E38" s="128"/>
      <c r="F38" s="659"/>
      <c r="G38" s="659"/>
      <c r="H38" s="216" t="str">
        <f t="shared" si="1"/>
        <v/>
      </c>
      <c r="I38" s="662"/>
      <c r="J38" s="102"/>
      <c r="K38" s="102"/>
    </row>
    <row r="39" spans="2:12" ht="187.35" customHeight="1" x14ac:dyDescent="0.2">
      <c r="B39" s="119" t="s">
        <v>279</v>
      </c>
      <c r="C39" s="749" t="s">
        <v>375</v>
      </c>
      <c r="D39" s="750"/>
      <c r="E39" s="750"/>
      <c r="F39" s="750"/>
      <c r="G39" s="750"/>
      <c r="H39" s="750"/>
      <c r="I39" s="751"/>
      <c r="J39" s="103"/>
      <c r="K39" s="103"/>
    </row>
    <row r="40" spans="2:12" ht="47.85" customHeight="1" x14ac:dyDescent="0.2">
      <c r="B40" s="545"/>
      <c r="C40" s="546"/>
      <c r="D40" s="546"/>
      <c r="E40" s="546"/>
      <c r="F40" s="546"/>
      <c r="G40" s="546"/>
      <c r="H40" s="546"/>
      <c r="I40" s="547"/>
      <c r="J40" s="85"/>
      <c r="K40" s="85"/>
    </row>
    <row r="41" spans="2:12" ht="47.85" customHeight="1" x14ac:dyDescent="0.2">
      <c r="B41" s="548"/>
      <c r="C41" s="549"/>
      <c r="D41" s="549"/>
      <c r="E41" s="549"/>
      <c r="F41" s="549"/>
      <c r="G41" s="549"/>
      <c r="H41" s="549"/>
      <c r="I41" s="550"/>
      <c r="J41" s="103"/>
      <c r="K41" s="103"/>
    </row>
    <row r="42" spans="2:12" ht="47.85" customHeight="1" x14ac:dyDescent="0.2">
      <c r="B42" s="548"/>
      <c r="C42" s="549"/>
      <c r="D42" s="549"/>
      <c r="E42" s="549"/>
      <c r="F42" s="549"/>
      <c r="G42" s="549"/>
      <c r="H42" s="549"/>
      <c r="I42" s="550"/>
      <c r="J42" s="103"/>
      <c r="K42" s="103"/>
    </row>
    <row r="43" spans="2:12" ht="47.85" customHeight="1" x14ac:dyDescent="0.2">
      <c r="B43" s="548"/>
      <c r="C43" s="549"/>
      <c r="D43" s="549"/>
      <c r="E43" s="549"/>
      <c r="F43" s="549"/>
      <c r="G43" s="549"/>
      <c r="H43" s="549"/>
      <c r="I43" s="550"/>
      <c r="J43" s="103"/>
      <c r="K43" s="103"/>
    </row>
    <row r="44" spans="2:12" ht="47.85" customHeight="1" x14ac:dyDescent="0.2">
      <c r="B44" s="551"/>
      <c r="C44" s="552"/>
      <c r="D44" s="552"/>
      <c r="E44" s="552"/>
      <c r="F44" s="552"/>
      <c r="G44" s="552"/>
      <c r="H44" s="552"/>
      <c r="I44" s="553"/>
      <c r="J44" s="84"/>
      <c r="K44" s="84"/>
    </row>
    <row r="45" spans="2:12" ht="47.85" customHeight="1" x14ac:dyDescent="0.2">
      <c r="B45" s="143"/>
      <c r="C45" s="151"/>
      <c r="D45" s="144"/>
      <c r="E45" s="144"/>
      <c r="F45" s="144"/>
      <c r="G45" s="144"/>
      <c r="H45" s="144"/>
      <c r="I45" s="144"/>
      <c r="J45" s="84"/>
      <c r="K45" s="84"/>
    </row>
    <row r="46" spans="2:12" ht="52.5" customHeight="1" x14ac:dyDescent="0.2">
      <c r="B46" s="755" t="s">
        <v>280</v>
      </c>
      <c r="C46" s="760" t="s">
        <v>376</v>
      </c>
      <c r="D46" s="761"/>
      <c r="E46" s="761"/>
      <c r="F46" s="762"/>
      <c r="G46" s="145"/>
      <c r="H46" s="140" t="s">
        <v>148</v>
      </c>
      <c r="I46" s="141" t="s">
        <v>308</v>
      </c>
      <c r="J46" s="104"/>
      <c r="K46" s="104"/>
    </row>
    <row r="47" spans="2:12" ht="70.5" customHeight="1" x14ac:dyDescent="0.2">
      <c r="B47" s="756"/>
      <c r="C47" s="763"/>
      <c r="D47" s="764"/>
      <c r="E47" s="764"/>
      <c r="F47" s="765"/>
      <c r="G47" s="258" t="s">
        <v>377</v>
      </c>
      <c r="H47" s="256">
        <v>4</v>
      </c>
      <c r="I47" s="295">
        <v>4</v>
      </c>
      <c r="J47" s="287" t="str">
        <f>CONCATENATE(G47,H47," ")</f>
        <v xml:space="preserve">Actos administrativos, conceptos juridicos y respuestas a derechos de petición:4 </v>
      </c>
      <c r="K47" s="287"/>
      <c r="L47" s="81" t="str">
        <f>CONCATENATE(J47,J48,J49,J51,J52,J53,J54,J55,J56)</f>
        <v xml:space="preserve">Actos administrativos, conceptos juridicos y respuestas a derechos de petición:4 Tutelas y demandas respondidas:2 Diligencias judiciales atendidas:3 Orientaciones juridicas a la ciudadanía56 Contratos elaborados:173 Novedades contractuales:46 Derechos de petición respondidos, PQR, Requerimientos:156 Liquidaciones efectuadas0 Autos interlocutorios:1 </v>
      </c>
    </row>
    <row r="48" spans="2:12" ht="70.5" customHeight="1" x14ac:dyDescent="0.2">
      <c r="B48" s="756"/>
      <c r="C48" s="763"/>
      <c r="D48" s="764"/>
      <c r="E48" s="764"/>
      <c r="F48" s="765"/>
      <c r="G48" s="258" t="s">
        <v>378</v>
      </c>
      <c r="H48" s="296">
        <v>2</v>
      </c>
      <c r="I48" s="297">
        <v>2</v>
      </c>
      <c r="J48" s="287" t="str">
        <f t="shared" ref="J48:J58" si="2">CONCATENATE(G48,H48," ")</f>
        <v xml:space="preserve">Tutelas y demandas respondidas:2 </v>
      </c>
      <c r="K48" s="287"/>
    </row>
    <row r="49" spans="2:24" ht="70.5" customHeight="1" x14ac:dyDescent="0.2">
      <c r="B49" s="756"/>
      <c r="C49" s="763"/>
      <c r="D49" s="764"/>
      <c r="E49" s="764"/>
      <c r="F49" s="765"/>
      <c r="G49" s="258" t="s">
        <v>379</v>
      </c>
      <c r="H49" s="298">
        <v>3</v>
      </c>
      <c r="I49" s="299">
        <v>3</v>
      </c>
      <c r="J49" s="287" t="str">
        <f t="shared" si="2"/>
        <v xml:space="preserve">Diligencias judiciales atendidas:3 </v>
      </c>
      <c r="K49" s="287"/>
    </row>
    <row r="50" spans="2:24" ht="70.5" customHeight="1" x14ac:dyDescent="0.2">
      <c r="B50" s="756"/>
      <c r="C50" s="763"/>
      <c r="D50" s="764"/>
      <c r="E50" s="764"/>
      <c r="F50" s="765"/>
      <c r="G50" s="258" t="s">
        <v>380</v>
      </c>
      <c r="H50" s="296">
        <v>0</v>
      </c>
      <c r="I50" s="297">
        <v>0</v>
      </c>
      <c r="J50" s="287" t="str">
        <f t="shared" si="2"/>
        <v xml:space="preserve">socialización y capacitación juridica a la ciudadanía0 </v>
      </c>
      <c r="K50" s="287"/>
      <c r="X50" s="83"/>
    </row>
    <row r="51" spans="2:24" ht="70.5" customHeight="1" x14ac:dyDescent="0.2">
      <c r="B51" s="756"/>
      <c r="C51" s="763"/>
      <c r="D51" s="764"/>
      <c r="E51" s="764"/>
      <c r="F51" s="765"/>
      <c r="G51" s="258" t="s">
        <v>381</v>
      </c>
      <c r="H51" s="296">
        <v>56</v>
      </c>
      <c r="I51" s="297">
        <v>56</v>
      </c>
      <c r="J51" s="287" t="str">
        <f t="shared" si="2"/>
        <v xml:space="preserve">Orientaciones juridicas a la ciudadanía56 </v>
      </c>
      <c r="K51" s="287"/>
    </row>
    <row r="52" spans="2:24" ht="60.75" customHeight="1" x14ac:dyDescent="0.2">
      <c r="B52" s="756"/>
      <c r="C52" s="771" t="s">
        <v>382</v>
      </c>
      <c r="D52" s="772"/>
      <c r="E52" s="772"/>
      <c r="F52" s="773"/>
      <c r="G52" s="286" t="s">
        <v>383</v>
      </c>
      <c r="H52" s="254">
        <v>173</v>
      </c>
      <c r="I52" s="302">
        <v>173</v>
      </c>
      <c r="J52" s="287" t="str">
        <f t="shared" si="2"/>
        <v xml:space="preserve">Contratos elaborados:173 </v>
      </c>
      <c r="K52" s="287"/>
    </row>
    <row r="53" spans="2:24" ht="60.75" customHeight="1" x14ac:dyDescent="0.2">
      <c r="B53" s="756"/>
      <c r="C53" s="774"/>
      <c r="D53" s="775"/>
      <c r="E53" s="775"/>
      <c r="F53" s="776"/>
      <c r="G53" s="285" t="s">
        <v>384</v>
      </c>
      <c r="H53" s="298">
        <v>46</v>
      </c>
      <c r="I53" s="309">
        <v>46</v>
      </c>
      <c r="J53" s="287" t="str">
        <f t="shared" si="2"/>
        <v xml:space="preserve">Novedades contractuales:46 </v>
      </c>
      <c r="K53" s="287"/>
    </row>
    <row r="54" spans="2:24" ht="60.75" customHeight="1" x14ac:dyDescent="0.2">
      <c r="B54" s="756"/>
      <c r="C54" s="774"/>
      <c r="D54" s="775"/>
      <c r="E54" s="775"/>
      <c r="F54" s="776"/>
      <c r="G54" s="285" t="s">
        <v>385</v>
      </c>
      <c r="H54" s="298">
        <v>156</v>
      </c>
      <c r="I54" s="299">
        <v>156</v>
      </c>
      <c r="J54" s="287" t="str">
        <f t="shared" si="2"/>
        <v xml:space="preserve">Derechos de petición respondidos, PQR, Requerimientos:156 </v>
      </c>
      <c r="K54" s="287"/>
    </row>
    <row r="55" spans="2:24" ht="60.75" customHeight="1" x14ac:dyDescent="0.2">
      <c r="B55" s="756"/>
      <c r="C55" s="777"/>
      <c r="D55" s="778"/>
      <c r="E55" s="778"/>
      <c r="F55" s="779"/>
      <c r="G55" s="285" t="s">
        <v>386</v>
      </c>
      <c r="H55" s="298">
        <v>0</v>
      </c>
      <c r="I55" s="299">
        <v>0</v>
      </c>
      <c r="J55" s="287" t="str">
        <f t="shared" si="2"/>
        <v xml:space="preserve">Liquidaciones efectuadas0 </v>
      </c>
      <c r="K55" s="287"/>
    </row>
    <row r="56" spans="2:24" ht="81.599999999999994" customHeight="1" x14ac:dyDescent="0.2">
      <c r="B56" s="756"/>
      <c r="C56" s="760" t="s">
        <v>387</v>
      </c>
      <c r="D56" s="761"/>
      <c r="E56" s="761"/>
      <c r="F56" s="762"/>
      <c r="G56" s="258" t="s">
        <v>388</v>
      </c>
      <c r="H56" s="254">
        <v>1</v>
      </c>
      <c r="I56" s="302">
        <v>1</v>
      </c>
      <c r="J56" s="287" t="str">
        <f t="shared" si="2"/>
        <v xml:space="preserve">Autos interlocutorios:1 </v>
      </c>
      <c r="K56" s="291"/>
    </row>
    <row r="57" spans="2:24" ht="119.1" customHeight="1" x14ac:dyDescent="0.2">
      <c r="B57" s="756"/>
      <c r="C57" s="763"/>
      <c r="D57" s="764"/>
      <c r="E57" s="764"/>
      <c r="F57" s="765"/>
      <c r="G57" s="258" t="s">
        <v>389</v>
      </c>
      <c r="H57" s="298">
        <v>1</v>
      </c>
      <c r="I57" s="299">
        <v>1</v>
      </c>
      <c r="J57" s="287" t="str">
        <f t="shared" si="2"/>
        <v xml:space="preserve">Derechos de petición respondidos:1 </v>
      </c>
      <c r="K57" s="291"/>
    </row>
    <row r="58" spans="2:24" ht="104.25" customHeight="1" x14ac:dyDescent="0.2">
      <c r="B58" s="756"/>
      <c r="C58" s="766"/>
      <c r="D58" s="767"/>
      <c r="E58" s="767"/>
      <c r="F58" s="768"/>
      <c r="G58" s="258" t="s">
        <v>390</v>
      </c>
      <c r="H58" s="298">
        <v>12</v>
      </c>
      <c r="I58" s="299">
        <v>12</v>
      </c>
      <c r="J58" s="287" t="str">
        <f t="shared" si="2"/>
        <v xml:space="preserve">Autos de sustanciación 12 </v>
      </c>
      <c r="K58" s="291"/>
    </row>
    <row r="59" spans="2:24" ht="65.099999999999994" customHeight="1" x14ac:dyDescent="0.2">
      <c r="B59" s="142" t="s">
        <v>282</v>
      </c>
      <c r="C59" s="752" t="s">
        <v>391</v>
      </c>
      <c r="D59" s="753"/>
      <c r="E59" s="753"/>
      <c r="F59" s="753"/>
      <c r="G59" s="753"/>
      <c r="H59" s="753"/>
      <c r="I59" s="754"/>
      <c r="J59" s="292"/>
      <c r="K59" s="104"/>
    </row>
    <row r="60" spans="2:24" ht="86.1" customHeight="1" x14ac:dyDescent="0.2">
      <c r="B60" s="120" t="s">
        <v>283</v>
      </c>
      <c r="C60" s="752" t="s">
        <v>392</v>
      </c>
      <c r="D60" s="753"/>
      <c r="E60" s="753"/>
      <c r="F60" s="753"/>
      <c r="G60" s="753"/>
      <c r="H60" s="753"/>
      <c r="I60" s="754"/>
      <c r="J60" s="104"/>
      <c r="K60" s="104"/>
    </row>
    <row r="61" spans="2:24" ht="22.5" customHeight="1" x14ac:dyDescent="0.2">
      <c r="B61" s="535" t="s">
        <v>284</v>
      </c>
      <c r="C61" s="536"/>
      <c r="D61" s="536"/>
      <c r="E61" s="536"/>
      <c r="F61" s="536"/>
      <c r="G61" s="536"/>
      <c r="H61" s="536"/>
      <c r="I61" s="537"/>
      <c r="J61" s="104"/>
      <c r="K61" s="104"/>
    </row>
    <row r="62" spans="2:24" ht="22.5" customHeight="1" x14ac:dyDescent="0.2">
      <c r="B62" s="538" t="s">
        <v>285</v>
      </c>
      <c r="C62" s="137" t="s">
        <v>286</v>
      </c>
      <c r="D62" s="540" t="s">
        <v>287</v>
      </c>
      <c r="E62" s="540"/>
      <c r="F62" s="540"/>
      <c r="G62" s="540" t="s">
        <v>288</v>
      </c>
      <c r="H62" s="540"/>
      <c r="I62" s="541"/>
      <c r="J62" s="105"/>
      <c r="K62" s="105"/>
    </row>
    <row r="63" spans="2:24" ht="30.75" customHeight="1" x14ac:dyDescent="0.2">
      <c r="B63" s="539"/>
      <c r="C63" s="138"/>
      <c r="D63" s="527"/>
      <c r="E63" s="527"/>
      <c r="F63" s="527"/>
      <c r="G63" s="527"/>
      <c r="H63" s="527"/>
      <c r="I63" s="528"/>
      <c r="J63" s="105"/>
      <c r="K63" s="105"/>
    </row>
    <row r="64" spans="2:24" ht="32.25" customHeight="1" x14ac:dyDescent="0.2">
      <c r="B64" s="121" t="s">
        <v>289</v>
      </c>
      <c r="C64" s="769" t="s">
        <v>393</v>
      </c>
      <c r="D64" s="769"/>
      <c r="E64" s="769"/>
      <c r="F64" s="769"/>
      <c r="G64" s="769"/>
      <c r="H64" s="769"/>
      <c r="I64" s="770"/>
      <c r="J64" s="106"/>
      <c r="K64" s="106"/>
    </row>
    <row r="65" spans="2:11" ht="28.5" customHeight="1" x14ac:dyDescent="0.2">
      <c r="B65" s="122" t="s">
        <v>291</v>
      </c>
      <c r="C65" s="769" t="s">
        <v>393</v>
      </c>
      <c r="D65" s="769"/>
      <c r="E65" s="769"/>
      <c r="F65" s="769"/>
      <c r="G65" s="769"/>
      <c r="H65" s="769"/>
      <c r="I65" s="770"/>
      <c r="J65" s="106"/>
      <c r="K65" s="106"/>
    </row>
    <row r="66" spans="2:11" ht="30" customHeight="1" x14ac:dyDescent="0.2">
      <c r="B66" s="120" t="s">
        <v>292</v>
      </c>
      <c r="C66" s="769" t="s">
        <v>394</v>
      </c>
      <c r="D66" s="769"/>
      <c r="E66" s="769"/>
      <c r="F66" s="769"/>
      <c r="G66" s="769"/>
      <c r="H66" s="769"/>
      <c r="I66" s="770"/>
      <c r="J66" s="107"/>
      <c r="K66" s="107"/>
    </row>
    <row r="67" spans="2:11" ht="31.5" customHeight="1" x14ac:dyDescent="0.2">
      <c r="B67" s="116" t="s">
        <v>294</v>
      </c>
      <c r="C67" s="769" t="s">
        <v>395</v>
      </c>
      <c r="D67" s="769"/>
      <c r="E67" s="769"/>
      <c r="F67" s="769"/>
      <c r="G67" s="769"/>
      <c r="H67" s="769"/>
      <c r="I67" s="770"/>
      <c r="J67" s="108"/>
      <c r="K67" s="108"/>
    </row>
    <row r="68" spans="2:11" x14ac:dyDescent="0.2">
      <c r="B68" s="109"/>
      <c r="C68" s="110"/>
      <c r="D68" s="110"/>
      <c r="E68" s="111"/>
      <c r="F68" s="111"/>
      <c r="G68" s="117"/>
      <c r="H68" s="113"/>
      <c r="I68" s="110"/>
      <c r="J68" s="108"/>
      <c r="K68" s="108"/>
    </row>
    <row r="69" spans="2:11" x14ac:dyDescent="0.2">
      <c r="B69" s="109"/>
      <c r="C69" s="110"/>
      <c r="D69" s="110"/>
      <c r="E69" s="111"/>
      <c r="F69" s="111"/>
      <c r="G69" s="117"/>
      <c r="H69" s="113"/>
      <c r="I69" s="110"/>
      <c r="J69" s="108"/>
      <c r="K69" s="108"/>
    </row>
    <row r="70" spans="2:11" x14ac:dyDescent="0.2">
      <c r="B70" s="109"/>
      <c r="C70" s="110"/>
      <c r="D70" s="110"/>
      <c r="E70" s="111"/>
      <c r="F70" s="111"/>
      <c r="G70" s="117"/>
      <c r="H70" s="113"/>
      <c r="I70" s="110"/>
      <c r="J70" s="108"/>
      <c r="K70" s="108"/>
    </row>
    <row r="71" spans="2:11" x14ac:dyDescent="0.2">
      <c r="B71" s="109"/>
      <c r="C71" s="110"/>
      <c r="D71" s="110"/>
      <c r="E71" s="111"/>
      <c r="F71" s="111"/>
      <c r="G71" s="117"/>
      <c r="H71" s="113"/>
      <c r="I71" s="110"/>
      <c r="J71" s="108"/>
      <c r="K71" s="108"/>
    </row>
    <row r="72" spans="2:11" x14ac:dyDescent="0.2">
      <c r="B72" s="109"/>
      <c r="C72" s="110"/>
      <c r="D72" s="110"/>
      <c r="E72" s="111"/>
      <c r="F72" s="111"/>
      <c r="G72" s="117"/>
      <c r="H72" s="113"/>
      <c r="I72" s="110"/>
      <c r="J72" s="108"/>
      <c r="K72" s="108"/>
    </row>
    <row r="73" spans="2:11" ht="25.5" customHeight="1" x14ac:dyDescent="0.2">
      <c r="B73" s="109"/>
      <c r="C73" s="110"/>
      <c r="D73" s="110"/>
      <c r="E73" s="111"/>
      <c r="F73" s="111"/>
      <c r="G73" s="117"/>
      <c r="H73" s="113"/>
      <c r="I73" s="110"/>
      <c r="J73" s="108"/>
      <c r="K73" s="108"/>
    </row>
  </sheetData>
  <sheetProtection algorithmName="SHA-512" hashValue="Jad1hka3+05L5epgRJaPEvi0uqjSHu9CK8RLPguRPPB+dSzCFAhbQ+oJIELFUbqpfv1gLutPOGkIno9wjYuMvQ==" saltValue="9eEyEFvtw7wbbaL2EFwrXQ==" spinCount="100000" sheet="1" objects="1" scenarios="1"/>
  <mergeCells count="62">
    <mergeCell ref="B61:I61"/>
    <mergeCell ref="C56:F58"/>
    <mergeCell ref="C46:F51"/>
    <mergeCell ref="C67:I67"/>
    <mergeCell ref="B62:B63"/>
    <mergeCell ref="D62:F62"/>
    <mergeCell ref="G62:I62"/>
    <mergeCell ref="D63:F63"/>
    <mergeCell ref="G63:I63"/>
    <mergeCell ref="C64:I64"/>
    <mergeCell ref="C65:I65"/>
    <mergeCell ref="C66:I66"/>
    <mergeCell ref="C52:F55"/>
    <mergeCell ref="C24:E24"/>
    <mergeCell ref="G24:I24"/>
    <mergeCell ref="B25:I25"/>
    <mergeCell ref="F27:F38"/>
    <mergeCell ref="G27:G38"/>
    <mergeCell ref="I27:I38"/>
    <mergeCell ref="C39:I39"/>
    <mergeCell ref="B40:I44"/>
    <mergeCell ref="C59:I59"/>
    <mergeCell ref="C60:I60"/>
    <mergeCell ref="B46:B5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 type="list" allowBlank="1" showInputMessage="1" showErrorMessage="1" sqref="J10:K10">
      <formula1>$M$21:$M$26</formula1>
    </dataValidation>
  </dataValidations>
  <pageMargins left="0.7" right="0.7" top="0.75" bottom="0.75" header="0.3" footer="0.3"/>
  <pageSetup scale="2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O113"/>
  <sheetViews>
    <sheetView view="pageBreakPreview" topLeftCell="B15" zoomScale="85" zoomScaleNormal="85" zoomScaleSheetLayoutView="85" zoomScalePageLayoutView="85" workbookViewId="0">
      <selection activeCell="D27" sqref="D27"/>
    </sheetView>
  </sheetViews>
  <sheetFormatPr baseColWidth="10" defaultColWidth="10.7109375" defaultRowHeight="12.75" x14ac:dyDescent="0.2"/>
  <cols>
    <col min="1" max="1" width="1" style="83" customWidth="1"/>
    <col min="2" max="2" width="25.42578125" style="114" customWidth="1"/>
    <col min="3" max="6" width="30.85546875" style="83" customWidth="1"/>
    <col min="7" max="7" width="24.28515625" style="114" customWidth="1"/>
    <col min="8" max="8" width="24.42578125" style="83" customWidth="1"/>
    <col min="9" max="9" width="27" style="83" customWidth="1"/>
    <col min="10" max="10" width="11.7109375" style="81" bestFit="1" customWidth="1"/>
    <col min="11" max="12" width="10.7109375" style="81"/>
    <col min="13" max="13" width="11.42578125" style="81" bestFit="1" customWidth="1"/>
    <col min="14" max="15" width="10.7109375" style="81"/>
    <col min="16" max="16384" width="10.7109375" style="83"/>
  </cols>
  <sheetData>
    <row r="1" spans="2:9" ht="37.5" customHeight="1" x14ac:dyDescent="0.2">
      <c r="B1" s="613"/>
      <c r="C1" s="632" t="s">
        <v>1</v>
      </c>
      <c r="D1" s="632"/>
      <c r="E1" s="632"/>
      <c r="F1" s="632"/>
      <c r="G1" s="632"/>
      <c r="H1" s="632"/>
      <c r="I1" s="617"/>
    </row>
    <row r="2" spans="2:9" ht="37.5" customHeight="1" x14ac:dyDescent="0.2">
      <c r="B2" s="614"/>
      <c r="C2" s="620" t="s">
        <v>218</v>
      </c>
      <c r="D2" s="620"/>
      <c r="E2" s="620"/>
      <c r="F2" s="620"/>
      <c r="G2" s="620"/>
      <c r="H2" s="620"/>
      <c r="I2" s="618"/>
    </row>
    <row r="3" spans="2:9" ht="37.5" customHeight="1" thickBot="1" x14ac:dyDescent="0.25">
      <c r="B3" s="615"/>
      <c r="C3" s="621" t="s">
        <v>219</v>
      </c>
      <c r="D3" s="621"/>
      <c r="E3" s="621"/>
      <c r="F3" s="621" t="s">
        <v>220</v>
      </c>
      <c r="G3" s="621"/>
      <c r="H3" s="621"/>
      <c r="I3" s="619"/>
    </row>
    <row r="4" spans="2:9" ht="23.25" customHeight="1" x14ac:dyDescent="0.2">
      <c r="B4" s="609" t="s">
        <v>221</v>
      </c>
      <c r="C4" s="610"/>
      <c r="D4" s="610"/>
      <c r="E4" s="610"/>
      <c r="F4" s="610"/>
      <c r="G4" s="610"/>
      <c r="H4" s="610"/>
      <c r="I4" s="611"/>
    </row>
    <row r="5" spans="2:9" ht="24" customHeight="1" x14ac:dyDescent="0.2">
      <c r="B5" s="535" t="s">
        <v>222</v>
      </c>
      <c r="C5" s="536"/>
      <c r="D5" s="536"/>
      <c r="E5" s="536"/>
      <c r="F5" s="536"/>
      <c r="G5" s="536"/>
      <c r="H5" s="536"/>
      <c r="I5" s="537"/>
    </row>
    <row r="6" spans="2:9" ht="30.75" customHeight="1" x14ac:dyDescent="0.2">
      <c r="B6" s="118" t="s">
        <v>223</v>
      </c>
      <c r="C6" s="130">
        <v>6</v>
      </c>
      <c r="D6" s="612" t="s">
        <v>224</v>
      </c>
      <c r="E6" s="612"/>
      <c r="F6" s="579" t="s">
        <v>396</v>
      </c>
      <c r="G6" s="579"/>
      <c r="H6" s="579"/>
      <c r="I6" s="580"/>
    </row>
    <row r="7" spans="2:9" ht="30.75" customHeight="1" x14ac:dyDescent="0.2">
      <c r="B7" s="118" t="s">
        <v>226</v>
      </c>
      <c r="C7" s="130" t="s">
        <v>84</v>
      </c>
      <c r="D7" s="612" t="s">
        <v>227</v>
      </c>
      <c r="E7" s="612"/>
      <c r="F7" s="579" t="s">
        <v>397</v>
      </c>
      <c r="G7" s="579"/>
      <c r="H7" s="131" t="s">
        <v>229</v>
      </c>
      <c r="I7" s="132" t="s">
        <v>84</v>
      </c>
    </row>
    <row r="8" spans="2:9" ht="30.75" customHeight="1" x14ac:dyDescent="0.2">
      <c r="B8" s="118" t="s">
        <v>230</v>
      </c>
      <c r="C8" s="579" t="s">
        <v>231</v>
      </c>
      <c r="D8" s="579"/>
      <c r="E8" s="579"/>
      <c r="F8" s="579"/>
      <c r="G8" s="131" t="s">
        <v>232</v>
      </c>
      <c r="H8" s="602">
        <v>7550</v>
      </c>
      <c r="I8" s="603"/>
    </row>
    <row r="9" spans="2:9" ht="30.75" customHeight="1" x14ac:dyDescent="0.2">
      <c r="B9" s="118" t="s">
        <v>68</v>
      </c>
      <c r="C9" s="604" t="s">
        <v>81</v>
      </c>
      <c r="D9" s="604"/>
      <c r="E9" s="604"/>
      <c r="F9" s="604"/>
      <c r="G9" s="131" t="s">
        <v>233</v>
      </c>
      <c r="H9" s="605" t="s">
        <v>398</v>
      </c>
      <c r="I9" s="606"/>
    </row>
    <row r="10" spans="2:9" ht="75.75" customHeight="1" x14ac:dyDescent="0.2">
      <c r="B10" s="118" t="s">
        <v>235</v>
      </c>
      <c r="C10" s="579" t="s">
        <v>399</v>
      </c>
      <c r="D10" s="579"/>
      <c r="E10" s="579"/>
      <c r="F10" s="579"/>
      <c r="G10" s="579"/>
      <c r="H10" s="579"/>
      <c r="I10" s="580"/>
    </row>
    <row r="11" spans="2:9" ht="30.75" customHeight="1" x14ac:dyDescent="0.2">
      <c r="B11" s="118" t="s">
        <v>237</v>
      </c>
      <c r="C11" s="581" t="s">
        <v>366</v>
      </c>
      <c r="D11" s="581"/>
      <c r="E11" s="581"/>
      <c r="F11" s="581"/>
      <c r="G11" s="581"/>
      <c r="H11" s="581"/>
      <c r="I11" s="607"/>
    </row>
    <row r="12" spans="2:9" ht="30.75" customHeight="1" x14ac:dyDescent="0.2">
      <c r="B12" s="118" t="s">
        <v>239</v>
      </c>
      <c r="C12" s="579" t="s">
        <v>400</v>
      </c>
      <c r="D12" s="579"/>
      <c r="E12" s="579"/>
      <c r="F12" s="579"/>
      <c r="G12" s="131" t="s">
        <v>241</v>
      </c>
      <c r="H12" s="591" t="s">
        <v>106</v>
      </c>
      <c r="I12" s="592"/>
    </row>
    <row r="13" spans="2:9" ht="30.75" customHeight="1" x14ac:dyDescent="0.2">
      <c r="B13" s="118" t="s">
        <v>242</v>
      </c>
      <c r="C13" s="608" t="s">
        <v>299</v>
      </c>
      <c r="D13" s="608"/>
      <c r="E13" s="608"/>
      <c r="F13" s="608"/>
      <c r="G13" s="131" t="s">
        <v>244</v>
      </c>
      <c r="H13" s="581" t="s">
        <v>77</v>
      </c>
      <c r="I13" s="607"/>
    </row>
    <row r="14" spans="2:9" ht="30" customHeight="1" x14ac:dyDescent="0.2">
      <c r="B14" s="118" t="s">
        <v>245</v>
      </c>
      <c r="C14" s="837" t="s">
        <v>401</v>
      </c>
      <c r="D14" s="837"/>
      <c r="E14" s="837"/>
      <c r="F14" s="837"/>
      <c r="G14" s="837"/>
      <c r="H14" s="837"/>
      <c r="I14" s="838"/>
    </row>
    <row r="15" spans="2:9" ht="30.75" customHeight="1" x14ac:dyDescent="0.2">
      <c r="B15" s="118" t="s">
        <v>247</v>
      </c>
      <c r="C15" s="600" t="s">
        <v>344</v>
      </c>
      <c r="D15" s="600"/>
      <c r="E15" s="600"/>
      <c r="F15" s="600"/>
      <c r="G15" s="600"/>
      <c r="H15" s="600"/>
      <c r="I15" s="601"/>
    </row>
    <row r="16" spans="2:9" ht="20.25" customHeight="1" x14ac:dyDescent="0.2">
      <c r="B16" s="118" t="s">
        <v>249</v>
      </c>
      <c r="C16" s="579" t="s">
        <v>402</v>
      </c>
      <c r="D16" s="579"/>
      <c r="E16" s="579"/>
      <c r="F16" s="579"/>
      <c r="G16" s="579"/>
      <c r="H16" s="579"/>
      <c r="I16" s="580"/>
    </row>
    <row r="17" spans="2:10" ht="30.75" customHeight="1" x14ac:dyDescent="0.2">
      <c r="B17" s="118" t="s">
        <v>251</v>
      </c>
      <c r="C17" s="581" t="s">
        <v>56</v>
      </c>
      <c r="D17" s="582"/>
      <c r="E17" s="582"/>
      <c r="F17" s="582"/>
      <c r="G17" s="582"/>
      <c r="H17" s="582"/>
      <c r="I17" s="583"/>
    </row>
    <row r="18" spans="2:10" ht="18" customHeight="1" x14ac:dyDescent="0.2">
      <c r="B18" s="584" t="s">
        <v>252</v>
      </c>
      <c r="C18" s="585" t="s">
        <v>253</v>
      </c>
      <c r="D18" s="585"/>
      <c r="E18" s="585"/>
      <c r="F18" s="586" t="s">
        <v>254</v>
      </c>
      <c r="G18" s="586"/>
      <c r="H18" s="586"/>
      <c r="I18" s="587"/>
    </row>
    <row r="19" spans="2:10" ht="39.75" customHeight="1" x14ac:dyDescent="0.2">
      <c r="B19" s="584"/>
      <c r="C19" s="564" t="s">
        <v>403</v>
      </c>
      <c r="D19" s="565"/>
      <c r="E19" s="647"/>
      <c r="F19" s="579" t="str">
        <f>C19</f>
        <v>Actividades que se ejecutaron para la implementación de los procesos transversales</v>
      </c>
      <c r="G19" s="579"/>
      <c r="H19" s="579"/>
      <c r="I19" s="580"/>
    </row>
    <row r="20" spans="2:10" ht="39.75" customHeight="1" x14ac:dyDescent="0.2">
      <c r="B20" s="118" t="s">
        <v>257</v>
      </c>
      <c r="C20" s="564" t="s">
        <v>404</v>
      </c>
      <c r="D20" s="565"/>
      <c r="E20" s="647"/>
      <c r="F20" s="579" t="str">
        <f>C20</f>
        <v>Cantidad de actividades que se ejecutaron para la implementación de los procesos transversales</v>
      </c>
      <c r="G20" s="579"/>
      <c r="H20" s="579"/>
      <c r="I20" s="580"/>
    </row>
    <row r="21" spans="2:10" ht="30" customHeight="1" x14ac:dyDescent="0.2">
      <c r="B21" s="118" t="s">
        <v>258</v>
      </c>
      <c r="C21" s="648"/>
      <c r="D21" s="649"/>
      <c r="E21" s="650"/>
      <c r="F21" s="564"/>
      <c r="G21" s="565"/>
      <c r="H21" s="565"/>
      <c r="I21" s="566"/>
    </row>
    <row r="22" spans="2:10" ht="23.25" customHeight="1" x14ac:dyDescent="0.2">
      <c r="B22" s="118" t="s">
        <v>261</v>
      </c>
      <c r="C22" s="740">
        <v>45292</v>
      </c>
      <c r="D22" s="747"/>
      <c r="E22" s="748"/>
      <c r="F22" s="131" t="s">
        <v>262</v>
      </c>
      <c r="G22" s="207">
        <v>0.1</v>
      </c>
      <c r="H22" s="131" t="s">
        <v>263</v>
      </c>
      <c r="I22" s="133">
        <v>0.9</v>
      </c>
    </row>
    <row r="23" spans="2:10" ht="27" customHeight="1" x14ac:dyDescent="0.2">
      <c r="B23" s="118" t="s">
        <v>264</v>
      </c>
      <c r="C23" s="740">
        <v>45443</v>
      </c>
      <c r="D23" s="565"/>
      <c r="E23" s="647"/>
      <c r="F23" s="131" t="s">
        <v>265</v>
      </c>
      <c r="G23" s="839">
        <v>0.1</v>
      </c>
      <c r="H23" s="840"/>
      <c r="I23" s="841"/>
    </row>
    <row r="24" spans="2:10" ht="30.75" customHeight="1" x14ac:dyDescent="0.2">
      <c r="B24" s="205" t="s">
        <v>266</v>
      </c>
      <c r="C24" s="757" t="s">
        <v>267</v>
      </c>
      <c r="D24" s="758"/>
      <c r="E24" s="759"/>
      <c r="F24" s="206" t="s">
        <v>268</v>
      </c>
      <c r="G24" s="564" t="s">
        <v>269</v>
      </c>
      <c r="H24" s="565"/>
      <c r="I24" s="566"/>
    </row>
    <row r="25" spans="2:10" ht="22.5" customHeight="1" x14ac:dyDescent="0.2">
      <c r="B25" s="535" t="s">
        <v>270</v>
      </c>
      <c r="C25" s="536"/>
      <c r="D25" s="536"/>
      <c r="E25" s="536"/>
      <c r="F25" s="536"/>
      <c r="G25" s="536"/>
      <c r="H25" s="536"/>
      <c r="I25" s="537"/>
    </row>
    <row r="26" spans="2:10" ht="43.5" customHeight="1" x14ac:dyDescent="0.2">
      <c r="B26" s="100" t="s">
        <v>148</v>
      </c>
      <c r="C26" s="134" t="s">
        <v>271</v>
      </c>
      <c r="D26" s="134" t="s">
        <v>272</v>
      </c>
      <c r="E26" s="135" t="s">
        <v>273</v>
      </c>
      <c r="F26" s="134" t="s">
        <v>274</v>
      </c>
      <c r="G26" s="134" t="s">
        <v>275</v>
      </c>
      <c r="H26" s="135" t="s">
        <v>276</v>
      </c>
      <c r="I26" s="136" t="s">
        <v>277</v>
      </c>
    </row>
    <row r="27" spans="2:10" ht="15.6" customHeight="1" x14ac:dyDescent="0.2">
      <c r="B27" s="100" t="s">
        <v>278</v>
      </c>
      <c r="C27" s="152">
        <f>0.1917*$G$23</f>
        <v>1.9170000000000003E-2</v>
      </c>
      <c r="D27" s="152">
        <v>1.917E-2</v>
      </c>
      <c r="E27" s="128">
        <f>D27/C27</f>
        <v>0.99999999999999978</v>
      </c>
      <c r="F27" s="844">
        <f>SUM(C27:C31)</f>
        <v>0.10000000000000002</v>
      </c>
      <c r="G27" s="844">
        <f>SUM(D27:D31)</f>
        <v>1.917E-2</v>
      </c>
      <c r="H27" s="217">
        <f>+(D27*100%)/$G$23</f>
        <v>0.19169999999999998</v>
      </c>
      <c r="I27" s="847">
        <f>G27+I22</f>
        <v>0.91917000000000004</v>
      </c>
    </row>
    <row r="28" spans="2:10" ht="15.6" customHeight="1" x14ac:dyDescent="0.2">
      <c r="B28" s="100" t="s">
        <v>158</v>
      </c>
      <c r="C28" s="152">
        <f>0.2083*$G$23</f>
        <v>2.0830000000000001E-2</v>
      </c>
      <c r="D28" s="152"/>
      <c r="E28" s="128">
        <f t="shared" ref="E28:E31" si="0">D28/C28</f>
        <v>0</v>
      </c>
      <c r="F28" s="845"/>
      <c r="G28" s="845"/>
      <c r="H28" s="217" t="str">
        <f>+IF(D28="","",((D28*100%)/$G$23)+H27)</f>
        <v/>
      </c>
      <c r="I28" s="848"/>
    </row>
    <row r="29" spans="2:10" ht="15.6" customHeight="1" x14ac:dyDescent="0.2">
      <c r="B29" s="100" t="s">
        <v>159</v>
      </c>
      <c r="C29" s="152">
        <f>0.2*$G$23</f>
        <v>2.0000000000000004E-2</v>
      </c>
      <c r="D29" s="152"/>
      <c r="E29" s="128">
        <f t="shared" si="0"/>
        <v>0</v>
      </c>
      <c r="F29" s="845"/>
      <c r="G29" s="845"/>
      <c r="H29" s="217" t="str">
        <f t="shared" ref="H29:H38" si="1">+IF(D29="","",((D29*100%)/$G$23)+H28)</f>
        <v/>
      </c>
      <c r="I29" s="848"/>
    </row>
    <row r="30" spans="2:10" ht="15.6" customHeight="1" x14ac:dyDescent="0.2">
      <c r="B30" s="100" t="s">
        <v>160</v>
      </c>
      <c r="C30" s="152">
        <f>0.2*$G$23</f>
        <v>2.0000000000000004E-2</v>
      </c>
      <c r="D30" s="152"/>
      <c r="E30" s="128">
        <f t="shared" si="0"/>
        <v>0</v>
      </c>
      <c r="F30" s="845"/>
      <c r="G30" s="845"/>
      <c r="H30" s="217" t="str">
        <f t="shared" si="1"/>
        <v/>
      </c>
      <c r="I30" s="848"/>
    </row>
    <row r="31" spans="2:10" ht="15.6" customHeight="1" x14ac:dyDescent="0.2">
      <c r="B31" s="100" t="s">
        <v>161</v>
      </c>
      <c r="C31" s="152">
        <f>0.2*$G$23</f>
        <v>2.0000000000000004E-2</v>
      </c>
      <c r="D31" s="152"/>
      <c r="E31" s="128">
        <f t="shared" si="0"/>
        <v>0</v>
      </c>
      <c r="F31" s="845"/>
      <c r="G31" s="845"/>
      <c r="H31" s="217" t="str">
        <f t="shared" si="1"/>
        <v/>
      </c>
      <c r="I31" s="848"/>
      <c r="J31" s="255"/>
    </row>
    <row r="32" spans="2:10" ht="15.6" hidden="1" customHeight="1" x14ac:dyDescent="0.2">
      <c r="B32" s="100" t="s">
        <v>162</v>
      </c>
      <c r="C32" s="152"/>
      <c r="D32" s="152"/>
      <c r="E32" s="128"/>
      <c r="F32" s="845"/>
      <c r="G32" s="845"/>
      <c r="H32" s="217" t="str">
        <f t="shared" si="1"/>
        <v/>
      </c>
      <c r="I32" s="848"/>
    </row>
    <row r="33" spans="2:12" ht="19.5" hidden="1" customHeight="1" x14ac:dyDescent="0.2">
      <c r="B33" s="100" t="s">
        <v>163</v>
      </c>
      <c r="C33" s="152"/>
      <c r="D33" s="152"/>
      <c r="E33" s="128"/>
      <c r="F33" s="845"/>
      <c r="G33" s="845"/>
      <c r="H33" s="217" t="str">
        <f t="shared" si="1"/>
        <v/>
      </c>
      <c r="I33" s="848"/>
      <c r="J33" s="255"/>
    </row>
    <row r="34" spans="2:12" ht="19.5" hidden="1" customHeight="1" x14ac:dyDescent="0.2">
      <c r="B34" s="100" t="s">
        <v>164</v>
      </c>
      <c r="C34" s="152"/>
      <c r="D34" s="152"/>
      <c r="E34" s="128"/>
      <c r="F34" s="845"/>
      <c r="G34" s="845"/>
      <c r="H34" s="217" t="str">
        <f t="shared" si="1"/>
        <v/>
      </c>
      <c r="I34" s="848"/>
      <c r="J34" s="255"/>
    </row>
    <row r="35" spans="2:12" ht="19.5" hidden="1" customHeight="1" x14ac:dyDescent="0.2">
      <c r="B35" s="100" t="s">
        <v>165</v>
      </c>
      <c r="C35" s="152"/>
      <c r="D35" s="152"/>
      <c r="E35" s="128"/>
      <c r="F35" s="845"/>
      <c r="G35" s="845"/>
      <c r="H35" s="217" t="str">
        <f t="shared" si="1"/>
        <v/>
      </c>
      <c r="I35" s="848"/>
      <c r="J35" s="255"/>
    </row>
    <row r="36" spans="2:12" ht="19.5" hidden="1" customHeight="1" x14ac:dyDescent="0.2">
      <c r="B36" s="100" t="s">
        <v>166</v>
      </c>
      <c r="C36" s="152"/>
      <c r="D36" s="152"/>
      <c r="E36" s="128"/>
      <c r="F36" s="845"/>
      <c r="G36" s="845"/>
      <c r="H36" s="217" t="str">
        <f t="shared" si="1"/>
        <v/>
      </c>
      <c r="I36" s="848"/>
    </row>
    <row r="37" spans="2:12" ht="19.5" hidden="1" customHeight="1" x14ac:dyDescent="0.2">
      <c r="B37" s="100" t="s">
        <v>167</v>
      </c>
      <c r="C37" s="152"/>
      <c r="D37" s="152"/>
      <c r="E37" s="128"/>
      <c r="F37" s="845"/>
      <c r="G37" s="845"/>
      <c r="H37" s="217" t="str">
        <f t="shared" si="1"/>
        <v/>
      </c>
      <c r="I37" s="848"/>
      <c r="J37" s="255"/>
    </row>
    <row r="38" spans="2:12" ht="19.5" hidden="1" customHeight="1" x14ac:dyDescent="0.2">
      <c r="B38" s="100" t="s">
        <v>168</v>
      </c>
      <c r="C38" s="152"/>
      <c r="D38" s="152"/>
      <c r="E38" s="128"/>
      <c r="F38" s="846"/>
      <c r="G38" s="846"/>
      <c r="H38" s="217" t="str">
        <f t="shared" si="1"/>
        <v/>
      </c>
      <c r="I38" s="849"/>
      <c r="K38" s="255"/>
    </row>
    <row r="39" spans="2:12" ht="117.6" customHeight="1" x14ac:dyDescent="0.2">
      <c r="B39" s="119" t="s">
        <v>279</v>
      </c>
      <c r="C39" s="842" t="s">
        <v>405</v>
      </c>
      <c r="D39" s="842"/>
      <c r="E39" s="842"/>
      <c r="F39" s="842"/>
      <c r="G39" s="842"/>
      <c r="H39" s="842"/>
      <c r="I39" s="843"/>
    </row>
    <row r="40" spans="2:12" ht="57" customHeight="1" x14ac:dyDescent="0.2">
      <c r="B40" s="545"/>
      <c r="C40" s="546"/>
      <c r="D40" s="546"/>
      <c r="E40" s="546"/>
      <c r="F40" s="546"/>
      <c r="G40" s="546"/>
      <c r="H40" s="546"/>
      <c r="I40" s="547"/>
    </row>
    <row r="41" spans="2:12" ht="57" customHeight="1" x14ac:dyDescent="0.2">
      <c r="B41" s="548"/>
      <c r="C41" s="549"/>
      <c r="D41" s="549"/>
      <c r="E41" s="549"/>
      <c r="F41" s="549"/>
      <c r="G41" s="549"/>
      <c r="H41" s="549"/>
      <c r="I41" s="550"/>
    </row>
    <row r="42" spans="2:12" ht="57" customHeight="1" x14ac:dyDescent="0.2">
      <c r="B42" s="548"/>
      <c r="C42" s="549"/>
      <c r="D42" s="549"/>
      <c r="E42" s="549"/>
      <c r="F42" s="549"/>
      <c r="G42" s="549"/>
      <c r="H42" s="549"/>
      <c r="I42" s="550"/>
    </row>
    <row r="43" spans="2:12" ht="57" customHeight="1" x14ac:dyDescent="0.2">
      <c r="B43" s="548"/>
      <c r="C43" s="549"/>
      <c r="D43" s="549"/>
      <c r="E43" s="549"/>
      <c r="F43" s="549"/>
      <c r="G43" s="549"/>
      <c r="H43" s="549"/>
      <c r="I43" s="550"/>
    </row>
    <row r="44" spans="2:12" ht="57" customHeight="1" x14ac:dyDescent="0.2">
      <c r="B44" s="551"/>
      <c r="C44" s="552"/>
      <c r="D44" s="552"/>
      <c r="E44" s="552"/>
      <c r="F44" s="552"/>
      <c r="G44" s="552"/>
      <c r="H44" s="552"/>
      <c r="I44" s="553"/>
    </row>
    <row r="45" spans="2:12" ht="23.25" customHeight="1" x14ac:dyDescent="0.2">
      <c r="B45" s="721" t="s">
        <v>280</v>
      </c>
      <c r="C45" s="823"/>
      <c r="D45" s="824"/>
      <c r="E45" s="824"/>
      <c r="F45" s="824"/>
      <c r="G45" s="824"/>
      <c r="H45" s="146" t="s">
        <v>148</v>
      </c>
      <c r="I45" s="147" t="s">
        <v>308</v>
      </c>
    </row>
    <row r="46" spans="2:12" ht="54" customHeight="1" x14ac:dyDescent="0.2">
      <c r="B46" s="722"/>
      <c r="C46" s="786" t="s">
        <v>406</v>
      </c>
      <c r="D46" s="787"/>
      <c r="E46" s="787"/>
      <c r="F46" s="787"/>
      <c r="G46" s="258" t="s">
        <v>407</v>
      </c>
      <c r="H46" s="294">
        <v>951</v>
      </c>
      <c r="I46" s="313">
        <v>951</v>
      </c>
      <c r="J46" s="81" t="str">
        <f t="shared" ref="J46:J62" si="2">CONCATENATE(G46," ",H46)</f>
        <v>PQRS recibidas:  951</v>
      </c>
    </row>
    <row r="47" spans="2:12" ht="70.5" customHeight="1" x14ac:dyDescent="0.2">
      <c r="B47" s="722"/>
      <c r="C47" s="788"/>
      <c r="D47" s="789"/>
      <c r="E47" s="789"/>
      <c r="F47" s="789"/>
      <c r="G47" s="258" t="s">
        <v>408</v>
      </c>
      <c r="H47" s="304">
        <v>0.64</v>
      </c>
      <c r="I47" s="305">
        <v>0.64</v>
      </c>
      <c r="J47" s="81" t="str">
        <f t="shared" si="2"/>
        <v>Satisfacción ciudadana: 0.64</v>
      </c>
    </row>
    <row r="48" spans="2:12" ht="70.5" customHeight="1" x14ac:dyDescent="0.2">
      <c r="B48" s="722"/>
      <c r="C48" s="788"/>
      <c r="D48" s="789"/>
      <c r="E48" s="789"/>
      <c r="F48" s="789"/>
      <c r="G48" s="258" t="s">
        <v>409</v>
      </c>
      <c r="H48" s="298">
        <v>1241</v>
      </c>
      <c r="I48" s="299">
        <v>1241</v>
      </c>
      <c r="J48" s="81" t="str">
        <f t="shared" si="2"/>
        <v>Asesorías dadas: 1241</v>
      </c>
      <c r="L48" s="81" t="str">
        <f>CONCATENATE(J46,J48,J49,J50,J51,J53,J55,J57,J65)</f>
        <v>PQRS recibidas:  951Asesorías dadas: 1241Capacitaciones: 4Actividades de bienestar: 2Actividades del PASST: 0Vehículos asignados: 15Mantenimientos realizados 5Gestión de residuos peligrosos 8Revisiones de expedientes o intervenciones 6 cajas: 3438 folios</v>
      </c>
    </row>
    <row r="49" spans="2:13" ht="171.75" customHeight="1" x14ac:dyDescent="0.2">
      <c r="B49" s="722"/>
      <c r="C49" s="790" t="s">
        <v>410</v>
      </c>
      <c r="D49" s="791"/>
      <c r="E49" s="791"/>
      <c r="F49" s="792"/>
      <c r="G49" s="258" t="s">
        <v>411</v>
      </c>
      <c r="H49" s="254">
        <v>4</v>
      </c>
      <c r="I49" s="302">
        <v>4</v>
      </c>
      <c r="J49" s="81" t="str">
        <f t="shared" si="2"/>
        <v>Capacitaciones: 4</v>
      </c>
    </row>
    <row r="50" spans="2:13" ht="129.75" customHeight="1" x14ac:dyDescent="0.2">
      <c r="B50" s="722"/>
      <c r="C50" s="793"/>
      <c r="D50" s="794"/>
      <c r="E50" s="794"/>
      <c r="F50" s="795"/>
      <c r="G50" s="258" t="s">
        <v>412</v>
      </c>
      <c r="H50" s="298">
        <v>2</v>
      </c>
      <c r="I50" s="299">
        <v>2</v>
      </c>
      <c r="J50" s="81" t="str">
        <f t="shared" si="2"/>
        <v>Actividades de bienestar: 2</v>
      </c>
    </row>
    <row r="51" spans="2:13" ht="69.75" customHeight="1" x14ac:dyDescent="0.2">
      <c r="B51" s="722"/>
      <c r="C51" s="793"/>
      <c r="D51" s="794"/>
      <c r="E51" s="794"/>
      <c r="F51" s="795"/>
      <c r="G51" s="258" t="s">
        <v>413</v>
      </c>
      <c r="H51" s="298">
        <v>0</v>
      </c>
      <c r="I51" s="299">
        <v>0</v>
      </c>
      <c r="J51" s="81" t="str">
        <f t="shared" si="2"/>
        <v>Actividades del PASST: 0</v>
      </c>
    </row>
    <row r="52" spans="2:13" ht="66.75" customHeight="1" x14ac:dyDescent="0.2">
      <c r="B52" s="722"/>
      <c r="C52" s="807" t="s">
        <v>414</v>
      </c>
      <c r="D52" s="808"/>
      <c r="E52" s="808"/>
      <c r="F52" s="809"/>
      <c r="G52" s="258" t="s">
        <v>415</v>
      </c>
      <c r="H52" s="254" t="s">
        <v>416</v>
      </c>
      <c r="I52" s="254" t="s">
        <v>416</v>
      </c>
      <c r="J52" s="81" t="str">
        <f t="shared" si="2"/>
        <v>Ingresos, salidas y traslados: 
3 ingresos,  33 salidas,   0 reintegros 56 traslados,   0 compras, 0 bajas</v>
      </c>
    </row>
    <row r="53" spans="2:13" ht="66.75" customHeight="1" x14ac:dyDescent="0.2">
      <c r="B53" s="722"/>
      <c r="C53" s="810"/>
      <c r="D53" s="811"/>
      <c r="E53" s="811"/>
      <c r="F53" s="812"/>
      <c r="G53" s="258" t="s">
        <v>417</v>
      </c>
      <c r="H53" s="254">
        <v>15</v>
      </c>
      <c r="I53" s="254">
        <v>15</v>
      </c>
      <c r="J53" s="81" t="str">
        <f t="shared" si="2"/>
        <v>Vehículos asignados: 15</v>
      </c>
    </row>
    <row r="54" spans="2:13" ht="66.75" customHeight="1" x14ac:dyDescent="0.2">
      <c r="B54" s="722"/>
      <c r="C54" s="810"/>
      <c r="D54" s="811"/>
      <c r="E54" s="811"/>
      <c r="F54" s="812"/>
      <c r="G54" s="258" t="s">
        <v>418</v>
      </c>
      <c r="H54" s="256">
        <v>5</v>
      </c>
      <c r="I54" s="256">
        <v>5</v>
      </c>
      <c r="J54" s="81" t="str">
        <f t="shared" si="2"/>
        <v>Proveedores gestionados: 5</v>
      </c>
    </row>
    <row r="55" spans="2:13" ht="66.75" customHeight="1" x14ac:dyDescent="0.2">
      <c r="B55" s="722"/>
      <c r="C55" s="813"/>
      <c r="D55" s="814"/>
      <c r="E55" s="814"/>
      <c r="F55" s="815"/>
      <c r="G55" s="258" t="s">
        <v>419</v>
      </c>
      <c r="H55" s="254">
        <v>5</v>
      </c>
      <c r="I55" s="254">
        <v>5</v>
      </c>
      <c r="J55" s="81" t="str">
        <f t="shared" si="2"/>
        <v>Mantenimientos realizados 5</v>
      </c>
    </row>
    <row r="56" spans="2:13" ht="57.75" customHeight="1" x14ac:dyDescent="0.2">
      <c r="B56" s="722"/>
      <c r="C56" s="796" t="s">
        <v>420</v>
      </c>
      <c r="D56" s="797"/>
      <c r="E56" s="797"/>
      <c r="F56" s="798"/>
      <c r="G56" s="258" t="s">
        <v>421</v>
      </c>
      <c r="H56" s="254">
        <v>0</v>
      </c>
      <c r="I56" s="254">
        <v>0</v>
      </c>
      <c r="J56" s="81" t="str">
        <f t="shared" si="2"/>
        <v>Actividades de saneamiento (Poda y fumigación): 0</v>
      </c>
    </row>
    <row r="57" spans="2:13" ht="57.75" customHeight="1" x14ac:dyDescent="0.2">
      <c r="B57" s="722"/>
      <c r="C57" s="799"/>
      <c r="D57" s="800"/>
      <c r="E57" s="800"/>
      <c r="F57" s="801"/>
      <c r="G57" s="258" t="s">
        <v>422</v>
      </c>
      <c r="H57" s="254">
        <v>8</v>
      </c>
      <c r="I57" s="254">
        <v>8</v>
      </c>
      <c r="J57" s="81" t="str">
        <f t="shared" si="2"/>
        <v>Gestión de residuos peligrosos 8</v>
      </c>
    </row>
    <row r="58" spans="2:13" ht="81.75" customHeight="1" x14ac:dyDescent="0.2">
      <c r="B58" s="722"/>
      <c r="C58" s="799"/>
      <c r="D58" s="800"/>
      <c r="E58" s="800"/>
      <c r="F58" s="801"/>
      <c r="G58" s="258" t="s">
        <v>423</v>
      </c>
      <c r="H58" s="254">
        <v>1</v>
      </c>
      <c r="I58" s="254">
        <v>1</v>
      </c>
      <c r="J58" s="81" t="str">
        <f t="shared" si="2"/>
        <v>Gestión de residuos reciclables 1</v>
      </c>
    </row>
    <row r="59" spans="2:13" ht="57.75" customHeight="1" x14ac:dyDescent="0.2">
      <c r="B59" s="722"/>
      <c r="C59" s="802"/>
      <c r="D59" s="803"/>
      <c r="E59" s="803"/>
      <c r="F59" s="804"/>
      <c r="G59" s="258" t="s">
        <v>424</v>
      </c>
      <c r="H59" s="254">
        <v>1</v>
      </c>
      <c r="I59" s="254">
        <v>1</v>
      </c>
      <c r="J59" s="81" t="str">
        <f t="shared" si="2"/>
        <v>Actividades de movilidad sostenible: 1</v>
      </c>
    </row>
    <row r="60" spans="2:13" ht="54.75" customHeight="1" x14ac:dyDescent="0.2">
      <c r="B60" s="722"/>
      <c r="C60" s="805" t="s">
        <v>425</v>
      </c>
      <c r="D60" s="806"/>
      <c r="E60" s="806"/>
      <c r="F60" s="806"/>
      <c r="G60" s="293" t="s">
        <v>426</v>
      </c>
      <c r="H60" s="294" t="s">
        <v>427</v>
      </c>
      <c r="I60" s="294" t="s">
        <v>428</v>
      </c>
      <c r="J60" s="81" t="str">
        <f t="shared" si="2"/>
        <v>CDP Y CRP expedidos: CRP: 333                                                     CDP: 486</v>
      </c>
    </row>
    <row r="61" spans="2:13" ht="54.75" customHeight="1" x14ac:dyDescent="0.2">
      <c r="B61" s="722"/>
      <c r="C61" s="806"/>
      <c r="D61" s="806"/>
      <c r="E61" s="806"/>
      <c r="F61" s="806"/>
      <c r="G61" s="293" t="s">
        <v>429</v>
      </c>
      <c r="H61" s="294">
        <v>333</v>
      </c>
      <c r="I61" s="294">
        <v>333</v>
      </c>
      <c r="J61" s="81" t="str">
        <f t="shared" si="2"/>
        <v>Giros por pospre realizados: 333</v>
      </c>
    </row>
    <row r="62" spans="2:13" ht="54.75" customHeight="1" x14ac:dyDescent="0.2">
      <c r="B62" s="722"/>
      <c r="C62" s="806"/>
      <c r="D62" s="806"/>
      <c r="E62" s="806"/>
      <c r="F62" s="806"/>
      <c r="G62" s="306" t="s">
        <v>430</v>
      </c>
      <c r="H62" s="307">
        <v>295</v>
      </c>
      <c r="I62" s="308">
        <v>295</v>
      </c>
      <c r="J62" s="81" t="str">
        <f t="shared" si="2"/>
        <v>Operaciones contables: 295</v>
      </c>
    </row>
    <row r="63" spans="2:13" ht="48" customHeight="1" x14ac:dyDescent="0.2">
      <c r="B63" s="722"/>
      <c r="C63" s="816" t="s">
        <v>431</v>
      </c>
      <c r="D63" s="817"/>
      <c r="E63" s="817"/>
      <c r="F63" s="818"/>
      <c r="G63" s="258" t="s">
        <v>432</v>
      </c>
      <c r="H63" s="259">
        <v>0</v>
      </c>
      <c r="I63" s="260">
        <v>0</v>
      </c>
      <c r="J63" s="81" t="str">
        <f t="shared" ref="J63:J65" si="3">CONCATENATE(G63," ",H63)</f>
        <v>Transferencias documentales realizadas 0</v>
      </c>
      <c r="K63" s="312"/>
      <c r="L63" s="312"/>
      <c r="M63" s="312"/>
    </row>
    <row r="64" spans="2:13" ht="48" customHeight="1" x14ac:dyDescent="0.2">
      <c r="B64" s="722"/>
      <c r="C64" s="819"/>
      <c r="D64" s="817"/>
      <c r="E64" s="817"/>
      <c r="F64" s="818"/>
      <c r="G64" s="258" t="s">
        <v>433</v>
      </c>
      <c r="H64" s="259">
        <v>0</v>
      </c>
      <c r="I64" s="260">
        <v>0</v>
      </c>
      <c r="J64" s="81" t="str">
        <f t="shared" si="3"/>
        <v>Capacitaciones realizadas: 0</v>
      </c>
      <c r="K64" s="267"/>
      <c r="L64" s="267"/>
      <c r="M64" s="267"/>
    </row>
    <row r="65" spans="2:13" ht="48" customHeight="1" x14ac:dyDescent="0.2">
      <c r="B65" s="785"/>
      <c r="C65" s="820"/>
      <c r="D65" s="821"/>
      <c r="E65" s="821"/>
      <c r="F65" s="822"/>
      <c r="G65" s="258" t="s">
        <v>434</v>
      </c>
      <c r="H65" s="307" t="s">
        <v>435</v>
      </c>
      <c r="I65" s="307" t="s">
        <v>435</v>
      </c>
      <c r="J65" s="81" t="str">
        <f t="shared" si="3"/>
        <v>Revisiones de expedientes o intervenciones 6 cajas: 3438 folios</v>
      </c>
      <c r="K65" s="267"/>
      <c r="L65" s="267"/>
      <c r="M65" s="267"/>
    </row>
    <row r="66" spans="2:13" ht="36" customHeight="1" x14ac:dyDescent="0.2">
      <c r="B66" s="156" t="s">
        <v>282</v>
      </c>
      <c r="C66" s="782" t="s">
        <v>46</v>
      </c>
      <c r="D66" s="783"/>
      <c r="E66" s="783"/>
      <c r="F66" s="783"/>
      <c r="G66" s="783"/>
      <c r="H66" s="783"/>
      <c r="I66" s="784"/>
      <c r="J66" s="266"/>
      <c r="K66" s="267"/>
      <c r="L66" s="267"/>
      <c r="M66" s="267"/>
    </row>
    <row r="67" spans="2:13" ht="79.5" customHeight="1" x14ac:dyDescent="0.2">
      <c r="B67" s="120" t="s">
        <v>283</v>
      </c>
      <c r="C67" s="782" t="s">
        <v>436</v>
      </c>
      <c r="D67" s="783"/>
      <c r="E67" s="783"/>
      <c r="F67" s="783"/>
      <c r="G67" s="783"/>
      <c r="H67" s="783"/>
      <c r="I67" s="784"/>
      <c r="J67" s="268"/>
      <c r="K67" s="269"/>
      <c r="L67" s="269"/>
      <c r="M67" s="269"/>
    </row>
    <row r="68" spans="2:13" ht="22.5" customHeight="1" x14ac:dyDescent="0.2">
      <c r="B68" s="535" t="s">
        <v>284</v>
      </c>
      <c r="C68" s="536"/>
      <c r="D68" s="536"/>
      <c r="E68" s="536"/>
      <c r="F68" s="536"/>
      <c r="G68" s="536"/>
      <c r="H68" s="536"/>
      <c r="I68" s="537"/>
    </row>
    <row r="69" spans="2:13" ht="22.5" customHeight="1" x14ac:dyDescent="0.2">
      <c r="B69" s="538" t="s">
        <v>285</v>
      </c>
      <c r="C69" s="137" t="s">
        <v>286</v>
      </c>
      <c r="D69" s="540" t="s">
        <v>287</v>
      </c>
      <c r="E69" s="540"/>
      <c r="F69" s="540"/>
      <c r="G69" s="540" t="s">
        <v>288</v>
      </c>
      <c r="H69" s="540"/>
      <c r="I69" s="541"/>
    </row>
    <row r="70" spans="2:13" ht="30.75" customHeight="1" x14ac:dyDescent="0.2">
      <c r="B70" s="539"/>
      <c r="C70" s="138"/>
      <c r="D70" s="527"/>
      <c r="E70" s="527"/>
      <c r="F70" s="527"/>
      <c r="G70" s="527"/>
      <c r="H70" s="527"/>
      <c r="I70" s="528"/>
    </row>
    <row r="71" spans="2:13" ht="32.25" customHeight="1" x14ac:dyDescent="0.2">
      <c r="B71" s="121" t="s">
        <v>289</v>
      </c>
      <c r="C71" s="828" t="s">
        <v>437</v>
      </c>
      <c r="D71" s="828"/>
      <c r="E71" s="828"/>
      <c r="F71" s="828"/>
      <c r="G71" s="828"/>
      <c r="H71" s="828"/>
      <c r="I71" s="829"/>
    </row>
    <row r="72" spans="2:13" ht="28.5" customHeight="1" x14ac:dyDescent="0.2">
      <c r="B72" s="122" t="s">
        <v>291</v>
      </c>
      <c r="C72" s="828" t="s">
        <v>438</v>
      </c>
      <c r="D72" s="828"/>
      <c r="E72" s="828"/>
      <c r="F72" s="828"/>
      <c r="G72" s="828"/>
      <c r="H72" s="828"/>
      <c r="I72" s="829"/>
    </row>
    <row r="73" spans="2:13" ht="30" customHeight="1" x14ac:dyDescent="0.2">
      <c r="B73" s="120" t="s">
        <v>292</v>
      </c>
      <c r="C73" s="780" t="s">
        <v>293</v>
      </c>
      <c r="D73" s="780"/>
      <c r="E73" s="780"/>
      <c r="F73" s="780"/>
      <c r="G73" s="780"/>
      <c r="H73" s="780"/>
      <c r="I73" s="781"/>
    </row>
    <row r="74" spans="2:13" ht="31.5" customHeight="1" thickBot="1" x14ac:dyDescent="0.25">
      <c r="B74" s="116" t="s">
        <v>294</v>
      </c>
      <c r="C74" s="825" t="s">
        <v>439</v>
      </c>
      <c r="D74" s="826"/>
      <c r="E74" s="826"/>
      <c r="F74" s="826"/>
      <c r="G74" s="826"/>
      <c r="H74" s="826"/>
      <c r="I74" s="827"/>
    </row>
    <row r="75" spans="2:13" ht="13.35" customHeight="1" x14ac:dyDescent="0.2">
      <c r="B75" s="109"/>
      <c r="C75" s="110"/>
      <c r="D75" s="110"/>
      <c r="E75" s="111"/>
      <c r="F75" s="111"/>
      <c r="G75" s="117"/>
      <c r="H75" s="113"/>
      <c r="I75" s="110"/>
    </row>
    <row r="76" spans="2:13" ht="13.35" customHeight="1" x14ac:dyDescent="0.2">
      <c r="B76" s="834"/>
      <c r="C76" s="834"/>
      <c r="D76" s="834"/>
      <c r="E76" s="834"/>
      <c r="F76" s="834"/>
      <c r="G76" s="834"/>
      <c r="H76" s="834"/>
      <c r="I76" s="834"/>
    </row>
    <row r="77" spans="2:13" ht="13.35" customHeight="1" x14ac:dyDescent="0.2">
      <c r="B77" s="834"/>
      <c r="C77" s="834"/>
      <c r="D77" s="834"/>
      <c r="E77" s="834"/>
      <c r="F77" s="834"/>
      <c r="G77" s="834"/>
      <c r="H77" s="834"/>
      <c r="I77" s="834"/>
    </row>
    <row r="78" spans="2:13" ht="13.35" customHeight="1" x14ac:dyDescent="0.2">
      <c r="B78" s="834"/>
      <c r="C78" s="834"/>
      <c r="D78" s="834"/>
      <c r="E78" s="834"/>
      <c r="F78" s="834"/>
      <c r="G78" s="834"/>
      <c r="H78" s="834"/>
      <c r="I78" s="834"/>
    </row>
    <row r="79" spans="2:13" ht="13.35" customHeight="1" x14ac:dyDescent="0.2">
      <c r="B79" s="109"/>
      <c r="C79" s="110"/>
      <c r="D79" s="110"/>
      <c r="E79" s="111"/>
      <c r="F79" s="111"/>
      <c r="G79" s="117"/>
      <c r="H79" s="113"/>
      <c r="I79" s="110"/>
    </row>
    <row r="80" spans="2:13" ht="25.5" customHeight="1" x14ac:dyDescent="0.2">
      <c r="B80" s="109"/>
      <c r="C80" s="110"/>
      <c r="D80" s="110"/>
      <c r="E80" s="111"/>
      <c r="F80" s="111"/>
      <c r="G80" s="117"/>
      <c r="H80" s="113"/>
      <c r="I80" s="110"/>
    </row>
    <row r="81" ht="13.35" customHeight="1" x14ac:dyDescent="0.2"/>
    <row r="82" ht="13.35" customHeight="1" x14ac:dyDescent="0.2"/>
    <row r="83" ht="13.35" customHeight="1" x14ac:dyDescent="0.2"/>
    <row r="84" ht="13.35" customHeight="1" x14ac:dyDescent="0.2"/>
    <row r="85" ht="13.35" customHeight="1" x14ac:dyDescent="0.2"/>
    <row r="86" ht="13.35" customHeight="1" x14ac:dyDescent="0.2"/>
    <row r="87" ht="13.35" customHeight="1" x14ac:dyDescent="0.2"/>
    <row r="88" ht="13.35" customHeight="1" x14ac:dyDescent="0.2"/>
    <row r="89" ht="13.35" customHeight="1" x14ac:dyDescent="0.2"/>
    <row r="90" ht="13.35" customHeight="1" x14ac:dyDescent="0.2"/>
    <row r="91" ht="13.35" customHeight="1" x14ac:dyDescent="0.2"/>
    <row r="109" spans="6:9" ht="12.75" customHeight="1" x14ac:dyDescent="0.2">
      <c r="F109" s="835"/>
      <c r="G109" s="836"/>
      <c r="H109" s="836"/>
      <c r="I109" s="836"/>
    </row>
    <row r="110" spans="6:9" ht="12.75" customHeight="1" x14ac:dyDescent="0.2">
      <c r="F110" s="830"/>
      <c r="G110" s="831"/>
      <c r="H110" s="831"/>
      <c r="I110" s="831"/>
    </row>
    <row r="111" spans="6:9" ht="12.75" customHeight="1" x14ac:dyDescent="0.2">
      <c r="F111" s="830"/>
      <c r="G111" s="831"/>
      <c r="H111" s="831"/>
      <c r="I111" s="831"/>
    </row>
    <row r="112" spans="6:9" ht="12.75" customHeight="1" x14ac:dyDescent="0.2">
      <c r="F112" s="830"/>
      <c r="G112" s="831"/>
      <c r="H112" s="831"/>
      <c r="I112" s="831"/>
    </row>
    <row r="113" spans="6:9" ht="12.75" customHeight="1" x14ac:dyDescent="0.2">
      <c r="F113" s="832"/>
      <c r="G113" s="833"/>
      <c r="H113" s="833"/>
      <c r="I113" s="833"/>
    </row>
  </sheetData>
  <sheetProtection algorithmName="SHA-512" hashValue="/TNd3cHdvgizvUkEHPTYju4XgV3hv8Nlpk+aydhYmPsx2EqFK/FmErBkYcwoaPItizTSaQxS5hQFN0RKPXzGpw==" saltValue="rkR26PcFfVryPFtwjDkUTg==" spinCount="100000" sheet="1" objects="1" scenarios="1"/>
  <mergeCells count="72">
    <mergeCell ref="C39:I39"/>
    <mergeCell ref="B40:I44"/>
    <mergeCell ref="C24:E24"/>
    <mergeCell ref="G24:I24"/>
    <mergeCell ref="B25:I25"/>
    <mergeCell ref="F27:F38"/>
    <mergeCell ref="G27:G38"/>
    <mergeCell ref="I27:I38"/>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 ref="F110:I110"/>
    <mergeCell ref="F111:I111"/>
    <mergeCell ref="F112:I112"/>
    <mergeCell ref="F113:I113"/>
    <mergeCell ref="B76:I78"/>
    <mergeCell ref="F109:I109"/>
    <mergeCell ref="C74:I74"/>
    <mergeCell ref="B69:B70"/>
    <mergeCell ref="D69:F69"/>
    <mergeCell ref="G69:I69"/>
    <mergeCell ref="D70:F70"/>
    <mergeCell ref="G70:I70"/>
    <mergeCell ref="C71:I71"/>
    <mergeCell ref="C72:I72"/>
    <mergeCell ref="B68:I68"/>
    <mergeCell ref="C73:I73"/>
    <mergeCell ref="C67:I67"/>
    <mergeCell ref="C66:I66"/>
    <mergeCell ref="B45:B65"/>
    <mergeCell ref="C46:F48"/>
    <mergeCell ref="C49:F51"/>
    <mergeCell ref="C56:F59"/>
    <mergeCell ref="C60:F62"/>
    <mergeCell ref="C52:F55"/>
    <mergeCell ref="C63:F65"/>
    <mergeCell ref="C45:G45"/>
  </mergeCells>
  <dataValidations count="1">
    <dataValidation type="list" allowBlank="1" showInputMessage="1" showErrorMessage="1" sqref="C24:E24 C7 I7 H12:I13 C9:F9">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65"/>
  <sheetViews>
    <sheetView tabSelected="1" view="pageBreakPreview" zoomScale="85" zoomScaleNormal="85" zoomScaleSheetLayoutView="85" zoomScalePageLayoutView="85" workbookViewId="0">
      <selection activeCell="C21" sqref="C21:E21"/>
    </sheetView>
  </sheetViews>
  <sheetFormatPr baseColWidth="10" defaultColWidth="10.7109375" defaultRowHeight="12.75" x14ac:dyDescent="0.2"/>
  <cols>
    <col min="1" max="1" width="1" style="83" customWidth="1"/>
    <col min="2" max="2" width="25.42578125" style="114" customWidth="1"/>
    <col min="3" max="3" width="14.42578125" style="83" customWidth="1"/>
    <col min="4" max="4" width="14.7109375" style="83" customWidth="1"/>
    <col min="5" max="5" width="16.42578125" style="83" customWidth="1"/>
    <col min="6" max="6" width="25" style="83" customWidth="1"/>
    <col min="7" max="7" width="22" style="114" customWidth="1"/>
    <col min="8" max="9" width="17.7109375" style="83" customWidth="1"/>
    <col min="10" max="11" width="22.42578125" style="83" customWidth="1"/>
    <col min="12" max="24" width="10.7109375" style="81"/>
    <col min="25" max="16384" width="10.7109375" style="83"/>
  </cols>
  <sheetData>
    <row r="1" spans="2:14" ht="37.5" customHeight="1" x14ac:dyDescent="0.2">
      <c r="B1" s="613"/>
      <c r="C1" s="632" t="s">
        <v>1</v>
      </c>
      <c r="D1" s="632"/>
      <c r="E1" s="632"/>
      <c r="F1" s="632"/>
      <c r="G1" s="632"/>
      <c r="H1" s="632"/>
      <c r="I1" s="617"/>
      <c r="J1" s="80"/>
      <c r="K1" s="80"/>
      <c r="M1" s="82" t="s">
        <v>67</v>
      </c>
    </row>
    <row r="2" spans="2:14" ht="37.5" customHeight="1" x14ac:dyDescent="0.2">
      <c r="B2" s="614"/>
      <c r="C2" s="620" t="s">
        <v>218</v>
      </c>
      <c r="D2" s="620"/>
      <c r="E2" s="620"/>
      <c r="F2" s="620"/>
      <c r="G2" s="620"/>
      <c r="H2" s="620"/>
      <c r="I2" s="618"/>
      <c r="J2" s="80"/>
      <c r="K2" s="80"/>
      <c r="M2" s="82" t="s">
        <v>68</v>
      </c>
    </row>
    <row r="3" spans="2:14" ht="37.5" customHeight="1" thickBot="1" x14ac:dyDescent="0.25">
      <c r="B3" s="615"/>
      <c r="C3" s="621" t="s">
        <v>219</v>
      </c>
      <c r="D3" s="621"/>
      <c r="E3" s="621"/>
      <c r="F3" s="621" t="s">
        <v>220</v>
      </c>
      <c r="G3" s="621"/>
      <c r="H3" s="621"/>
      <c r="I3" s="619"/>
      <c r="J3" s="80"/>
      <c r="K3" s="80"/>
      <c r="M3" s="82"/>
    </row>
    <row r="4" spans="2:14" ht="23.25" customHeight="1" x14ac:dyDescent="0.2">
      <c r="B4" s="609" t="s">
        <v>221</v>
      </c>
      <c r="C4" s="610"/>
      <c r="D4" s="610"/>
      <c r="E4" s="610"/>
      <c r="F4" s="610"/>
      <c r="G4" s="610"/>
      <c r="H4" s="610"/>
      <c r="I4" s="611"/>
      <c r="J4" s="84"/>
      <c r="K4" s="84"/>
    </row>
    <row r="5" spans="2:14" ht="24" customHeight="1" x14ac:dyDescent="0.2">
      <c r="B5" s="535" t="s">
        <v>222</v>
      </c>
      <c r="C5" s="536"/>
      <c r="D5" s="536"/>
      <c r="E5" s="536"/>
      <c r="F5" s="536"/>
      <c r="G5" s="536"/>
      <c r="H5" s="536"/>
      <c r="I5" s="537"/>
      <c r="J5" s="85"/>
      <c r="K5" s="85"/>
      <c r="N5" s="86"/>
    </row>
    <row r="6" spans="2:14" ht="46.35" customHeight="1" x14ac:dyDescent="0.2">
      <c r="B6" s="118" t="s">
        <v>223</v>
      </c>
      <c r="C6" s="130">
        <v>7</v>
      </c>
      <c r="D6" s="612" t="s">
        <v>224</v>
      </c>
      <c r="E6" s="612"/>
      <c r="F6" s="579" t="s">
        <v>440</v>
      </c>
      <c r="G6" s="579"/>
      <c r="H6" s="579"/>
      <c r="I6" s="580"/>
      <c r="J6" s="87"/>
      <c r="K6" s="87"/>
      <c r="M6" s="82"/>
      <c r="N6" s="86"/>
    </row>
    <row r="7" spans="2:14" ht="30.75" customHeight="1" x14ac:dyDescent="0.2">
      <c r="B7" s="118" t="s">
        <v>226</v>
      </c>
      <c r="C7" s="130" t="s">
        <v>84</v>
      </c>
      <c r="D7" s="612" t="s">
        <v>227</v>
      </c>
      <c r="E7" s="612"/>
      <c r="F7" s="579" t="s">
        <v>441</v>
      </c>
      <c r="G7" s="579"/>
      <c r="H7" s="131" t="s">
        <v>229</v>
      </c>
      <c r="I7" s="132" t="s">
        <v>84</v>
      </c>
      <c r="J7" s="88"/>
      <c r="K7" s="88"/>
      <c r="M7" s="82"/>
      <c r="N7" s="86"/>
    </row>
    <row r="8" spans="2:14" ht="30.75" customHeight="1" x14ac:dyDescent="0.2">
      <c r="B8" s="118" t="s">
        <v>230</v>
      </c>
      <c r="C8" s="579" t="s">
        <v>231</v>
      </c>
      <c r="D8" s="579"/>
      <c r="E8" s="579"/>
      <c r="F8" s="579"/>
      <c r="G8" s="131" t="s">
        <v>232</v>
      </c>
      <c r="H8" s="602">
        <v>7550</v>
      </c>
      <c r="I8" s="603"/>
      <c r="J8" s="89"/>
      <c r="K8" s="89"/>
      <c r="M8" s="82"/>
      <c r="N8" s="86"/>
    </row>
    <row r="9" spans="2:14" ht="30.75" customHeight="1" x14ac:dyDescent="0.2">
      <c r="B9" s="118" t="s">
        <v>68</v>
      </c>
      <c r="C9" s="604" t="s">
        <v>81</v>
      </c>
      <c r="D9" s="604"/>
      <c r="E9" s="604"/>
      <c r="F9" s="604"/>
      <c r="G9" s="131" t="s">
        <v>233</v>
      </c>
      <c r="H9" s="605" t="s">
        <v>442</v>
      </c>
      <c r="I9" s="606"/>
      <c r="J9" s="90"/>
      <c r="K9" s="90"/>
      <c r="M9" s="91"/>
    </row>
    <row r="10" spans="2:14" ht="59.1" customHeight="1" x14ac:dyDescent="0.2">
      <c r="B10" s="118" t="s">
        <v>235</v>
      </c>
      <c r="C10" s="579" t="s">
        <v>443</v>
      </c>
      <c r="D10" s="579"/>
      <c r="E10" s="579"/>
      <c r="F10" s="579"/>
      <c r="G10" s="579"/>
      <c r="H10" s="579"/>
      <c r="I10" s="580"/>
      <c r="J10" s="92"/>
      <c r="K10" s="92"/>
      <c r="M10" s="91"/>
    </row>
    <row r="11" spans="2:14" ht="30.75" customHeight="1" x14ac:dyDescent="0.2">
      <c r="B11" s="118" t="s">
        <v>237</v>
      </c>
      <c r="C11" s="581" t="s">
        <v>366</v>
      </c>
      <c r="D11" s="581"/>
      <c r="E11" s="581"/>
      <c r="F11" s="581"/>
      <c r="G11" s="581"/>
      <c r="H11" s="581"/>
      <c r="I11" s="607"/>
      <c r="J11" s="88"/>
      <c r="K11" s="88"/>
      <c r="M11" s="91"/>
      <c r="N11" s="86"/>
    </row>
    <row r="12" spans="2:14" ht="30.75" customHeight="1" x14ac:dyDescent="0.2">
      <c r="B12" s="118" t="s">
        <v>239</v>
      </c>
      <c r="C12" s="600" t="s">
        <v>444</v>
      </c>
      <c r="D12" s="600"/>
      <c r="E12" s="600"/>
      <c r="F12" s="600"/>
      <c r="G12" s="131" t="s">
        <v>241</v>
      </c>
      <c r="H12" s="591" t="s">
        <v>106</v>
      </c>
      <c r="I12" s="592"/>
      <c r="J12" s="88"/>
      <c r="K12" s="88"/>
      <c r="M12" s="91"/>
      <c r="N12" s="86"/>
    </row>
    <row r="13" spans="2:14" ht="30.75" customHeight="1" x14ac:dyDescent="0.2">
      <c r="B13" s="118" t="s">
        <v>242</v>
      </c>
      <c r="C13" s="608" t="s">
        <v>299</v>
      </c>
      <c r="D13" s="608"/>
      <c r="E13" s="608"/>
      <c r="F13" s="608"/>
      <c r="G13" s="131" t="s">
        <v>244</v>
      </c>
      <c r="H13" s="581" t="s">
        <v>77</v>
      </c>
      <c r="I13" s="607"/>
      <c r="J13" s="88"/>
      <c r="K13" s="88"/>
      <c r="M13" s="91"/>
    </row>
    <row r="14" spans="2:14" ht="30" customHeight="1" x14ac:dyDescent="0.2">
      <c r="B14" s="118" t="s">
        <v>245</v>
      </c>
      <c r="C14" s="600" t="s">
        <v>445</v>
      </c>
      <c r="D14" s="600"/>
      <c r="E14" s="600"/>
      <c r="F14" s="600"/>
      <c r="G14" s="600"/>
      <c r="H14" s="600"/>
      <c r="I14" s="601"/>
      <c r="J14" s="92"/>
      <c r="K14" s="92"/>
      <c r="M14" s="91"/>
      <c r="N14" s="86"/>
    </row>
    <row r="15" spans="2:14" ht="30.75" customHeight="1" x14ac:dyDescent="0.2">
      <c r="B15" s="118" t="s">
        <v>247</v>
      </c>
      <c r="C15" s="600" t="s">
        <v>446</v>
      </c>
      <c r="D15" s="600"/>
      <c r="E15" s="600"/>
      <c r="F15" s="600"/>
      <c r="G15" s="600"/>
      <c r="H15" s="600"/>
      <c r="I15" s="601"/>
      <c r="J15" s="93"/>
      <c r="K15" s="93"/>
      <c r="M15" s="91"/>
      <c r="N15" s="86"/>
    </row>
    <row r="16" spans="2:14" ht="42.6" customHeight="1" x14ac:dyDescent="0.2">
      <c r="B16" s="118" t="s">
        <v>249</v>
      </c>
      <c r="C16" s="579" t="s">
        <v>447</v>
      </c>
      <c r="D16" s="579"/>
      <c r="E16" s="579"/>
      <c r="F16" s="579"/>
      <c r="G16" s="579"/>
      <c r="H16" s="579"/>
      <c r="I16" s="580"/>
      <c r="J16" s="94"/>
      <c r="K16" s="94"/>
      <c r="M16" s="91"/>
      <c r="N16" s="86"/>
    </row>
    <row r="17" spans="2:14" ht="30.75" customHeight="1" x14ac:dyDescent="0.2">
      <c r="B17" s="118" t="s">
        <v>251</v>
      </c>
      <c r="C17" s="581" t="s">
        <v>43</v>
      </c>
      <c r="D17" s="582"/>
      <c r="E17" s="582"/>
      <c r="F17" s="582"/>
      <c r="G17" s="582"/>
      <c r="H17" s="582"/>
      <c r="I17" s="583"/>
      <c r="J17" s="95"/>
      <c r="K17" s="95"/>
      <c r="M17" s="91"/>
      <c r="N17" s="86"/>
    </row>
    <row r="18" spans="2:14" ht="18" customHeight="1" x14ac:dyDescent="0.2">
      <c r="B18" s="584" t="s">
        <v>252</v>
      </c>
      <c r="C18" s="585" t="s">
        <v>253</v>
      </c>
      <c r="D18" s="585"/>
      <c r="E18" s="585"/>
      <c r="F18" s="586" t="s">
        <v>254</v>
      </c>
      <c r="G18" s="586"/>
      <c r="H18" s="586"/>
      <c r="I18" s="587"/>
      <c r="J18" s="96"/>
      <c r="K18" s="96"/>
      <c r="M18" s="91"/>
      <c r="N18" s="86"/>
    </row>
    <row r="19" spans="2:14" ht="39.75" customHeight="1" x14ac:dyDescent="0.2">
      <c r="B19" s="584"/>
      <c r="C19" s="564" t="s">
        <v>403</v>
      </c>
      <c r="D19" s="565"/>
      <c r="E19" s="647"/>
      <c r="F19" s="579" t="str">
        <f>C19</f>
        <v>Actividades que se ejecutaron para la implementación de los procesos transversales</v>
      </c>
      <c r="G19" s="579"/>
      <c r="H19" s="579"/>
      <c r="I19" s="580"/>
      <c r="J19" s="94"/>
      <c r="K19" s="94"/>
      <c r="M19" s="91"/>
      <c r="N19" s="86"/>
    </row>
    <row r="20" spans="2:14" ht="39.75" customHeight="1" x14ac:dyDescent="0.2">
      <c r="B20" s="118" t="s">
        <v>257</v>
      </c>
      <c r="C20" s="564" t="s">
        <v>404</v>
      </c>
      <c r="D20" s="565"/>
      <c r="E20" s="647"/>
      <c r="F20" s="579" t="str">
        <f>C20</f>
        <v>Cantidad de actividades que se ejecutaron para la implementación de los procesos transversales</v>
      </c>
      <c r="G20" s="579"/>
      <c r="H20" s="579"/>
      <c r="I20" s="580"/>
      <c r="J20" s="88"/>
      <c r="K20" s="88"/>
      <c r="M20" s="91"/>
      <c r="N20" s="86"/>
    </row>
    <row r="21" spans="2:14" ht="27" customHeight="1" x14ac:dyDescent="0.2">
      <c r="B21" s="118" t="s">
        <v>258</v>
      </c>
      <c r="C21" s="564" t="s">
        <v>43</v>
      </c>
      <c r="D21" s="565"/>
      <c r="E21" s="647"/>
      <c r="F21" s="564" t="s">
        <v>43</v>
      </c>
      <c r="G21" s="565"/>
      <c r="H21" s="565"/>
      <c r="I21" s="566"/>
      <c r="J21" s="93"/>
      <c r="K21" s="93"/>
      <c r="M21" s="97"/>
      <c r="N21" s="86"/>
    </row>
    <row r="22" spans="2:14" ht="23.25" customHeight="1" x14ac:dyDescent="0.2">
      <c r="B22" s="118" t="s">
        <v>261</v>
      </c>
      <c r="C22" s="573">
        <v>45292</v>
      </c>
      <c r="D22" s="598"/>
      <c r="E22" s="599"/>
      <c r="F22" s="131" t="s">
        <v>262</v>
      </c>
      <c r="G22" s="262">
        <v>0.12</v>
      </c>
      <c r="H22" s="265" t="s">
        <v>263</v>
      </c>
      <c r="I22" s="264">
        <v>0.88</v>
      </c>
      <c r="K22" s="98"/>
      <c r="M22" s="97"/>
    </row>
    <row r="23" spans="2:14" ht="27" customHeight="1" x14ac:dyDescent="0.2">
      <c r="B23" s="118" t="s">
        <v>264</v>
      </c>
      <c r="C23" s="573">
        <v>45443</v>
      </c>
      <c r="D23" s="574"/>
      <c r="E23" s="575"/>
      <c r="F23" s="131" t="s">
        <v>265</v>
      </c>
      <c r="G23" s="564">
        <v>0.12</v>
      </c>
      <c r="H23" s="565"/>
      <c r="I23" s="566"/>
      <c r="J23" s="99"/>
      <c r="K23" s="99"/>
      <c r="M23" s="97"/>
    </row>
    <row r="24" spans="2:14" ht="30.75" customHeight="1" x14ac:dyDescent="0.2">
      <c r="B24" s="205" t="s">
        <v>266</v>
      </c>
      <c r="C24" s="561" t="s">
        <v>267</v>
      </c>
      <c r="D24" s="562"/>
      <c r="E24" s="563"/>
      <c r="F24" s="206" t="s">
        <v>268</v>
      </c>
      <c r="G24" s="564" t="s">
        <v>46</v>
      </c>
      <c r="H24" s="565"/>
      <c r="I24" s="566"/>
      <c r="K24" s="96"/>
      <c r="M24" s="97"/>
    </row>
    <row r="25" spans="2:14" ht="22.5" customHeight="1" x14ac:dyDescent="0.2">
      <c r="B25" s="535" t="s">
        <v>270</v>
      </c>
      <c r="C25" s="536"/>
      <c r="D25" s="536"/>
      <c r="E25" s="536"/>
      <c r="F25" s="536"/>
      <c r="G25" s="536"/>
      <c r="H25" s="536"/>
      <c r="I25" s="537"/>
      <c r="J25" s="85"/>
      <c r="K25" s="85"/>
      <c r="M25" s="97"/>
    </row>
    <row r="26" spans="2:14" ht="43.5" customHeight="1" x14ac:dyDescent="0.2">
      <c r="B26" s="100" t="s">
        <v>148</v>
      </c>
      <c r="C26" s="134" t="s">
        <v>271</v>
      </c>
      <c r="D26" s="134" t="s">
        <v>272</v>
      </c>
      <c r="E26" s="135" t="s">
        <v>273</v>
      </c>
      <c r="F26" s="134" t="s">
        <v>274</v>
      </c>
      <c r="G26" s="134" t="s">
        <v>275</v>
      </c>
      <c r="H26" s="135" t="s">
        <v>276</v>
      </c>
      <c r="I26" s="136" t="s">
        <v>277</v>
      </c>
      <c r="J26" s="94"/>
      <c r="K26" s="94"/>
      <c r="M26" s="97"/>
    </row>
    <row r="27" spans="2:14" ht="15.6" customHeight="1" x14ac:dyDescent="0.2">
      <c r="B27" s="100" t="s">
        <v>278</v>
      </c>
      <c r="C27" s="289">
        <f>0.048*$G$23</f>
        <v>5.7599999999999995E-3</v>
      </c>
      <c r="D27" s="289">
        <v>5.7599999999999995E-3</v>
      </c>
      <c r="E27" s="290">
        <f>+D27/C27</f>
        <v>1</v>
      </c>
      <c r="F27" s="657">
        <f>SUM(C27:C31)</f>
        <v>0.12</v>
      </c>
      <c r="G27" s="657">
        <f>SUM(D27:D31)</f>
        <v>5.7599999999999995E-3</v>
      </c>
      <c r="H27" s="215">
        <f>+(D27*100%)/$G$23</f>
        <v>4.8000000000000001E-2</v>
      </c>
      <c r="I27" s="718">
        <f>G27+I22</f>
        <v>0.88575999999999999</v>
      </c>
      <c r="J27" s="94"/>
      <c r="K27" s="94"/>
      <c r="M27" s="97"/>
    </row>
    <row r="28" spans="2:14" ht="15.6" customHeight="1" x14ac:dyDescent="0.2">
      <c r="B28" s="100" t="s">
        <v>158</v>
      </c>
      <c r="C28" s="289">
        <f>0.2*$G$23</f>
        <v>2.4E-2</v>
      </c>
      <c r="D28" s="289"/>
      <c r="E28" s="290">
        <f t="shared" ref="E28:E31" si="0">+D28/C28</f>
        <v>0</v>
      </c>
      <c r="F28" s="658"/>
      <c r="G28" s="658"/>
      <c r="H28" s="215" t="str">
        <f>+IF(D28="","",((D28*100%)/$G$23)+H27)</f>
        <v/>
      </c>
      <c r="I28" s="719"/>
      <c r="J28" s="94"/>
      <c r="K28" s="94"/>
      <c r="M28" s="97"/>
    </row>
    <row r="29" spans="2:14" ht="15.6" customHeight="1" x14ac:dyDescent="0.2">
      <c r="B29" s="100" t="s">
        <v>159</v>
      </c>
      <c r="C29" s="289">
        <f>0.352*$G$23</f>
        <v>4.2239999999999993E-2</v>
      </c>
      <c r="D29" s="289"/>
      <c r="E29" s="290">
        <f t="shared" si="0"/>
        <v>0</v>
      </c>
      <c r="F29" s="658"/>
      <c r="G29" s="658"/>
      <c r="H29" s="215" t="str">
        <f>+IF(D29="","",((D29*100%)/$G$23)+H28)</f>
        <v/>
      </c>
      <c r="I29" s="719"/>
      <c r="J29" s="94"/>
      <c r="K29" s="94"/>
      <c r="M29" s="97"/>
    </row>
    <row r="30" spans="2:14" ht="15.6" customHeight="1" x14ac:dyDescent="0.2">
      <c r="B30" s="100" t="s">
        <v>160</v>
      </c>
      <c r="C30" s="289">
        <f>0.2*$G$23</f>
        <v>2.4E-2</v>
      </c>
      <c r="D30" s="289"/>
      <c r="E30" s="290">
        <f t="shared" si="0"/>
        <v>0</v>
      </c>
      <c r="F30" s="658"/>
      <c r="G30" s="658"/>
      <c r="H30" s="215" t="str">
        <f t="shared" ref="H30:H38" si="1">+IF(D30="","",((D30*100%)/$G$23)+H29)</f>
        <v/>
      </c>
      <c r="I30" s="719"/>
      <c r="J30" s="94"/>
      <c r="K30" s="94"/>
      <c r="M30" s="97"/>
    </row>
    <row r="31" spans="2:14" ht="15.6" customHeight="1" x14ac:dyDescent="0.2">
      <c r="B31" s="100" t="s">
        <v>161</v>
      </c>
      <c r="C31" s="289">
        <f>0.2*$G$23</f>
        <v>2.4E-2</v>
      </c>
      <c r="D31" s="289"/>
      <c r="E31" s="290">
        <f t="shared" si="0"/>
        <v>0</v>
      </c>
      <c r="F31" s="658"/>
      <c r="G31" s="658"/>
      <c r="H31" s="215" t="str">
        <f t="shared" si="1"/>
        <v/>
      </c>
      <c r="I31" s="719"/>
      <c r="J31" s="94"/>
      <c r="K31" s="94"/>
      <c r="M31" s="97"/>
    </row>
    <row r="32" spans="2:14" ht="15.6" hidden="1" customHeight="1" x14ac:dyDescent="0.2">
      <c r="B32" s="100" t="s">
        <v>162</v>
      </c>
      <c r="C32" s="289"/>
      <c r="D32" s="289"/>
      <c r="E32" s="290"/>
      <c r="F32" s="658"/>
      <c r="G32" s="658"/>
      <c r="H32" s="215" t="str">
        <f t="shared" si="1"/>
        <v/>
      </c>
      <c r="I32" s="719"/>
      <c r="J32" s="129"/>
      <c r="K32" s="94"/>
      <c r="M32" s="97"/>
    </row>
    <row r="33" spans="2:11" ht="19.5" hidden="1" customHeight="1" x14ac:dyDescent="0.2">
      <c r="B33" s="100" t="s">
        <v>163</v>
      </c>
      <c r="C33" s="289"/>
      <c r="D33" s="289"/>
      <c r="E33" s="290"/>
      <c r="F33" s="658"/>
      <c r="G33" s="658"/>
      <c r="H33" s="215" t="str">
        <f t="shared" si="1"/>
        <v/>
      </c>
      <c r="I33" s="719"/>
      <c r="J33" s="303"/>
      <c r="K33" s="102"/>
    </row>
    <row r="34" spans="2:11" ht="19.5" hidden="1" customHeight="1" x14ac:dyDescent="0.2">
      <c r="B34" s="100" t="s">
        <v>164</v>
      </c>
      <c r="C34" s="289"/>
      <c r="D34" s="289"/>
      <c r="E34" s="290"/>
      <c r="F34" s="658"/>
      <c r="G34" s="658"/>
      <c r="H34" s="215" t="str">
        <f t="shared" si="1"/>
        <v/>
      </c>
      <c r="I34" s="719"/>
      <c r="J34" s="102"/>
      <c r="K34" s="102"/>
    </row>
    <row r="35" spans="2:11" ht="19.5" hidden="1" customHeight="1" x14ac:dyDescent="0.2">
      <c r="B35" s="100" t="s">
        <v>165</v>
      </c>
      <c r="C35" s="289"/>
      <c r="D35" s="289"/>
      <c r="E35" s="290"/>
      <c r="F35" s="658"/>
      <c r="G35" s="658"/>
      <c r="H35" s="215" t="str">
        <f t="shared" si="1"/>
        <v/>
      </c>
      <c r="I35" s="719"/>
      <c r="J35" s="102"/>
      <c r="K35" s="102"/>
    </row>
    <row r="36" spans="2:11" ht="19.5" hidden="1" customHeight="1" x14ac:dyDescent="0.2">
      <c r="B36" s="100" t="s">
        <v>166</v>
      </c>
      <c r="C36" s="289"/>
      <c r="D36" s="289"/>
      <c r="E36" s="290"/>
      <c r="F36" s="658"/>
      <c r="G36" s="658"/>
      <c r="H36" s="215" t="str">
        <f t="shared" si="1"/>
        <v/>
      </c>
      <c r="I36" s="719"/>
      <c r="J36" s="102"/>
      <c r="K36" s="102"/>
    </row>
    <row r="37" spans="2:11" ht="19.5" hidden="1" customHeight="1" x14ac:dyDescent="0.2">
      <c r="B37" s="100" t="s">
        <v>167</v>
      </c>
      <c r="C37" s="289"/>
      <c r="D37" s="289"/>
      <c r="E37" s="290"/>
      <c r="F37" s="658"/>
      <c r="G37" s="658"/>
      <c r="H37" s="215" t="str">
        <f t="shared" si="1"/>
        <v/>
      </c>
      <c r="I37" s="719"/>
      <c r="J37" s="102"/>
      <c r="K37" s="102"/>
    </row>
    <row r="38" spans="2:11" ht="19.5" hidden="1" customHeight="1" x14ac:dyDescent="0.2">
      <c r="B38" s="100" t="s">
        <v>168</v>
      </c>
      <c r="C38" s="289"/>
      <c r="D38" s="289"/>
      <c r="E38" s="290"/>
      <c r="F38" s="659"/>
      <c r="G38" s="659"/>
      <c r="H38" s="215" t="str">
        <f t="shared" si="1"/>
        <v/>
      </c>
      <c r="I38" s="720"/>
      <c r="J38" s="102"/>
      <c r="K38" s="102"/>
    </row>
    <row r="39" spans="2:11" ht="141.6" customHeight="1" x14ac:dyDescent="0.2">
      <c r="B39" s="119" t="s">
        <v>279</v>
      </c>
      <c r="C39" s="850" t="s">
        <v>448</v>
      </c>
      <c r="D39" s="851"/>
      <c r="E39" s="851"/>
      <c r="F39" s="851"/>
      <c r="G39" s="851"/>
      <c r="H39" s="851"/>
      <c r="I39" s="852"/>
      <c r="J39" s="103"/>
      <c r="K39" s="103"/>
    </row>
    <row r="40" spans="2:11" ht="34.5" customHeight="1" x14ac:dyDescent="0.2">
      <c r="B40" s="545"/>
      <c r="C40" s="546"/>
      <c r="D40" s="546"/>
      <c r="E40" s="546"/>
      <c r="F40" s="546"/>
      <c r="G40" s="546"/>
      <c r="H40" s="546"/>
      <c r="I40" s="547"/>
      <c r="J40" s="85"/>
      <c r="K40" s="85"/>
    </row>
    <row r="41" spans="2:11" ht="34.5" customHeight="1" x14ac:dyDescent="0.2">
      <c r="B41" s="548"/>
      <c r="C41" s="549"/>
      <c r="D41" s="549"/>
      <c r="E41" s="549"/>
      <c r="F41" s="549"/>
      <c r="G41" s="549"/>
      <c r="H41" s="549"/>
      <c r="I41" s="550"/>
      <c r="J41" s="103"/>
      <c r="K41" s="103"/>
    </row>
    <row r="42" spans="2:11" ht="34.5" customHeight="1" x14ac:dyDescent="0.2">
      <c r="B42" s="548"/>
      <c r="C42" s="549"/>
      <c r="D42" s="549"/>
      <c r="E42" s="549"/>
      <c r="F42" s="549"/>
      <c r="G42" s="549"/>
      <c r="H42" s="549"/>
      <c r="I42" s="550"/>
      <c r="J42" s="103"/>
      <c r="K42" s="103"/>
    </row>
    <row r="43" spans="2:11" ht="34.5" customHeight="1" x14ac:dyDescent="0.2">
      <c r="B43" s="548"/>
      <c r="C43" s="549"/>
      <c r="D43" s="549"/>
      <c r="E43" s="549"/>
      <c r="F43" s="549"/>
      <c r="G43" s="549"/>
      <c r="H43" s="549"/>
      <c r="I43" s="550"/>
      <c r="J43" s="103"/>
      <c r="K43" s="103"/>
    </row>
    <row r="44" spans="2:11" ht="34.5" customHeight="1" x14ac:dyDescent="0.2">
      <c r="B44" s="551"/>
      <c r="C44" s="552"/>
      <c r="D44" s="552"/>
      <c r="E44" s="552"/>
      <c r="F44" s="552"/>
      <c r="G44" s="552"/>
      <c r="H44" s="552"/>
      <c r="I44" s="553"/>
      <c r="J44" s="84"/>
      <c r="K44" s="84"/>
    </row>
    <row r="45" spans="2:11" ht="34.5" customHeight="1" x14ac:dyDescent="0.2">
      <c r="B45" s="149"/>
      <c r="C45" s="150" t="s">
        <v>449</v>
      </c>
      <c r="D45" s="143"/>
      <c r="E45" s="143"/>
      <c r="F45" s="143"/>
      <c r="G45" s="144"/>
      <c r="H45" s="144"/>
      <c r="I45" s="144"/>
      <c r="J45" s="84"/>
      <c r="K45" s="84"/>
    </row>
    <row r="46" spans="2:11" ht="62.1" customHeight="1" x14ac:dyDescent="0.2">
      <c r="B46" s="554" t="s">
        <v>280</v>
      </c>
      <c r="C46" s="856" t="s">
        <v>450</v>
      </c>
      <c r="D46" s="856"/>
      <c r="E46" s="856"/>
      <c r="F46" s="856"/>
      <c r="G46" s="281"/>
      <c r="H46" s="282" t="s">
        <v>451</v>
      </c>
      <c r="I46" s="283" t="s">
        <v>452</v>
      </c>
      <c r="J46" s="104"/>
      <c r="K46" s="104"/>
    </row>
    <row r="47" spans="2:11" ht="62.1" customHeight="1" x14ac:dyDescent="0.2">
      <c r="B47" s="555"/>
      <c r="C47" s="856"/>
      <c r="D47" s="856"/>
      <c r="E47" s="856"/>
      <c r="F47" s="856"/>
      <c r="G47" s="284" t="s">
        <v>453</v>
      </c>
      <c r="H47" s="316">
        <v>109</v>
      </c>
      <c r="I47" s="317">
        <v>109</v>
      </c>
      <c r="J47" s="287" t="str">
        <f>CONCATENATE(G47,H47,G48,H48,G49,H49)</f>
        <v>Solicitudes gestionadas por la mesa de servicios:109Actividades de Seguridad de la información:0Publicaciones realizadas en sitios web:100</v>
      </c>
      <c r="K47" s="104"/>
    </row>
    <row r="48" spans="2:11" ht="62.1" customHeight="1" x14ac:dyDescent="0.2">
      <c r="B48" s="555"/>
      <c r="C48" s="856"/>
      <c r="D48" s="856"/>
      <c r="E48" s="856"/>
      <c r="F48" s="856"/>
      <c r="G48" s="284" t="s">
        <v>454</v>
      </c>
      <c r="H48" s="296">
        <v>0</v>
      </c>
      <c r="I48" s="297">
        <v>0</v>
      </c>
      <c r="J48" s="104"/>
      <c r="K48" s="104"/>
    </row>
    <row r="49" spans="2:11" ht="62.1" customHeight="1" x14ac:dyDescent="0.2">
      <c r="B49" s="555"/>
      <c r="C49" s="856"/>
      <c r="D49" s="856"/>
      <c r="E49" s="856"/>
      <c r="F49" s="856"/>
      <c r="G49" s="311" t="s">
        <v>455</v>
      </c>
      <c r="H49" s="300">
        <v>100</v>
      </c>
      <c r="I49" s="301">
        <v>100</v>
      </c>
      <c r="J49" s="104"/>
      <c r="K49" s="104"/>
    </row>
    <row r="50" spans="2:11" ht="82.35" customHeight="1" x14ac:dyDescent="0.2">
      <c r="B50" s="118" t="s">
        <v>282</v>
      </c>
      <c r="C50" s="855" t="s">
        <v>456</v>
      </c>
      <c r="D50" s="855"/>
      <c r="E50" s="855"/>
      <c r="F50" s="855"/>
      <c r="G50" s="855"/>
      <c r="H50" s="855"/>
      <c r="I50" s="855"/>
      <c r="J50" s="104"/>
      <c r="K50" s="104"/>
    </row>
    <row r="51" spans="2:11" ht="90" customHeight="1" x14ac:dyDescent="0.2">
      <c r="B51" s="120" t="s">
        <v>283</v>
      </c>
      <c r="C51" s="853" t="s">
        <v>457</v>
      </c>
      <c r="D51" s="854"/>
      <c r="E51" s="854"/>
      <c r="F51" s="854"/>
      <c r="G51" s="854"/>
      <c r="H51" s="854"/>
      <c r="I51" s="854"/>
      <c r="J51" s="104"/>
      <c r="K51" s="104"/>
    </row>
    <row r="52" spans="2:11" ht="22.5" customHeight="1" x14ac:dyDescent="0.2">
      <c r="B52" s="535" t="s">
        <v>284</v>
      </c>
      <c r="C52" s="536"/>
      <c r="D52" s="536"/>
      <c r="E52" s="536"/>
      <c r="F52" s="536"/>
      <c r="G52" s="536"/>
      <c r="H52" s="536"/>
      <c r="I52" s="537"/>
      <c r="J52" s="104"/>
      <c r="K52" s="104"/>
    </row>
    <row r="53" spans="2:11" ht="22.5" customHeight="1" x14ac:dyDescent="0.2">
      <c r="B53" s="538" t="s">
        <v>285</v>
      </c>
      <c r="C53" s="137" t="s">
        <v>286</v>
      </c>
      <c r="D53" s="540" t="s">
        <v>287</v>
      </c>
      <c r="E53" s="540"/>
      <c r="F53" s="540"/>
      <c r="G53" s="540" t="s">
        <v>288</v>
      </c>
      <c r="H53" s="540"/>
      <c r="I53" s="541"/>
      <c r="J53" s="105"/>
      <c r="K53" s="105"/>
    </row>
    <row r="54" spans="2:11" ht="30.75" customHeight="1" x14ac:dyDescent="0.2">
      <c r="B54" s="539"/>
      <c r="C54" s="218"/>
      <c r="D54" s="769"/>
      <c r="E54" s="769"/>
      <c r="F54" s="769"/>
      <c r="G54" s="769"/>
      <c r="H54" s="769"/>
      <c r="I54" s="770"/>
      <c r="J54" s="105"/>
      <c r="K54" s="105"/>
    </row>
    <row r="55" spans="2:11" ht="32.25" customHeight="1" x14ac:dyDescent="0.2">
      <c r="B55" s="121" t="s">
        <v>289</v>
      </c>
      <c r="C55" s="769" t="s">
        <v>458</v>
      </c>
      <c r="D55" s="769"/>
      <c r="E55" s="769"/>
      <c r="F55" s="769"/>
      <c r="G55" s="769"/>
      <c r="H55" s="769"/>
      <c r="I55" s="770"/>
      <c r="J55" s="106"/>
      <c r="K55" s="106"/>
    </row>
    <row r="56" spans="2:11" ht="28.5" customHeight="1" x14ac:dyDescent="0.2">
      <c r="B56" s="122" t="s">
        <v>291</v>
      </c>
      <c r="C56" s="769" t="s">
        <v>458</v>
      </c>
      <c r="D56" s="769"/>
      <c r="E56" s="769"/>
      <c r="F56" s="769"/>
      <c r="G56" s="769"/>
      <c r="H56" s="769"/>
      <c r="I56" s="770"/>
      <c r="J56" s="106"/>
      <c r="K56" s="106"/>
    </row>
    <row r="57" spans="2:11" ht="30" customHeight="1" x14ac:dyDescent="0.2">
      <c r="B57" s="120" t="s">
        <v>292</v>
      </c>
      <c r="C57" s="857" t="s">
        <v>293</v>
      </c>
      <c r="D57" s="858"/>
      <c r="E57" s="858"/>
      <c r="F57" s="858"/>
      <c r="G57" s="858"/>
      <c r="H57" s="858"/>
      <c r="I57" s="859"/>
      <c r="J57" s="107"/>
      <c r="K57" s="107"/>
    </row>
    <row r="58" spans="2:11" ht="31.5" customHeight="1" thickBot="1" x14ac:dyDescent="0.25">
      <c r="B58" s="116" t="s">
        <v>294</v>
      </c>
      <c r="C58" s="860" t="s">
        <v>459</v>
      </c>
      <c r="D58" s="861"/>
      <c r="E58" s="861"/>
      <c r="F58" s="861"/>
      <c r="G58" s="861"/>
      <c r="H58" s="861"/>
      <c r="I58" s="862"/>
      <c r="J58" s="108"/>
      <c r="K58" s="108"/>
    </row>
    <row r="59" spans="2:11" ht="13.35" customHeight="1" x14ac:dyDescent="0.2">
      <c r="B59" s="109"/>
      <c r="C59" s="110"/>
      <c r="D59" s="110"/>
      <c r="E59" s="111"/>
      <c r="F59" s="111"/>
      <c r="G59" s="117"/>
      <c r="H59" s="113"/>
      <c r="I59" s="110"/>
      <c r="J59" s="108"/>
      <c r="K59" s="108"/>
    </row>
    <row r="60" spans="2:11" ht="13.35" customHeight="1" x14ac:dyDescent="0.2">
      <c r="B60" s="109"/>
      <c r="C60" s="110"/>
      <c r="D60" s="110"/>
      <c r="E60" s="111"/>
      <c r="F60" s="111"/>
      <c r="G60" s="117"/>
      <c r="H60" s="113"/>
      <c r="I60" s="110"/>
      <c r="J60" s="108"/>
      <c r="K60" s="108"/>
    </row>
    <row r="61" spans="2:11" ht="13.35" customHeight="1" x14ac:dyDescent="0.2">
      <c r="B61" s="109"/>
      <c r="C61" s="110"/>
      <c r="D61" s="110"/>
      <c r="E61" s="111"/>
      <c r="F61" s="111"/>
      <c r="G61" s="117"/>
      <c r="H61" s="113"/>
      <c r="I61" s="110"/>
      <c r="J61" s="108"/>
      <c r="K61" s="108"/>
    </row>
    <row r="62" spans="2:11" ht="13.35" customHeight="1" x14ac:dyDescent="0.2">
      <c r="B62" s="109"/>
      <c r="C62" s="110"/>
      <c r="D62" s="110"/>
      <c r="E62" s="111"/>
      <c r="F62" s="111"/>
      <c r="G62" s="117"/>
      <c r="H62" s="113"/>
      <c r="I62" s="110"/>
      <c r="J62" s="108"/>
      <c r="K62" s="108"/>
    </row>
    <row r="63" spans="2:11" ht="13.35" customHeight="1" x14ac:dyDescent="0.2">
      <c r="B63" s="109"/>
      <c r="C63" s="110"/>
      <c r="D63" s="110"/>
      <c r="E63" s="111"/>
      <c r="F63" s="111"/>
      <c r="G63" s="117"/>
      <c r="H63" s="113"/>
      <c r="I63" s="110"/>
      <c r="J63" s="108"/>
      <c r="K63" s="108"/>
    </row>
    <row r="64" spans="2:11" ht="25.5" customHeight="1" x14ac:dyDescent="0.2">
      <c r="B64" s="109"/>
      <c r="C64" s="110"/>
      <c r="D64" s="110"/>
      <c r="E64" s="111"/>
      <c r="F64" s="111"/>
      <c r="G64" s="117"/>
      <c r="H64" s="113"/>
      <c r="I64" s="110"/>
      <c r="J64" s="108"/>
      <c r="K64" s="108"/>
    </row>
    <row r="65" ht="14.1" customHeight="1" x14ac:dyDescent="0.2"/>
  </sheetData>
  <sheetProtection algorithmName="SHA-512" hashValue="7jMJWEcNXOsw93VUBE4e9VVMCifT00Cw8mNs7F2uPzqgiW4tmlw+VeTSQ2N4+9hWDqWLkryLE+eAyNCXqz9ZCg==" saltValue="XLie4pVHDnOh2qTjRUwI8g==" spinCount="100000" sheet="1" objects="1" scenarios="1"/>
  <mergeCells count="60">
    <mergeCell ref="C56:I56"/>
    <mergeCell ref="C57:I57"/>
    <mergeCell ref="C58:I58"/>
    <mergeCell ref="B53:B54"/>
    <mergeCell ref="D53:F53"/>
    <mergeCell ref="G53:I53"/>
    <mergeCell ref="D54:F54"/>
    <mergeCell ref="G54:I54"/>
    <mergeCell ref="C55:I55"/>
    <mergeCell ref="B52:I52"/>
    <mergeCell ref="C24:E24"/>
    <mergeCell ref="G24:I24"/>
    <mergeCell ref="B25:I25"/>
    <mergeCell ref="F27:F38"/>
    <mergeCell ref="G27:G38"/>
    <mergeCell ref="I27:I38"/>
    <mergeCell ref="C39:I39"/>
    <mergeCell ref="B40:I44"/>
    <mergeCell ref="C51:I51"/>
    <mergeCell ref="C50:I50"/>
    <mergeCell ref="B46:B49"/>
    <mergeCell ref="C46:F4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 type="list" allowBlank="1" showInputMessage="1" showErrorMessage="1" sqref="J10:K1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71093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7109375" style="3"/>
    <col min="25" max="16384" width="10.7109375" style="7"/>
  </cols>
  <sheetData>
    <row r="1" spans="2:14" ht="6" customHeight="1" thickBot="1" x14ac:dyDescent="0.25"/>
    <row r="2" spans="2:14" ht="25.5" customHeight="1" x14ac:dyDescent="0.2">
      <c r="B2" s="395"/>
      <c r="C2" s="393" t="s">
        <v>0</v>
      </c>
      <c r="D2" s="393"/>
      <c r="E2" s="393"/>
      <c r="F2" s="393"/>
      <c r="G2" s="393"/>
      <c r="H2" s="393"/>
      <c r="I2" s="397"/>
      <c r="J2" s="10"/>
      <c r="K2" s="10"/>
      <c r="M2" s="11" t="s">
        <v>67</v>
      </c>
    </row>
    <row r="3" spans="2:14" ht="25.5" customHeight="1" x14ac:dyDescent="0.2">
      <c r="B3" s="396"/>
      <c r="C3" s="394" t="s">
        <v>1</v>
      </c>
      <c r="D3" s="394"/>
      <c r="E3" s="394"/>
      <c r="F3" s="394"/>
      <c r="G3" s="394"/>
      <c r="H3" s="394"/>
      <c r="I3" s="398"/>
      <c r="J3" s="10"/>
      <c r="K3" s="10"/>
      <c r="M3" s="11" t="s">
        <v>68</v>
      </c>
    </row>
    <row r="4" spans="2:14" ht="25.5" customHeight="1" x14ac:dyDescent="0.2">
      <c r="B4" s="396"/>
      <c r="C4" s="394" t="s">
        <v>69</v>
      </c>
      <c r="D4" s="394"/>
      <c r="E4" s="394"/>
      <c r="F4" s="394"/>
      <c r="G4" s="394"/>
      <c r="H4" s="394"/>
      <c r="I4" s="398"/>
      <c r="J4" s="10"/>
      <c r="K4" s="10"/>
      <c r="M4" s="11" t="s">
        <v>70</v>
      </c>
    </row>
    <row r="5" spans="2:14" ht="25.5" customHeight="1" x14ac:dyDescent="0.2">
      <c r="B5" s="396"/>
      <c r="C5" s="394" t="s">
        <v>71</v>
      </c>
      <c r="D5" s="394"/>
      <c r="E5" s="394"/>
      <c r="F5" s="394"/>
      <c r="G5" s="399" t="s">
        <v>72</v>
      </c>
      <c r="H5" s="399"/>
      <c r="I5" s="398"/>
      <c r="J5" s="10"/>
      <c r="K5" s="10"/>
      <c r="M5" s="11" t="s">
        <v>73</v>
      </c>
    </row>
    <row r="6" spans="2:14" ht="23.25" customHeight="1" x14ac:dyDescent="0.2">
      <c r="B6" s="400" t="s">
        <v>74</v>
      </c>
      <c r="C6" s="401"/>
      <c r="D6" s="401"/>
      <c r="E6" s="401"/>
      <c r="F6" s="401"/>
      <c r="G6" s="401"/>
      <c r="H6" s="401"/>
      <c r="I6" s="402"/>
      <c r="J6" s="12"/>
      <c r="K6" s="12"/>
    </row>
    <row r="7" spans="2:14" ht="24" customHeight="1" x14ac:dyDescent="0.2">
      <c r="B7" s="403" t="s">
        <v>75</v>
      </c>
      <c r="C7" s="404"/>
      <c r="D7" s="404"/>
      <c r="E7" s="404"/>
      <c r="F7" s="404"/>
      <c r="G7" s="404"/>
      <c r="H7" s="404"/>
      <c r="I7" s="405"/>
      <c r="J7" s="13"/>
      <c r="K7" s="13"/>
    </row>
    <row r="8" spans="2:14" ht="24" customHeight="1" x14ac:dyDescent="0.2">
      <c r="B8" s="406" t="s">
        <v>76</v>
      </c>
      <c r="C8" s="407"/>
      <c r="D8" s="407"/>
      <c r="E8" s="407"/>
      <c r="F8" s="407"/>
      <c r="G8" s="407"/>
      <c r="H8" s="407"/>
      <c r="I8" s="408"/>
      <c r="J8" s="40"/>
      <c r="K8" s="40"/>
      <c r="N8" s="6" t="s">
        <v>77</v>
      </c>
    </row>
    <row r="9" spans="2:14" ht="30.75" customHeight="1" x14ac:dyDescent="0.2">
      <c r="B9" s="62" t="s">
        <v>78</v>
      </c>
      <c r="C9" s="41">
        <v>14</v>
      </c>
      <c r="D9" s="414" t="s">
        <v>79</v>
      </c>
      <c r="E9" s="414"/>
      <c r="F9" s="415" t="s">
        <v>460</v>
      </c>
      <c r="G9" s="416"/>
      <c r="H9" s="416"/>
      <c r="I9" s="417"/>
      <c r="J9" s="14"/>
      <c r="K9" s="14"/>
      <c r="M9" s="11" t="s">
        <v>81</v>
      </c>
      <c r="N9" s="6" t="s">
        <v>82</v>
      </c>
    </row>
    <row r="10" spans="2:14" ht="30.75" customHeight="1" x14ac:dyDescent="0.2">
      <c r="B10" s="164" t="s">
        <v>83</v>
      </c>
      <c r="C10" s="165" t="s">
        <v>84</v>
      </c>
      <c r="D10" s="418" t="s">
        <v>85</v>
      </c>
      <c r="E10" s="419"/>
      <c r="F10" s="409" t="s">
        <v>86</v>
      </c>
      <c r="G10" s="410"/>
      <c r="H10" s="166" t="s">
        <v>87</v>
      </c>
      <c r="I10" s="219" t="s">
        <v>84</v>
      </c>
      <c r="J10" s="15"/>
      <c r="K10" s="15"/>
      <c r="M10" s="11" t="s">
        <v>88</v>
      </c>
      <c r="N10" s="6" t="s">
        <v>89</v>
      </c>
    </row>
    <row r="11" spans="2:14" ht="30.75" customHeight="1" x14ac:dyDescent="0.2">
      <c r="B11" s="164" t="s">
        <v>90</v>
      </c>
      <c r="C11" s="411" t="s">
        <v>91</v>
      </c>
      <c r="D11" s="411"/>
      <c r="E11" s="411"/>
      <c r="F11" s="411"/>
      <c r="G11" s="166" t="s">
        <v>92</v>
      </c>
      <c r="H11" s="412">
        <v>1032</v>
      </c>
      <c r="I11" s="413"/>
      <c r="J11" s="16"/>
      <c r="K11" s="16"/>
      <c r="M11" s="11" t="s">
        <v>93</v>
      </c>
      <c r="N11" s="6" t="s">
        <v>44</v>
      </c>
    </row>
    <row r="12" spans="2:14" ht="30.75" customHeight="1" x14ac:dyDescent="0.2">
      <c r="B12" s="164" t="s">
        <v>94</v>
      </c>
      <c r="C12" s="420" t="s">
        <v>88</v>
      </c>
      <c r="D12" s="420"/>
      <c r="E12" s="420"/>
      <c r="F12" s="420"/>
      <c r="G12" s="166" t="s">
        <v>95</v>
      </c>
      <c r="H12" s="889" t="s">
        <v>461</v>
      </c>
      <c r="I12" s="890"/>
      <c r="J12" s="17"/>
      <c r="K12" s="17"/>
      <c r="M12" s="18" t="s">
        <v>97</v>
      </c>
    </row>
    <row r="13" spans="2:14" ht="30.75" customHeight="1" x14ac:dyDescent="0.2">
      <c r="B13" s="164" t="s">
        <v>98</v>
      </c>
      <c r="C13" s="423" t="s">
        <v>99</v>
      </c>
      <c r="D13" s="423"/>
      <c r="E13" s="423"/>
      <c r="F13" s="423"/>
      <c r="G13" s="423"/>
      <c r="H13" s="423"/>
      <c r="I13" s="424"/>
      <c r="J13" s="19"/>
      <c r="K13" s="19"/>
      <c r="M13" s="18"/>
    </row>
    <row r="14" spans="2:14" ht="30.75" customHeight="1" x14ac:dyDescent="0.2">
      <c r="B14" s="164" t="s">
        <v>100</v>
      </c>
      <c r="C14" s="409" t="s">
        <v>462</v>
      </c>
      <c r="D14" s="410"/>
      <c r="E14" s="410"/>
      <c r="F14" s="410"/>
      <c r="G14" s="410"/>
      <c r="H14" s="410"/>
      <c r="I14" s="425"/>
      <c r="J14" s="15"/>
      <c r="K14" s="15"/>
      <c r="M14" s="18"/>
      <c r="N14" s="6" t="s">
        <v>102</v>
      </c>
    </row>
    <row r="15" spans="2:14" ht="30.75" customHeight="1" x14ac:dyDescent="0.2">
      <c r="B15" s="164" t="s">
        <v>103</v>
      </c>
      <c r="C15" s="415" t="s">
        <v>463</v>
      </c>
      <c r="D15" s="416"/>
      <c r="E15" s="416"/>
      <c r="F15" s="871"/>
      <c r="G15" s="166" t="s">
        <v>105</v>
      </c>
      <c r="H15" s="427" t="s">
        <v>106</v>
      </c>
      <c r="I15" s="428"/>
      <c r="J15" s="15"/>
      <c r="K15" s="15"/>
      <c r="M15" s="18" t="s">
        <v>107</v>
      </c>
      <c r="N15" s="6" t="s">
        <v>84</v>
      </c>
    </row>
    <row r="16" spans="2:14" ht="30.75" customHeight="1" x14ac:dyDescent="0.2">
      <c r="B16" s="164" t="s">
        <v>108</v>
      </c>
      <c r="C16" s="429" t="s">
        <v>109</v>
      </c>
      <c r="D16" s="430"/>
      <c r="E16" s="430"/>
      <c r="F16" s="430"/>
      <c r="G16" s="166" t="s">
        <v>110</v>
      </c>
      <c r="H16" s="427" t="s">
        <v>44</v>
      </c>
      <c r="I16" s="428"/>
      <c r="J16" s="15"/>
      <c r="K16" s="15"/>
      <c r="M16" s="18" t="s">
        <v>111</v>
      </c>
    </row>
    <row r="17" spans="2:14" ht="36" customHeight="1" x14ac:dyDescent="0.2">
      <c r="B17" s="164" t="s">
        <v>112</v>
      </c>
      <c r="C17" s="882" t="s">
        <v>464</v>
      </c>
      <c r="D17" s="883"/>
      <c r="E17" s="883"/>
      <c r="F17" s="883"/>
      <c r="G17" s="883"/>
      <c r="H17" s="883"/>
      <c r="I17" s="884"/>
      <c r="J17" s="19"/>
      <c r="K17" s="19"/>
      <c r="M17" s="18" t="s">
        <v>114</v>
      </c>
      <c r="N17" s="6" t="s">
        <v>115</v>
      </c>
    </row>
    <row r="18" spans="2:14" ht="30.75" customHeight="1" x14ac:dyDescent="0.2">
      <c r="B18" s="164" t="s">
        <v>116</v>
      </c>
      <c r="C18" s="415" t="s">
        <v>465</v>
      </c>
      <c r="D18" s="416"/>
      <c r="E18" s="416"/>
      <c r="F18" s="416"/>
      <c r="G18" s="416"/>
      <c r="H18" s="416"/>
      <c r="I18" s="417"/>
      <c r="J18" s="20"/>
      <c r="K18" s="20"/>
      <c r="M18" s="18" t="s">
        <v>118</v>
      </c>
      <c r="N18" s="6" t="s">
        <v>119</v>
      </c>
    </row>
    <row r="19" spans="2:14" ht="30.75" customHeight="1" x14ac:dyDescent="0.2">
      <c r="B19" s="164" t="s">
        <v>120</v>
      </c>
      <c r="C19" s="879" t="s">
        <v>466</v>
      </c>
      <c r="D19" s="880"/>
      <c r="E19" s="880"/>
      <c r="F19" s="880"/>
      <c r="G19" s="880"/>
      <c r="H19" s="880"/>
      <c r="I19" s="881"/>
      <c r="J19" s="21"/>
      <c r="K19" s="21"/>
      <c r="M19" s="18"/>
      <c r="N19" s="6" t="s">
        <v>122</v>
      </c>
    </row>
    <row r="20" spans="2:14" ht="30.75" customHeight="1" x14ac:dyDescent="0.2">
      <c r="B20" s="164" t="s">
        <v>123</v>
      </c>
      <c r="C20" s="885" t="s">
        <v>43</v>
      </c>
      <c r="D20" s="886"/>
      <c r="E20" s="886"/>
      <c r="F20" s="886"/>
      <c r="G20" s="886"/>
      <c r="H20" s="886"/>
      <c r="I20" s="887"/>
      <c r="J20" s="22"/>
      <c r="K20" s="22"/>
      <c r="M20" s="18" t="s">
        <v>106</v>
      </c>
      <c r="N20" s="6" t="s">
        <v>124</v>
      </c>
    </row>
    <row r="21" spans="2:14" ht="27.75" customHeight="1" x14ac:dyDescent="0.2">
      <c r="B21" s="434" t="s">
        <v>125</v>
      </c>
      <c r="C21" s="436" t="s">
        <v>126</v>
      </c>
      <c r="D21" s="436"/>
      <c r="E21" s="436"/>
      <c r="F21" s="437" t="s">
        <v>127</v>
      </c>
      <c r="G21" s="437"/>
      <c r="H21" s="437"/>
      <c r="I21" s="438"/>
      <c r="J21" s="23"/>
      <c r="K21" s="23"/>
      <c r="M21" s="18" t="s">
        <v>128</v>
      </c>
      <c r="N21" s="6" t="s">
        <v>129</v>
      </c>
    </row>
    <row r="22" spans="2:14" ht="27" customHeight="1" x14ac:dyDescent="0.2">
      <c r="B22" s="435"/>
      <c r="C22" s="879" t="s">
        <v>467</v>
      </c>
      <c r="D22" s="880"/>
      <c r="E22" s="888"/>
      <c r="F22" s="879" t="s">
        <v>468</v>
      </c>
      <c r="G22" s="880"/>
      <c r="H22" s="880"/>
      <c r="I22" s="881"/>
      <c r="J22" s="21"/>
      <c r="K22" s="21"/>
      <c r="M22" s="18" t="s">
        <v>132</v>
      </c>
      <c r="N22" s="6" t="s">
        <v>133</v>
      </c>
    </row>
    <row r="23" spans="2:14" ht="39.75" customHeight="1" x14ac:dyDescent="0.2">
      <c r="B23" s="164" t="s">
        <v>134</v>
      </c>
      <c r="C23" s="409" t="s">
        <v>43</v>
      </c>
      <c r="D23" s="410"/>
      <c r="E23" s="875"/>
      <c r="F23" s="409" t="s">
        <v>43</v>
      </c>
      <c r="G23" s="410"/>
      <c r="H23" s="410"/>
      <c r="I23" s="425"/>
      <c r="J23" s="15"/>
      <c r="K23" s="15"/>
      <c r="M23" s="18"/>
      <c r="N23" s="6" t="s">
        <v>99</v>
      </c>
    </row>
    <row r="24" spans="2:14" ht="44.25" customHeight="1" x14ac:dyDescent="0.2">
      <c r="B24" s="164" t="s">
        <v>135</v>
      </c>
      <c r="C24" s="876" t="s">
        <v>469</v>
      </c>
      <c r="D24" s="877"/>
      <c r="E24" s="878"/>
      <c r="F24" s="879" t="s">
        <v>470</v>
      </c>
      <c r="G24" s="880"/>
      <c r="H24" s="880"/>
      <c r="I24" s="881"/>
      <c r="J24" s="20"/>
      <c r="K24" s="20"/>
      <c r="M24" s="24"/>
      <c r="N24" s="6" t="s">
        <v>138</v>
      </c>
    </row>
    <row r="25" spans="2:14" ht="29.25" customHeight="1" x14ac:dyDescent="0.2">
      <c r="B25" s="164" t="s">
        <v>139</v>
      </c>
      <c r="C25" s="451" t="s">
        <v>109</v>
      </c>
      <c r="D25" s="452"/>
      <c r="E25" s="453"/>
      <c r="F25" s="166" t="s">
        <v>140</v>
      </c>
      <c r="G25" s="872">
        <v>74</v>
      </c>
      <c r="H25" s="873"/>
      <c r="I25" s="874"/>
      <c r="J25" s="25"/>
      <c r="K25" s="25"/>
      <c r="M25" s="24"/>
    </row>
    <row r="26" spans="2:14" ht="27" customHeight="1" x14ac:dyDescent="0.2">
      <c r="B26" s="164" t="s">
        <v>141</v>
      </c>
      <c r="C26" s="415" t="s">
        <v>142</v>
      </c>
      <c r="D26" s="416"/>
      <c r="E26" s="871"/>
      <c r="F26" s="166" t="s">
        <v>143</v>
      </c>
      <c r="G26" s="872">
        <v>0</v>
      </c>
      <c r="H26" s="873"/>
      <c r="I26" s="874"/>
      <c r="J26" s="26"/>
      <c r="K26" s="26"/>
      <c r="M26" s="24"/>
    </row>
    <row r="27" spans="2:14" ht="47.25" customHeight="1" x14ac:dyDescent="0.2">
      <c r="B27" s="168" t="s">
        <v>144</v>
      </c>
      <c r="C27" s="409" t="s">
        <v>114</v>
      </c>
      <c r="D27" s="410"/>
      <c r="E27" s="875"/>
      <c r="F27" s="169" t="s">
        <v>145</v>
      </c>
      <c r="G27" s="458" t="s">
        <v>146</v>
      </c>
      <c r="H27" s="459"/>
      <c r="I27" s="460"/>
      <c r="J27" s="23"/>
      <c r="K27" s="23"/>
      <c r="M27" s="24"/>
    </row>
    <row r="28" spans="2:14" ht="30" customHeight="1" x14ac:dyDescent="0.2">
      <c r="B28" s="464" t="s">
        <v>147</v>
      </c>
      <c r="C28" s="465"/>
      <c r="D28" s="465"/>
      <c r="E28" s="465"/>
      <c r="F28" s="465"/>
      <c r="G28" s="465"/>
      <c r="H28" s="465"/>
      <c r="I28" s="466"/>
      <c r="J28" s="40"/>
      <c r="K28" s="40"/>
      <c r="M28" s="24"/>
    </row>
    <row r="29" spans="2:14" ht="56.25" customHeight="1" x14ac:dyDescent="0.2">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2">
      <c r="B30" s="174" t="s">
        <v>157</v>
      </c>
      <c r="C30" s="220">
        <v>0</v>
      </c>
      <c r="D30" s="221">
        <f>+C30</f>
        <v>0</v>
      </c>
      <c r="E30" s="222">
        <v>0</v>
      </c>
      <c r="F30" s="223">
        <f>+E30</f>
        <v>0</v>
      </c>
      <c r="G30" s="224" t="e">
        <f>+C30/E30</f>
        <v>#DIV/0!</v>
      </c>
      <c r="H30" s="225" t="e">
        <f>+D30/F30</f>
        <v>#DIV/0!</v>
      </c>
      <c r="I30" s="226" t="e">
        <f>+D30/$G$26</f>
        <v>#DIV/0!</v>
      </c>
      <c r="J30" s="50">
        <v>0.99</v>
      </c>
      <c r="K30" s="27"/>
      <c r="M30" s="24"/>
    </row>
    <row r="31" spans="2:14" ht="19.5" customHeight="1" x14ac:dyDescent="0.2">
      <c r="B31" s="174" t="s">
        <v>158</v>
      </c>
      <c r="C31" s="220">
        <v>0</v>
      </c>
      <c r="D31" s="221">
        <f>+D30+C31</f>
        <v>0</v>
      </c>
      <c r="E31" s="222">
        <v>0</v>
      </c>
      <c r="F31" s="223">
        <f>+F30+E31</f>
        <v>0</v>
      </c>
      <c r="G31" s="224" t="e">
        <f t="shared" ref="G31:G41" si="0">+C31/E31</f>
        <v>#DIV/0!</v>
      </c>
      <c r="H31" s="225" t="e">
        <f t="shared" ref="H31:H41" si="1">+D31/F31</f>
        <v>#DIV/0!</v>
      </c>
      <c r="I31" s="226" t="e">
        <f t="shared" ref="I31:I40" si="2">+D31/$G$26</f>
        <v>#DIV/0!</v>
      </c>
      <c r="J31" s="50">
        <v>0.99</v>
      </c>
      <c r="K31" s="27"/>
      <c r="M31" s="24"/>
    </row>
    <row r="32" spans="2:14" ht="19.5" customHeight="1" x14ac:dyDescent="0.2">
      <c r="B32" s="174" t="s">
        <v>159</v>
      </c>
      <c r="C32" s="220">
        <v>0</v>
      </c>
      <c r="D32" s="221">
        <f t="shared" ref="D32:D41" si="3">+D31+C32</f>
        <v>0</v>
      </c>
      <c r="E32" s="222">
        <v>0</v>
      </c>
      <c r="F32" s="223">
        <f t="shared" ref="F32:F41" si="4">+F31+E32</f>
        <v>0</v>
      </c>
      <c r="G32" s="224" t="e">
        <f t="shared" si="0"/>
        <v>#DIV/0!</v>
      </c>
      <c r="H32" s="225" t="e">
        <f t="shared" si="1"/>
        <v>#DIV/0!</v>
      </c>
      <c r="I32" s="226" t="e">
        <f t="shared" si="2"/>
        <v>#DIV/0!</v>
      </c>
      <c r="J32" s="50">
        <v>0.99</v>
      </c>
      <c r="K32" s="27"/>
      <c r="M32" s="24"/>
    </row>
    <row r="33" spans="2:11" ht="19.5" customHeight="1" x14ac:dyDescent="0.2">
      <c r="B33" s="174" t="s">
        <v>160</v>
      </c>
      <c r="C33" s="220">
        <v>0</v>
      </c>
      <c r="D33" s="221">
        <f t="shared" si="3"/>
        <v>0</v>
      </c>
      <c r="E33" s="222">
        <v>0</v>
      </c>
      <c r="F33" s="223">
        <f t="shared" si="4"/>
        <v>0</v>
      </c>
      <c r="G33" s="224" t="e">
        <f t="shared" si="0"/>
        <v>#DIV/0!</v>
      </c>
      <c r="H33" s="225" t="e">
        <f t="shared" si="1"/>
        <v>#DIV/0!</v>
      </c>
      <c r="I33" s="226" t="e">
        <f t="shared" si="2"/>
        <v>#DIV/0!</v>
      </c>
      <c r="J33" s="50">
        <v>0.99</v>
      </c>
      <c r="K33" s="27"/>
    </row>
    <row r="34" spans="2:11" ht="19.5" customHeight="1" x14ac:dyDescent="0.2">
      <c r="B34" s="174" t="s">
        <v>161</v>
      </c>
      <c r="C34" s="220">
        <v>0</v>
      </c>
      <c r="D34" s="221">
        <f t="shared" si="3"/>
        <v>0</v>
      </c>
      <c r="E34" s="222">
        <v>0</v>
      </c>
      <c r="F34" s="223">
        <f t="shared" si="4"/>
        <v>0</v>
      </c>
      <c r="G34" s="224" t="e">
        <f t="shared" si="0"/>
        <v>#DIV/0!</v>
      </c>
      <c r="H34" s="225" t="e">
        <f t="shared" si="1"/>
        <v>#DIV/0!</v>
      </c>
      <c r="I34" s="226" t="e">
        <f t="shared" si="2"/>
        <v>#DIV/0!</v>
      </c>
      <c r="J34" s="50">
        <v>0.99</v>
      </c>
      <c r="K34" s="27"/>
    </row>
    <row r="35" spans="2:11" ht="19.5" customHeight="1" x14ac:dyDescent="0.2">
      <c r="B35" s="174" t="s">
        <v>162</v>
      </c>
      <c r="C35" s="220">
        <v>0</v>
      </c>
      <c r="D35" s="221">
        <f t="shared" si="3"/>
        <v>0</v>
      </c>
      <c r="E35" s="222">
        <v>0</v>
      </c>
      <c r="F35" s="223">
        <f t="shared" si="4"/>
        <v>0</v>
      </c>
      <c r="G35" s="224" t="e">
        <f t="shared" si="0"/>
        <v>#DIV/0!</v>
      </c>
      <c r="H35" s="225" t="e">
        <f t="shared" si="1"/>
        <v>#DIV/0!</v>
      </c>
      <c r="I35" s="226" t="e">
        <f t="shared" si="2"/>
        <v>#DIV/0!</v>
      </c>
      <c r="J35" s="50">
        <v>0.99</v>
      </c>
      <c r="K35" s="27"/>
    </row>
    <row r="36" spans="2:11" ht="19.5" customHeight="1" x14ac:dyDescent="0.2">
      <c r="B36" s="174" t="s">
        <v>163</v>
      </c>
      <c r="C36" s="220">
        <v>0</v>
      </c>
      <c r="D36" s="221">
        <f t="shared" si="3"/>
        <v>0</v>
      </c>
      <c r="E36" s="222">
        <v>0</v>
      </c>
      <c r="F36" s="223">
        <f t="shared" si="4"/>
        <v>0</v>
      </c>
      <c r="G36" s="224" t="e">
        <f t="shared" si="0"/>
        <v>#DIV/0!</v>
      </c>
      <c r="H36" s="225" t="e">
        <f t="shared" si="1"/>
        <v>#DIV/0!</v>
      </c>
      <c r="I36" s="226" t="e">
        <f t="shared" si="2"/>
        <v>#DIV/0!</v>
      </c>
      <c r="J36" s="50">
        <v>0.99</v>
      </c>
      <c r="K36" s="27"/>
    </row>
    <row r="37" spans="2:11" ht="19.5" customHeight="1" x14ac:dyDescent="0.2">
      <c r="B37" s="174" t="s">
        <v>164</v>
      </c>
      <c r="C37" s="220">
        <v>0</v>
      </c>
      <c r="D37" s="221">
        <f t="shared" si="3"/>
        <v>0</v>
      </c>
      <c r="E37" s="222">
        <v>0</v>
      </c>
      <c r="F37" s="223">
        <f t="shared" si="4"/>
        <v>0</v>
      </c>
      <c r="G37" s="224" t="e">
        <f t="shared" si="0"/>
        <v>#DIV/0!</v>
      </c>
      <c r="H37" s="225" t="e">
        <f t="shared" si="1"/>
        <v>#DIV/0!</v>
      </c>
      <c r="I37" s="226" t="e">
        <f t="shared" si="2"/>
        <v>#DIV/0!</v>
      </c>
      <c r="J37" s="50">
        <v>0.99</v>
      </c>
      <c r="K37" s="27"/>
    </row>
    <row r="38" spans="2:11" ht="19.5" customHeight="1" x14ac:dyDescent="0.2">
      <c r="B38" s="174" t="s">
        <v>165</v>
      </c>
      <c r="C38" s="220">
        <v>0</v>
      </c>
      <c r="D38" s="221">
        <f t="shared" si="3"/>
        <v>0</v>
      </c>
      <c r="E38" s="222">
        <v>0</v>
      </c>
      <c r="F38" s="223">
        <f t="shared" si="4"/>
        <v>0</v>
      </c>
      <c r="G38" s="224" t="e">
        <f t="shared" si="0"/>
        <v>#DIV/0!</v>
      </c>
      <c r="H38" s="225" t="e">
        <f t="shared" si="1"/>
        <v>#DIV/0!</v>
      </c>
      <c r="I38" s="226" t="e">
        <f t="shared" si="2"/>
        <v>#DIV/0!</v>
      </c>
      <c r="J38" s="50">
        <v>0.99</v>
      </c>
      <c r="K38" s="27"/>
    </row>
    <row r="39" spans="2:11" ht="19.5" customHeight="1" x14ac:dyDescent="0.2">
      <c r="B39" s="174" t="s">
        <v>166</v>
      </c>
      <c r="C39" s="220">
        <v>0</v>
      </c>
      <c r="D39" s="221">
        <f t="shared" si="3"/>
        <v>0</v>
      </c>
      <c r="E39" s="222">
        <v>0</v>
      </c>
      <c r="F39" s="223">
        <f t="shared" si="4"/>
        <v>0</v>
      </c>
      <c r="G39" s="224" t="e">
        <f t="shared" si="0"/>
        <v>#DIV/0!</v>
      </c>
      <c r="H39" s="225" t="e">
        <f t="shared" si="1"/>
        <v>#DIV/0!</v>
      </c>
      <c r="I39" s="226" t="e">
        <f t="shared" si="2"/>
        <v>#DIV/0!</v>
      </c>
      <c r="J39" s="50">
        <v>0.99</v>
      </c>
      <c r="K39" s="27"/>
    </row>
    <row r="40" spans="2:11" ht="19.5" customHeight="1" x14ac:dyDescent="0.2">
      <c r="B40" s="174" t="s">
        <v>167</v>
      </c>
      <c r="C40" s="220">
        <v>0</v>
      </c>
      <c r="D40" s="221">
        <f t="shared" si="3"/>
        <v>0</v>
      </c>
      <c r="E40" s="222">
        <v>0</v>
      </c>
      <c r="F40" s="223">
        <f t="shared" si="4"/>
        <v>0</v>
      </c>
      <c r="G40" s="224" t="e">
        <f t="shared" si="0"/>
        <v>#DIV/0!</v>
      </c>
      <c r="H40" s="225" t="e">
        <f t="shared" si="1"/>
        <v>#DIV/0!</v>
      </c>
      <c r="I40" s="226" t="e">
        <f t="shared" si="2"/>
        <v>#DIV/0!</v>
      </c>
      <c r="J40" s="50">
        <v>0.99</v>
      </c>
      <c r="K40" s="27"/>
    </row>
    <row r="41" spans="2:11" ht="19.5" customHeight="1" x14ac:dyDescent="0.2">
      <c r="B41" s="174" t="s">
        <v>168</v>
      </c>
      <c r="C41" s="220">
        <v>0</v>
      </c>
      <c r="D41" s="221">
        <f t="shared" si="3"/>
        <v>0</v>
      </c>
      <c r="E41" s="222">
        <v>0</v>
      </c>
      <c r="F41" s="223">
        <f t="shared" si="4"/>
        <v>0</v>
      </c>
      <c r="G41" s="224" t="e">
        <f t="shared" si="0"/>
        <v>#DIV/0!</v>
      </c>
      <c r="H41" s="225" t="e">
        <f t="shared" si="1"/>
        <v>#DIV/0!</v>
      </c>
      <c r="I41" s="226" t="e">
        <f>+D41/$G$26</f>
        <v>#DIV/0!</v>
      </c>
      <c r="J41" s="50">
        <v>0.99</v>
      </c>
      <c r="K41" s="27"/>
    </row>
    <row r="42" spans="2:11" ht="54.75" customHeight="1" x14ac:dyDescent="0.2">
      <c r="B42" s="182" t="s">
        <v>169</v>
      </c>
      <c r="C42" s="469"/>
      <c r="D42" s="469"/>
      <c r="E42" s="469"/>
      <c r="F42" s="469"/>
      <c r="G42" s="469"/>
      <c r="H42" s="469"/>
      <c r="I42" s="470"/>
      <c r="J42" s="28"/>
      <c r="K42" s="28"/>
    </row>
    <row r="43" spans="2:11" ht="29.25" customHeight="1" x14ac:dyDescent="0.2">
      <c r="B43" s="464" t="s">
        <v>170</v>
      </c>
      <c r="C43" s="465"/>
      <c r="D43" s="465"/>
      <c r="E43" s="465"/>
      <c r="F43" s="465"/>
      <c r="G43" s="465"/>
      <c r="H43" s="465"/>
      <c r="I43" s="466"/>
      <c r="J43" s="40"/>
      <c r="K43" s="40"/>
    </row>
    <row r="44" spans="2:11" ht="32.25" customHeight="1" x14ac:dyDescent="0.2">
      <c r="B44" s="439"/>
      <c r="C44" s="440"/>
      <c r="D44" s="440"/>
      <c r="E44" s="440"/>
      <c r="F44" s="440"/>
      <c r="G44" s="440"/>
      <c r="H44" s="440"/>
      <c r="I44" s="441"/>
      <c r="J44" s="40"/>
      <c r="K44" s="40"/>
    </row>
    <row r="45" spans="2:11" ht="32.25" customHeight="1" x14ac:dyDescent="0.2">
      <c r="B45" s="442"/>
      <c r="C45" s="443"/>
      <c r="D45" s="443"/>
      <c r="E45" s="443"/>
      <c r="F45" s="443"/>
      <c r="G45" s="443"/>
      <c r="H45" s="443"/>
      <c r="I45" s="444"/>
      <c r="J45" s="28"/>
      <c r="K45" s="28"/>
    </row>
    <row r="46" spans="2:11" ht="32.25" customHeight="1" x14ac:dyDescent="0.2">
      <c r="B46" s="442"/>
      <c r="C46" s="443"/>
      <c r="D46" s="443"/>
      <c r="E46" s="443"/>
      <c r="F46" s="443"/>
      <c r="G46" s="443"/>
      <c r="H46" s="443"/>
      <c r="I46" s="444"/>
      <c r="J46" s="28"/>
      <c r="K46" s="28"/>
    </row>
    <row r="47" spans="2:11" ht="32.25" customHeight="1" x14ac:dyDescent="0.2">
      <c r="B47" s="442"/>
      <c r="C47" s="443"/>
      <c r="D47" s="443"/>
      <c r="E47" s="443"/>
      <c r="F47" s="443"/>
      <c r="G47" s="443"/>
      <c r="H47" s="443"/>
      <c r="I47" s="444"/>
      <c r="J47" s="28"/>
      <c r="K47" s="28"/>
    </row>
    <row r="48" spans="2:11" ht="32.25" customHeight="1" x14ac:dyDescent="0.2">
      <c r="B48" s="445"/>
      <c r="C48" s="446"/>
      <c r="D48" s="446"/>
      <c r="E48" s="446"/>
      <c r="F48" s="446"/>
      <c r="G48" s="446"/>
      <c r="H48" s="446"/>
      <c r="I48" s="447"/>
      <c r="J48" s="12"/>
      <c r="K48" s="12"/>
    </row>
    <row r="49" spans="2:11" ht="79.5" customHeight="1" x14ac:dyDescent="0.2">
      <c r="B49" s="164" t="s">
        <v>171</v>
      </c>
      <c r="C49" s="865"/>
      <c r="D49" s="866"/>
      <c r="E49" s="866"/>
      <c r="F49" s="866"/>
      <c r="G49" s="866"/>
      <c r="H49" s="866"/>
      <c r="I49" s="867"/>
      <c r="J49" s="29"/>
      <c r="K49" s="29"/>
    </row>
    <row r="50" spans="2:11" ht="26.25" customHeight="1" x14ac:dyDescent="0.2">
      <c r="B50" s="164" t="s">
        <v>172</v>
      </c>
      <c r="C50" s="868"/>
      <c r="D50" s="869"/>
      <c r="E50" s="869"/>
      <c r="F50" s="869"/>
      <c r="G50" s="869"/>
      <c r="H50" s="869"/>
      <c r="I50" s="870"/>
      <c r="J50" s="29"/>
      <c r="K50" s="29"/>
    </row>
    <row r="51" spans="2:11" ht="64.5" customHeight="1" x14ac:dyDescent="0.2">
      <c r="B51" s="183" t="s">
        <v>173</v>
      </c>
      <c r="C51" s="865"/>
      <c r="D51" s="866"/>
      <c r="E51" s="866"/>
      <c r="F51" s="866"/>
      <c r="G51" s="866"/>
      <c r="H51" s="866"/>
      <c r="I51" s="867"/>
      <c r="J51" s="29"/>
      <c r="K51" s="29"/>
    </row>
    <row r="52" spans="2:11" ht="29.25" customHeight="1" x14ac:dyDescent="0.2">
      <c r="B52" s="464" t="s">
        <v>174</v>
      </c>
      <c r="C52" s="465"/>
      <c r="D52" s="465"/>
      <c r="E52" s="465"/>
      <c r="F52" s="465"/>
      <c r="G52" s="465"/>
      <c r="H52" s="465"/>
      <c r="I52" s="466"/>
      <c r="J52" s="29"/>
      <c r="K52" s="29"/>
    </row>
    <row r="53" spans="2:11" ht="33" customHeight="1" x14ac:dyDescent="0.2">
      <c r="B53" s="474" t="s">
        <v>175</v>
      </c>
      <c r="C53" s="184" t="s">
        <v>176</v>
      </c>
      <c r="D53" s="475" t="s">
        <v>177</v>
      </c>
      <c r="E53" s="475"/>
      <c r="F53" s="475"/>
      <c r="G53" s="475" t="s">
        <v>178</v>
      </c>
      <c r="H53" s="475"/>
      <c r="I53" s="476"/>
      <c r="J53" s="30"/>
      <c r="K53" s="30"/>
    </row>
    <row r="54" spans="2:11" ht="31.5" customHeight="1" x14ac:dyDescent="0.2">
      <c r="B54" s="474"/>
      <c r="C54" s="227"/>
      <c r="D54" s="469"/>
      <c r="E54" s="469"/>
      <c r="F54" s="469"/>
      <c r="G54" s="477"/>
      <c r="H54" s="477"/>
      <c r="I54" s="478"/>
      <c r="J54" s="30"/>
      <c r="K54" s="30"/>
    </row>
    <row r="55" spans="2:11" ht="31.5" customHeight="1" x14ac:dyDescent="0.2">
      <c r="B55" s="183" t="s">
        <v>179</v>
      </c>
      <c r="C55" s="863" t="s">
        <v>471</v>
      </c>
      <c r="D55" s="864"/>
      <c r="E55" s="491" t="s">
        <v>181</v>
      </c>
      <c r="F55" s="491"/>
      <c r="G55" s="490" t="s">
        <v>472</v>
      </c>
      <c r="H55" s="490"/>
      <c r="I55" s="492"/>
      <c r="J55" s="31"/>
      <c r="K55" s="31"/>
    </row>
    <row r="56" spans="2:11" ht="31.5" customHeight="1" x14ac:dyDescent="0.2">
      <c r="B56" s="183" t="s">
        <v>183</v>
      </c>
      <c r="C56" s="469" t="s">
        <v>184</v>
      </c>
      <c r="D56" s="469"/>
      <c r="E56" s="493" t="s">
        <v>185</v>
      </c>
      <c r="F56" s="493"/>
      <c r="G56" s="490" t="s">
        <v>186</v>
      </c>
      <c r="H56" s="490"/>
      <c r="I56" s="492"/>
      <c r="J56" s="31"/>
      <c r="K56" s="31"/>
    </row>
    <row r="57" spans="2:11" ht="31.5" customHeight="1" x14ac:dyDescent="0.2">
      <c r="B57" s="183" t="s">
        <v>187</v>
      </c>
      <c r="C57" s="469"/>
      <c r="D57" s="469"/>
      <c r="E57" s="479" t="s">
        <v>188</v>
      </c>
      <c r="F57" s="480"/>
      <c r="G57" s="483"/>
      <c r="H57" s="484"/>
      <c r="I57" s="485"/>
      <c r="J57" s="32"/>
      <c r="K57" s="32"/>
    </row>
    <row r="58" spans="2:11" ht="31.5" customHeight="1" thickBot="1" x14ac:dyDescent="0.25">
      <c r="B58" s="186" t="s">
        <v>189</v>
      </c>
      <c r="C58" s="489"/>
      <c r="D58" s="489"/>
      <c r="E58" s="481"/>
      <c r="F58" s="482"/>
      <c r="G58" s="486"/>
      <c r="H58" s="487"/>
      <c r="I58" s="488"/>
      <c r="J58" s="32"/>
      <c r="K58" s="32"/>
    </row>
    <row r="59" spans="2:11" hidden="1" x14ac:dyDescent="0.2">
      <c r="B59" s="3"/>
      <c r="C59" s="3"/>
      <c r="D59" s="5"/>
      <c r="E59" s="5"/>
      <c r="F59" s="5"/>
      <c r="G59" s="5"/>
      <c r="H59" s="5"/>
      <c r="I59" s="42"/>
      <c r="J59" s="33"/>
      <c r="K59" s="33"/>
    </row>
    <row r="60" spans="2:11" hidden="1" x14ac:dyDescent="0.2">
      <c r="B60" s="43"/>
      <c r="C60" s="44"/>
      <c r="D60" s="44"/>
      <c r="E60" s="45"/>
      <c r="F60" s="45"/>
      <c r="G60" s="46"/>
      <c r="H60" s="47"/>
      <c r="I60" s="44"/>
      <c r="J60" s="34"/>
      <c r="K60" s="34"/>
    </row>
    <row r="61" spans="2:11" hidden="1" x14ac:dyDescent="0.2">
      <c r="B61" s="43"/>
      <c r="C61" s="44"/>
      <c r="D61" s="44"/>
      <c r="E61" s="45"/>
      <c r="F61" s="45"/>
      <c r="G61" s="46"/>
      <c r="H61" s="47"/>
      <c r="I61" s="44"/>
      <c r="J61" s="34"/>
      <c r="K61" s="34"/>
    </row>
    <row r="62" spans="2:11" hidden="1" x14ac:dyDescent="0.2">
      <c r="B62" s="43"/>
      <c r="C62" s="44"/>
      <c r="D62" s="44"/>
      <c r="E62" s="45"/>
      <c r="F62" s="45"/>
      <c r="G62" s="46"/>
      <c r="H62" s="47"/>
      <c r="I62" s="44"/>
      <c r="J62" s="34"/>
      <c r="K62" s="34"/>
    </row>
    <row r="63" spans="2:11" hidden="1" x14ac:dyDescent="0.2">
      <c r="B63" s="43"/>
      <c r="C63" s="44"/>
      <c r="D63" s="44"/>
      <c r="E63" s="45"/>
      <c r="F63" s="45"/>
      <c r="G63" s="46"/>
      <c r="H63" s="47"/>
      <c r="I63" s="44"/>
      <c r="J63" s="34"/>
      <c r="K63" s="34"/>
    </row>
    <row r="64" spans="2:11" hidden="1" x14ac:dyDescent="0.2">
      <c r="B64" s="43"/>
      <c r="C64" s="44"/>
      <c r="D64" s="44"/>
      <c r="E64" s="45"/>
      <c r="F64" s="45"/>
      <c r="G64" s="46"/>
      <c r="H64" s="47"/>
      <c r="I64" s="44"/>
      <c r="J64" s="34"/>
      <c r="K64" s="34"/>
    </row>
    <row r="65" spans="2:11" hidden="1" x14ac:dyDescent="0.2">
      <c r="B65" s="43"/>
      <c r="C65" s="44"/>
      <c r="D65" s="44"/>
      <c r="E65" s="45"/>
      <c r="F65" s="45"/>
      <c r="G65" s="46"/>
      <c r="H65" s="47"/>
      <c r="I65" s="44"/>
      <c r="J65" s="34"/>
      <c r="K65" s="34"/>
    </row>
    <row r="66" spans="2:11" hidden="1" x14ac:dyDescent="0.2">
      <c r="B66" s="43"/>
      <c r="C66" s="44"/>
      <c r="D66" s="44"/>
      <c r="E66" s="45"/>
      <c r="F66" s="45"/>
      <c r="G66" s="46"/>
      <c r="H66" s="47"/>
      <c r="I66" s="44"/>
      <c r="J66" s="34"/>
      <c r="K66" s="34"/>
    </row>
    <row r="67" spans="2:11" hidden="1" x14ac:dyDescent="0.2">
      <c r="B67" s="43"/>
      <c r="C67" s="44"/>
      <c r="D67" s="44"/>
      <c r="E67" s="45"/>
      <c r="F67" s="45"/>
      <c r="G67" s="46"/>
      <c r="H67" s="47"/>
      <c r="I67" s="44"/>
      <c r="J67" s="34"/>
      <c r="K67" s="34"/>
    </row>
    <row r="68" spans="2:11" x14ac:dyDescent="0.2">
      <c r="B68" s="48"/>
      <c r="C68" s="3"/>
      <c r="D68" s="3"/>
      <c r="E68" s="3"/>
      <c r="F68" s="3"/>
      <c r="G68" s="49"/>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38" customWidth="1"/>
    <col min="3" max="3" width="34.42578125" customWidth="1"/>
    <col min="4" max="4" width="14.28515625" customWidth="1"/>
    <col min="5" max="5" width="5.7109375" customWidth="1"/>
    <col min="6" max="6" width="47" customWidth="1"/>
    <col min="7" max="8" width="16.140625" customWidth="1"/>
    <col min="9" max="9" width="16.28515625" customWidth="1"/>
    <col min="10" max="10" width="15.7109375" customWidth="1"/>
    <col min="11" max="11" width="20" customWidth="1"/>
    <col min="13" max="13" width="17.7109375" bestFit="1" customWidth="1"/>
    <col min="108" max="108" width="11.42578125" customWidth="1"/>
    <col min="198" max="198" width="1.42578125" customWidth="1"/>
  </cols>
  <sheetData>
    <row r="1" spans="2:11" ht="18" customHeight="1" thickBot="1" x14ac:dyDescent="0.3">
      <c r="B1" s="498"/>
      <c r="C1" s="501" t="s">
        <v>0</v>
      </c>
      <c r="D1" s="502"/>
      <c r="E1" s="502"/>
      <c r="F1" s="502"/>
      <c r="G1" s="502"/>
      <c r="H1" s="503"/>
      <c r="I1" s="504"/>
      <c r="J1" s="505"/>
    </row>
    <row r="2" spans="2:11" ht="18" customHeight="1" thickBot="1" x14ac:dyDescent="0.3">
      <c r="B2" s="499"/>
      <c r="C2" s="501" t="s">
        <v>1</v>
      </c>
      <c r="D2" s="502"/>
      <c r="E2" s="502"/>
      <c r="F2" s="502"/>
      <c r="G2" s="502"/>
      <c r="H2" s="503"/>
      <c r="I2" s="506"/>
      <c r="J2" s="507"/>
    </row>
    <row r="3" spans="2:11" ht="18" customHeight="1" thickBot="1" x14ac:dyDescent="0.3">
      <c r="B3" s="499"/>
      <c r="C3" s="501" t="s">
        <v>473</v>
      </c>
      <c r="D3" s="502"/>
      <c r="E3" s="502"/>
      <c r="F3" s="502"/>
      <c r="G3" s="502"/>
      <c r="H3" s="503"/>
      <c r="I3" s="506"/>
      <c r="J3" s="507"/>
    </row>
    <row r="4" spans="2:11" ht="18" customHeight="1" thickBot="1" x14ac:dyDescent="0.3">
      <c r="B4" s="500"/>
      <c r="C4" s="501" t="s">
        <v>191</v>
      </c>
      <c r="D4" s="502"/>
      <c r="E4" s="502"/>
      <c r="F4" s="503"/>
      <c r="G4" s="510" t="s">
        <v>192</v>
      </c>
      <c r="H4" s="511"/>
      <c r="I4" s="508"/>
      <c r="J4" s="509"/>
    </row>
    <row r="5" spans="2:11" ht="18" customHeight="1" thickBot="1" x14ac:dyDescent="0.3">
      <c r="B5" s="35"/>
      <c r="C5" s="10"/>
      <c r="D5" s="10"/>
      <c r="E5" s="10"/>
      <c r="F5" s="10"/>
      <c r="G5" s="10"/>
      <c r="H5" s="10"/>
      <c r="I5" s="10"/>
      <c r="J5" s="36"/>
    </row>
    <row r="6" spans="2:11" ht="51.75" customHeight="1" thickBot="1" x14ac:dyDescent="0.3">
      <c r="B6" s="1" t="s">
        <v>474</v>
      </c>
      <c r="C6" s="514" t="s">
        <v>39</v>
      </c>
      <c r="D6" s="515"/>
      <c r="E6" s="516"/>
      <c r="F6" s="37"/>
      <c r="G6" s="10"/>
      <c r="H6" s="10"/>
      <c r="I6" s="10"/>
      <c r="J6" s="36"/>
    </row>
    <row r="7" spans="2:11" ht="32.25" customHeight="1" thickBot="1" x14ac:dyDescent="0.3">
      <c r="B7" s="2" t="s">
        <v>194</v>
      </c>
      <c r="C7" s="514" t="s">
        <v>86</v>
      </c>
      <c r="D7" s="515"/>
      <c r="E7" s="516"/>
      <c r="F7" s="37"/>
      <c r="G7" s="10"/>
      <c r="H7" s="10"/>
      <c r="I7" s="10"/>
      <c r="J7" s="36"/>
    </row>
    <row r="8" spans="2:11" ht="32.25" customHeight="1" thickBot="1" x14ac:dyDescent="0.3">
      <c r="B8" s="2" t="s">
        <v>195</v>
      </c>
      <c r="C8" s="514" t="s">
        <v>196</v>
      </c>
      <c r="D8" s="515"/>
      <c r="E8" s="516"/>
      <c r="F8" s="4"/>
      <c r="G8" s="10"/>
      <c r="H8" s="10"/>
      <c r="I8" s="10"/>
      <c r="J8" s="36"/>
    </row>
    <row r="9" spans="2:11" ht="33.75" customHeight="1" thickBot="1" x14ac:dyDescent="0.3">
      <c r="B9" s="2" t="s">
        <v>197</v>
      </c>
      <c r="C9" s="514" t="s">
        <v>186</v>
      </c>
      <c r="D9" s="515"/>
      <c r="E9" s="516"/>
      <c r="F9" s="37"/>
      <c r="G9" s="10"/>
      <c r="H9" s="10"/>
      <c r="I9" s="10"/>
      <c r="J9" s="36"/>
    </row>
    <row r="10" spans="2:11" ht="33.75" customHeight="1" thickBot="1" x14ac:dyDescent="0.3">
      <c r="B10" s="64" t="s">
        <v>198</v>
      </c>
      <c r="C10" s="514" t="s">
        <v>475</v>
      </c>
      <c r="D10" s="515"/>
      <c r="E10" s="516"/>
      <c r="F10" s="37"/>
      <c r="G10" s="10"/>
      <c r="H10" s="10"/>
      <c r="I10" s="10"/>
      <c r="J10" s="36"/>
    </row>
    <row r="11" spans="2:11" ht="34.5" customHeight="1" x14ac:dyDescent="0.25"/>
    <row r="12" spans="2:11" ht="21.75" customHeight="1" x14ac:dyDescent="0.25">
      <c r="B12" s="524" t="s">
        <v>476</v>
      </c>
      <c r="C12" s="525"/>
      <c r="D12" s="525"/>
      <c r="E12" s="525"/>
      <c r="F12" s="525"/>
      <c r="G12" s="525"/>
      <c r="H12" s="526"/>
      <c r="I12" s="897" t="s">
        <v>200</v>
      </c>
      <c r="J12" s="898"/>
      <c r="K12" s="898"/>
    </row>
    <row r="13" spans="2:11" s="39" customFormat="1" ht="30" customHeight="1" x14ac:dyDescent="0.25">
      <c r="B13" s="228" t="s">
        <v>201</v>
      </c>
      <c r="C13" s="228" t="s">
        <v>202</v>
      </c>
      <c r="D13" s="228" t="s">
        <v>203</v>
      </c>
      <c r="E13" s="228" t="s">
        <v>204</v>
      </c>
      <c r="F13" s="228" t="s">
        <v>205</v>
      </c>
      <c r="G13" s="228" t="s">
        <v>206</v>
      </c>
      <c r="H13" s="228" t="s">
        <v>207</v>
      </c>
      <c r="I13" s="229" t="s">
        <v>208</v>
      </c>
      <c r="J13" s="229" t="s">
        <v>209</v>
      </c>
      <c r="K13" s="229" t="s">
        <v>210</v>
      </c>
    </row>
    <row r="14" spans="2:11" s="39" customFormat="1" x14ac:dyDescent="0.25">
      <c r="B14" s="230"/>
      <c r="C14" s="231"/>
      <c r="D14" s="232"/>
      <c r="E14" s="233"/>
      <c r="F14" s="231"/>
      <c r="G14" s="232"/>
      <c r="H14" s="234"/>
      <c r="I14" s="235"/>
      <c r="J14" s="236"/>
      <c r="K14" s="233"/>
    </row>
    <row r="15" spans="2:11" ht="165" customHeight="1" x14ac:dyDescent="0.25">
      <c r="B15" s="230"/>
      <c r="C15" s="237"/>
      <c r="D15" s="232"/>
      <c r="E15" s="238"/>
      <c r="F15" s="239"/>
      <c r="G15" s="232"/>
      <c r="H15" s="234"/>
      <c r="I15" s="235"/>
      <c r="J15" s="236"/>
      <c r="K15" s="895"/>
    </row>
    <row r="16" spans="2:11" x14ac:dyDescent="0.25">
      <c r="B16" s="230"/>
      <c r="C16" s="231"/>
      <c r="D16" s="232"/>
      <c r="E16" s="233"/>
      <c r="F16" s="231"/>
      <c r="G16" s="232"/>
      <c r="H16" s="234"/>
      <c r="I16" s="235"/>
      <c r="J16" s="236"/>
      <c r="K16" s="896"/>
    </row>
    <row r="17" spans="2:12" x14ac:dyDescent="0.25">
      <c r="B17" s="230"/>
      <c r="C17" s="240"/>
      <c r="D17" s="232"/>
      <c r="E17" s="233"/>
      <c r="F17" s="240"/>
      <c r="G17" s="232"/>
      <c r="H17" s="241"/>
      <c r="I17" s="235"/>
      <c r="J17" s="236"/>
      <c r="K17" s="233"/>
    </row>
    <row r="18" spans="2:12" x14ac:dyDescent="0.25">
      <c r="B18" s="230"/>
      <c r="C18" s="240"/>
      <c r="D18" s="232"/>
      <c r="E18" s="233"/>
      <c r="F18" s="240"/>
      <c r="G18" s="232"/>
      <c r="H18" s="241"/>
      <c r="I18" s="242"/>
      <c r="J18" s="236"/>
      <c r="K18" s="243"/>
    </row>
    <row r="19" spans="2:12" ht="15" customHeight="1" x14ac:dyDescent="0.25">
      <c r="B19" s="891" t="s">
        <v>217</v>
      </c>
      <c r="C19" s="892"/>
      <c r="D19" s="244">
        <f>SUM(D15:D16)</f>
        <v>0</v>
      </c>
      <c r="E19" s="893" t="s">
        <v>217</v>
      </c>
      <c r="F19" s="894"/>
      <c r="G19" s="244">
        <v>1</v>
      </c>
      <c r="H19" s="245"/>
      <c r="I19" s="246">
        <f>SUM(I14:I18)</f>
        <v>0</v>
      </c>
      <c r="J19" s="247"/>
      <c r="K19" s="247"/>
    </row>
    <row r="23" spans="2:12" x14ac:dyDescent="0.25">
      <c r="L23" s="78"/>
    </row>
    <row r="24" spans="2:12" x14ac:dyDescent="0.25">
      <c r="L24" s="78"/>
    </row>
    <row r="25" spans="2:12" x14ac:dyDescent="0.25">
      <c r="L25" s="78"/>
    </row>
    <row r="26" spans="2:12" x14ac:dyDescent="0.25">
      <c r="L26" s="78"/>
    </row>
    <row r="27" spans="2:12" x14ac:dyDescent="0.25">
      <c r="L27" s="78"/>
    </row>
    <row r="28" spans="2:12" x14ac:dyDescent="0.25">
      <c r="L28" s="78"/>
    </row>
    <row r="30" spans="2:12" x14ac:dyDescent="0.25">
      <c r="L30" s="79"/>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J9:N27"/>
  <sheetViews>
    <sheetView workbookViewId="0">
      <selection activeCell="G36" sqref="G36"/>
    </sheetView>
  </sheetViews>
  <sheetFormatPr baseColWidth="10" defaultColWidth="11.42578125" defaultRowHeight="15" x14ac:dyDescent="0.25"/>
  <sheetData>
    <row r="9" spans="10:12" x14ac:dyDescent="0.25">
      <c r="K9" s="248" t="s">
        <v>477</v>
      </c>
      <c r="L9" s="248" t="s">
        <v>478</v>
      </c>
    </row>
    <row r="10" spans="10:12" x14ac:dyDescent="0.25">
      <c r="J10" s="249" t="s">
        <v>479</v>
      </c>
      <c r="K10" s="249">
        <v>77</v>
      </c>
      <c r="L10" s="249">
        <v>2</v>
      </c>
    </row>
    <row r="11" spans="10:12" x14ac:dyDescent="0.25">
      <c r="J11" s="197"/>
      <c r="K11" s="197"/>
      <c r="L11" s="197">
        <v>37</v>
      </c>
    </row>
    <row r="12" spans="10:12" x14ac:dyDescent="0.25">
      <c r="J12" s="197"/>
      <c r="K12" s="197"/>
      <c r="L12" s="197">
        <v>43</v>
      </c>
    </row>
    <row r="13" spans="10:12" x14ac:dyDescent="0.25">
      <c r="K13" s="197" t="s">
        <v>480</v>
      </c>
      <c r="L13" s="250">
        <f>SUM(L10:L12)</f>
        <v>82</v>
      </c>
    </row>
    <row r="14" spans="10:12" x14ac:dyDescent="0.25">
      <c r="J14" s="249" t="s">
        <v>481</v>
      </c>
      <c r="K14" s="249">
        <v>115</v>
      </c>
      <c r="L14" s="249">
        <v>16</v>
      </c>
    </row>
    <row r="15" spans="10:12" x14ac:dyDescent="0.25">
      <c r="J15" s="197"/>
      <c r="K15" s="197"/>
      <c r="L15" s="197">
        <v>27</v>
      </c>
    </row>
    <row r="16" spans="10:12" x14ac:dyDescent="0.25">
      <c r="J16" s="197"/>
      <c r="K16" s="197"/>
      <c r="L16" s="197">
        <v>10</v>
      </c>
    </row>
    <row r="17" spans="10:14" x14ac:dyDescent="0.25">
      <c r="J17" s="197"/>
      <c r="K17" s="197" t="s">
        <v>480</v>
      </c>
      <c r="L17" s="250">
        <f>SUM(L14:L16)</f>
        <v>53</v>
      </c>
    </row>
    <row r="18" spans="10:14" x14ac:dyDescent="0.25">
      <c r="J18" s="249" t="s">
        <v>482</v>
      </c>
      <c r="K18" s="249">
        <v>7</v>
      </c>
      <c r="L18" s="249">
        <v>13</v>
      </c>
    </row>
    <row r="19" spans="10:14" x14ac:dyDescent="0.25">
      <c r="J19" s="197"/>
      <c r="K19" s="197"/>
      <c r="L19" s="197">
        <v>14</v>
      </c>
    </row>
    <row r="20" spans="10:14" x14ac:dyDescent="0.25">
      <c r="J20" s="197"/>
      <c r="K20" s="197"/>
      <c r="L20" s="197">
        <v>10</v>
      </c>
    </row>
    <row r="21" spans="10:14" x14ac:dyDescent="0.25">
      <c r="J21" s="197"/>
      <c r="K21" s="197" t="s">
        <v>480</v>
      </c>
      <c r="L21" s="250">
        <f>SUM(L18:L20)</f>
        <v>37</v>
      </c>
    </row>
    <row r="22" spans="10:14" x14ac:dyDescent="0.25">
      <c r="J22" s="249" t="s">
        <v>483</v>
      </c>
      <c r="K22" s="249">
        <v>52</v>
      </c>
      <c r="L22" s="249">
        <v>10</v>
      </c>
    </row>
    <row r="23" spans="10:14" x14ac:dyDescent="0.25">
      <c r="J23" s="197"/>
      <c r="K23" s="197"/>
      <c r="L23" s="197">
        <v>0</v>
      </c>
    </row>
    <row r="24" spans="10:14" x14ac:dyDescent="0.25">
      <c r="J24" s="197"/>
      <c r="K24" s="197"/>
      <c r="L24" s="197">
        <v>59</v>
      </c>
    </row>
    <row r="25" spans="10:14" x14ac:dyDescent="0.25">
      <c r="J25" s="197"/>
      <c r="K25" s="197" t="s">
        <v>480</v>
      </c>
      <c r="L25" s="250">
        <f>SUM(L22:L24)</f>
        <v>69</v>
      </c>
    </row>
    <row r="27" spans="10:14" x14ac:dyDescent="0.25">
      <c r="J27" s="76" t="s">
        <v>484</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
  <sheetViews>
    <sheetView workbookViewId="0">
      <selection activeCell="D15" sqref="D15:D35"/>
    </sheetView>
  </sheetViews>
  <sheetFormatPr baseColWidth="10" defaultColWidth="11.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infopath/2007/PartnerControls"/>
    <ds:schemaRef ds:uri="http://www.w3.org/XML/1998/namespace"/>
    <ds:schemaRef ds:uri="http://schemas.microsoft.com/office/2006/documentManagement/types"/>
    <ds:schemaRef ds:uri="08ebe415-1e9a-4b26-acfc-09642d3d19df"/>
    <ds:schemaRef ds:uri="http://purl.org/dc/elements/1.1/"/>
    <ds:schemaRef ds:uri="http://schemas.openxmlformats.org/package/2006/metadata/core-properties"/>
    <ds:schemaRef ds:uri="http://purl.org/dc/dcmitype/"/>
    <ds:schemaRef ds:uri="d472a95f-029e-48ed-8556-580ff62e783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MARCELA CASTRO</cp:lastModifiedBy>
  <cp:revision/>
  <dcterms:created xsi:type="dcterms:W3CDTF">2010-03-25T16:40:43Z</dcterms:created>
  <dcterms:modified xsi:type="dcterms:W3CDTF">2024-02-26T21:34:10Z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