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updateLinks="never" defaultThemeVersion="124226"/>
  <mc:AlternateContent xmlns:mc="http://schemas.openxmlformats.org/markup-compatibility/2006">
    <mc:Choice Requires="x15">
      <x15ac:absPath xmlns:x15ac="http://schemas.microsoft.com/office/spreadsheetml/2010/11/ac" url="C:\Users\MARCELA CASTRO\OneDrive\Documentos\IDPYBA\HERRAMIENTAS ENTREGADAS CULTURA 07 FEB 2024\"/>
    </mc:Choice>
  </mc:AlternateContent>
  <bookViews>
    <workbookView xWindow="0" yWindow="0" windowWidth="20490" windowHeight="7050" tabRatio="748" firstSheet="3" activeTab="8"/>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3"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62913"/>
</workbook>
</file>

<file path=xl/calcChain.xml><?xml version="1.0" encoding="utf-8"?>
<calcChain xmlns="http://schemas.openxmlformats.org/spreadsheetml/2006/main">
  <c r="E36" i="71" l="1"/>
  <c r="E35" i="71"/>
  <c r="E34" i="71"/>
  <c r="E33" i="71"/>
  <c r="E32" i="71"/>
  <c r="G27" i="71" l="1"/>
  <c r="G27" i="24"/>
  <c r="H28" i="24" l="1"/>
  <c r="G27" i="73"/>
  <c r="G27" i="69"/>
  <c r="G27" i="68"/>
  <c r="G27" i="67"/>
  <c r="E27" i="24" l="1"/>
  <c r="F27" i="24"/>
  <c r="G23" i="24" s="1"/>
  <c r="H27" i="24" s="1"/>
  <c r="I27" i="24"/>
  <c r="E28" i="24"/>
  <c r="E29" i="24"/>
  <c r="H29" i="24"/>
  <c r="E30" i="24"/>
  <c r="H30" i="24"/>
  <c r="E31" i="24"/>
  <c r="H31" i="24"/>
  <c r="H32" i="24"/>
  <c r="H33" i="24"/>
  <c r="H34" i="24"/>
  <c r="H35" i="24"/>
  <c r="H36" i="24"/>
  <c r="H37" i="24"/>
  <c r="H38" i="24"/>
  <c r="E27" i="71"/>
  <c r="E29" i="71"/>
  <c r="I22" i="71" l="1"/>
  <c r="F27" i="71"/>
  <c r="H35" i="71" s="1"/>
  <c r="H34" i="71" l="1"/>
  <c r="H33" i="71"/>
  <c r="H32" i="71"/>
  <c r="H31" i="71"/>
  <c r="H38" i="71"/>
  <c r="H30" i="71"/>
  <c r="H27" i="71"/>
  <c r="H28" i="71" s="1"/>
  <c r="H29" i="71" s="1"/>
  <c r="H37" i="71"/>
  <c r="H36" i="71"/>
  <c r="E38" i="71"/>
  <c r="E37" i="71"/>
  <c r="E31" i="71"/>
  <c r="E30" i="71"/>
  <c r="E28" i="71"/>
  <c r="I27" i="71" l="1"/>
  <c r="I18" i="63" l="1"/>
  <c r="G18" i="63"/>
  <c r="D18" i="63"/>
  <c r="C8" i="63"/>
  <c r="C7" i="63"/>
  <c r="C6" i="63"/>
  <c r="D30" i="62"/>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J13" i="5"/>
  <c r="I13" i="5" s="1"/>
  <c r="J15" i="5"/>
  <c r="D31" i="62"/>
  <c r="D32" i="62" s="1"/>
  <c r="I30" i="62"/>
  <c r="H30" i="47" l="1"/>
  <c r="AC19" i="5"/>
  <c r="I31" i="62"/>
  <c r="D31" i="47"/>
  <c r="H31" i="47" s="1"/>
  <c r="AC21" i="5"/>
  <c r="L27" i="66"/>
  <c r="M27" i="66" s="1"/>
  <c r="AB13" i="5"/>
  <c r="F32" i="47"/>
  <c r="I32" i="62"/>
  <c r="D33" i="62"/>
  <c r="I15" i="5"/>
  <c r="AA15" i="5"/>
  <c r="AB15" i="5" s="1"/>
  <c r="AC17" i="5"/>
  <c r="F31" i="62"/>
  <c r="F32" i="62" s="1"/>
  <c r="F33" i="62" s="1"/>
  <c r="F34" i="62" s="1"/>
  <c r="F35" i="62" s="1"/>
  <c r="F36" i="62" s="1"/>
  <c r="F37" i="62" s="1"/>
  <c r="F38" i="62" s="1"/>
  <c r="F39" i="62" s="1"/>
  <c r="H30" i="62"/>
  <c r="AC13" i="5"/>
  <c r="H31" i="62" l="1"/>
  <c r="I31" i="47"/>
  <c r="D32" i="47"/>
  <c r="AC15" i="5"/>
  <c r="H33" i="62"/>
  <c r="I33" i="62"/>
  <c r="D34" i="62"/>
  <c r="H32" i="47"/>
  <c r="F33" i="47"/>
  <c r="H32" i="62"/>
  <c r="F40" i="62"/>
  <c r="I32" i="47" l="1"/>
  <c r="D33" i="47"/>
  <c r="H33" i="47" s="1"/>
  <c r="F34" i="47"/>
  <c r="D35" i="62"/>
  <c r="H34" i="62"/>
  <c r="I34" i="62"/>
  <c r="F41" i="62"/>
  <c r="D34" i="47" l="1"/>
  <c r="I33" i="47"/>
  <c r="D36" i="62"/>
  <c r="I35" i="62"/>
  <c r="H35" i="62"/>
  <c r="F35" i="47"/>
  <c r="H34" i="47"/>
  <c r="I34" i="47" l="1"/>
  <c r="D35" i="47"/>
  <c r="H35" i="47" s="1"/>
  <c r="F36" i="47"/>
  <c r="I36" i="62"/>
  <c r="D37" i="62"/>
  <c r="H36" i="62"/>
  <c r="D36" i="47" l="1"/>
  <c r="I35" i="47"/>
  <c r="D38" i="62"/>
  <c r="I37" i="62"/>
  <c r="H37" i="62"/>
  <c r="F37" i="47"/>
  <c r="H36" i="47"/>
  <c r="I36" i="47" l="1"/>
  <c r="D37" i="47"/>
  <c r="H37" i="47" s="1"/>
  <c r="F38" i="47"/>
  <c r="I38" i="62"/>
  <c r="D39" i="62"/>
  <c r="H38" i="62"/>
  <c r="D38" i="47" l="1"/>
  <c r="I37" i="47"/>
  <c r="I39" i="62"/>
  <c r="D40" i="62"/>
  <c r="H39" i="62"/>
  <c r="F39" i="47"/>
  <c r="H38" i="47"/>
  <c r="D39" i="47" l="1"/>
  <c r="I38" i="47"/>
  <c r="F40" i="47"/>
  <c r="H39" i="47"/>
  <c r="D41" i="62"/>
  <c r="I40" i="62"/>
  <c r="H40" i="62"/>
  <c r="D40" i="47" l="1"/>
  <c r="H40" i="47" s="1"/>
  <c r="I39" i="47"/>
  <c r="I41" i="62"/>
  <c r="H41" i="62"/>
  <c r="F41" i="47"/>
  <c r="D41" i="47" l="1"/>
  <c r="I41" i="47" s="1"/>
  <c r="I40" i="47"/>
  <c r="H41" i="47" l="1"/>
</calcChain>
</file>

<file path=xl/comments1.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rgb="FF000000"/>
            <rFont val="Tahoma"/>
            <family val="2"/>
          </rPr>
          <t>Fecha:</t>
        </r>
        <r>
          <rPr>
            <sz val="9"/>
            <color rgb="FF000000"/>
            <rFont val="Tahoma"/>
            <family val="2"/>
          </rPr>
          <t xml:space="preserve">
</t>
        </r>
        <r>
          <rPr>
            <sz val="9"/>
            <color rgb="FF000000"/>
            <rFont val="Tahoma"/>
            <family val="2"/>
          </rPr>
          <t xml:space="preserve">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rgb="FF000000"/>
            <rFont val="Tahoma"/>
            <family val="2"/>
          </rPr>
          <t xml:space="preserve">Inicio:
</t>
        </r>
        <r>
          <rPr>
            <sz val="9"/>
            <color rgb="FF000000"/>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indexed="81"/>
            <rFont val="Tahoma"/>
            <family val="2"/>
          </rPr>
          <t>Acumulado cuatrienio:</t>
        </r>
        <r>
          <rPr>
            <sz val="9"/>
            <color indexed="81"/>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rgb="FF000000"/>
            <rFont val="Tahoma"/>
            <family val="2"/>
          </rPr>
          <t>Fuente:</t>
        </r>
        <r>
          <rPr>
            <sz val="9"/>
            <color rgb="FF000000"/>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rgb="FF000000"/>
            <rFont val="Tahoma"/>
            <family val="2"/>
          </rPr>
          <t>Código:</t>
        </r>
        <r>
          <rPr>
            <sz val="9"/>
            <color rgb="FF000000"/>
            <rFont val="Tahoma"/>
            <family val="2"/>
          </rPr>
          <t xml:space="preserve">
</t>
        </r>
        <r>
          <rPr>
            <sz val="9"/>
            <color rgb="FF000000"/>
            <rFont val="Tahoma"/>
            <family val="2"/>
          </rPr>
          <t>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rgb="FF000000"/>
            <rFont val="Tahoma"/>
            <family val="2"/>
          </rPr>
          <t>Objetivo de descripción:</t>
        </r>
        <r>
          <rPr>
            <sz val="9"/>
            <color rgb="FF000000"/>
            <rFont val="Tahoma"/>
            <family val="2"/>
          </rPr>
          <t xml:space="preserve">
</t>
        </r>
        <r>
          <rPr>
            <sz val="9"/>
            <color rgb="FF000000"/>
            <rFont val="Tahoma"/>
            <family val="2"/>
          </rPr>
          <t>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<sst xmlns="http://schemas.openxmlformats.org/spreadsheetml/2006/main" count="1054" uniqueCount="393">
  <si>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</si>
  <si>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</si>
  <si>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</si>
  <si>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</si>
  <si>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</si>
  <si>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</si>
  <si>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</si>
  <si>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</si>
  <si>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</si>
  <si>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</si>
  <si>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</si>
  <si>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</si>
  <si>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</si>
  <si>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</si>
  <si>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</si>
  <si>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</si>
  <si>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</si>
  <si>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</si>
  <si>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</si>
  <si>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</si>
  <si>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</si>
  <si>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</si>
  <si>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</si>
  <si>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</si>
  <si>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</si>
  <si>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</si>
  <si>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</si>
  <si>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</si>
  <si>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</si>
  <si>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</si>
  <si>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</si>
  <si>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</si>
  <si>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</si>
  <si>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</si>
  <si>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</si>
  <si>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</si>
  <si>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</si>
  <si>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</si>
  <si>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</si>
  <si>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</si>
  <si>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</si>
  <si>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</si>
  <si>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</si>
  <si>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</si>
  <si>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</si>
  <si>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</si>
  <si>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</si>
  <si>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</si>
  <si>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</si>
  <si>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</si>
  <si>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</si>
  <si>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</si>
  <si>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</si>
  <si>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</si>
  <si>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</si>
  <si>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</si>
  <si>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</si>
  <si>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</si>
  <si>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</si>
  <si>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</si>
  <si>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</si>
  <si>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</si>
  <si>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</si>
  <si>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</si>
  <si>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</si>
  <si>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</si>
  <si>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</si>
  <si>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</si>
  <si>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</si>
  <si>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</si>
  <si>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</si>
  <si>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</si>
  <si>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</si>
  <si>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</si>
  <si>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</si>
  <si>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</si>
  <si>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</si>
  <si>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</si>
  <si>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</si>
  <si>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</si>
  <si>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</si>
  <si>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</si>
  <si>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</si>
  <si>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</si>
  <si>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</si>
  <si>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</si>
  <si>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</si>
  <si>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</si>
  <si>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</si>
  <si>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</si>
  <si>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</si>
  <si>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</si>
  <si>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</si>
  <si>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</si>
  <si>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</si>
  <si>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</si>
  <si>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</si>
  <si>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</si>
  <si>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</si>
  <si>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</si>
  <si>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</si>
  <si>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</si>
  <si>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</si>
  <si>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</si>
  <si>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</si>
  <si>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</si>
  <si>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</si>
  <si>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</si>
  <si>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</si>
  <si>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</si>
  <si>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</si>
  <si>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</si>
  <si>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</si>
  <si>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</si>
  <si>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</si>
  <si>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</si>
  <si>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</si>
  <si>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</si>
  <si>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</si>
  <si>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</si>
  <si>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</si>
  <si>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</si>
  <si>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</si>
  <si>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</si>
  <si>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</si>
  <si>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</si>
  <si>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</si>
  <si>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</si>
  <si>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</si>
  <si>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</si>
  <si>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</si>
  <si>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</si>
  <si>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</si>
  <si>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</si>
  <si>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</si>
  <si>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</si>
  <si>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</si>
  <si>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</si>
  <si>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</si>
  <si>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</si>
  <si>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</si>
  <si>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</si>
  <si>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</si>
  <si>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</si>
  <si>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</si>
  <si>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</si>
  <si>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</si>
  <si>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</si>
  <si>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</si>
  <si>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</si>
  <si>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</si>
  <si>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</si>
  <si>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</si>
  <si>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</si>
  <si>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</si>
  <si>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</si>
  <si>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</si>
  <si>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</si>
  <si>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</si>
  <si>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</si>
  <si>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</si>
  <si>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</si>
  <si>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</si>
  <si>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</si>
  <si>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</si>
  <si>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</si>
  <si>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</si>
  <si>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</si>
  <si>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</si>
  <si>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</si>
  <si>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</si>
  <si>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</si>
  <si>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</si>
  <si>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</si>
  <si>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</si>
  <si>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</si>
  <si>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</si>
  <si>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</si>
  <si>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</si>
  <si>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</si>
  <si>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</si>
  <si>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</si>
  <si>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</si>
  <si>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</si>
  <si>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</si>
  <si>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</si>
  <si>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</si>
  <si>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</si>
  <si>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</si>
  <si>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</si>
  <si>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</si>
  <si>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</si>
  <si>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</si>
  <si>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</si>
  <si>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</si>
  <si>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</si>
  <si>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</si>
  <si>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</si>
  <si>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</si>
  <si>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</si>
  <si>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</si>
  <si>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</si>
  <si>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</si>
  <si>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</si>
  <si>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</si>
  <si>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</si>
  <si>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</si>
  <si>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</si>
  <si>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</si>
  <si>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</si>
  <si>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</si>
  <si>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</si>
  <si>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</si>
  <si>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</si>
  <si>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</si>
  <si>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</si>
  <si>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</si>
  <si>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</si>
  <si>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</si>
  <si>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</si>
  <si>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</si>
  <si>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</si>
  <si>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</si>
  <si>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</si>
  <si>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</si>
  <si>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</si>
  <si>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</si>
  <si>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</si>
  <si>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</si>
  <si>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</si>
  <si>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</si>
  <si>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</si>
  <si>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</si>
  <si>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</si>
  <si>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</si>
  <si>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</si>
  <si>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</si>
  <si>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</si>
  <si>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</si>
  <si>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</si>
  <si>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</si>
  <si>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</si>
  <si>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</si>
  <si>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</si>
  <si>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</si>
  <si>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</si>
  <si>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</si>
  <si>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</si>
  <si>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</si>
  <si>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</si>
  <si>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</si>
  <si>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</si>
  <si>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</si>
  <si>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</si>
  <si>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</si>
  <si>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</si>
  <si>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</si>
  <si>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</si>
  <si>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</si>
  <si>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</si>
  <si>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</si>
  <si>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</si>
  <si>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</si>
  <si>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</si>
  <si>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</si>
  <si>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</si>
  <si>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</si>
  <si>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</si>
  <si>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</si>
  <si>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</si>
  <si>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</si>
  <si>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</si>
  <si>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</si>
  <si>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</si>
  <si>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</si>
  <si>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</si>
  <si>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</si>
  <si>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</si>
  <si>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</si>
  <si>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</si>
  <si>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</si>
  <si>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</si>
  <si>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</si>
  <si>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</si>
  <si>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</si>
  <si>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</si>
  <si>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</si>
  <si>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</si>
  <si>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</si>
  <si>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</si>
  <si>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</si>
  <si>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</si>
  <si>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</si>
  <si>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</si>
  <si>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</si>
  <si>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</si>
  <si>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</si>
  <si>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</si>
  <si>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</si>
  <si>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</si>
  <si>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</si>
  <si>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</si>
  <si>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</si>
  <si>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</si>
  <si>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Diseñar e implementar 8 campañas pedagógicas de apropiación social del conocimiento que aborden perspectivas alternativas al antropocentrismo.</t>
  </si>
  <si>
    <t>Numero de Campañas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</si>
  <si>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</si>
  <si>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</si>
  <si>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</si>
  <si>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</si>
  <si>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</si>
  <si>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</si>
  <si>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</si>
  <si>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</si>
  <si>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</si>
  <si>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</si>
  <si>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</si>
  <si>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</si>
  <si>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</si>
  <si>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</si>
  <si>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</si>
  <si>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</si>
  <si>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</si>
  <si>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</si>
  <si>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</si>
  <si>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</si>
  <si>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</si>
  <si>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</si>
  <si>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</si>
  <si>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</si>
  <si>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</si>
  <si>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</si>
  <si>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</si>
  <si>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</si>
  <si>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</si>
  <si>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</si>
  <si>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</si>
  <si>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</si>
  <si>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</si>
  <si>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</si>
  <si>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</si>
  <si>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</si>
  <si>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</si>
  <si>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</si>
  <si>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</si>
  <si>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</si>
  <si>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</si>
  <si>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</si>
  <si>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</si>
  <si>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</si>
  <si>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</si>
  <si>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</si>
  <si>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</si>
  <si>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</si>
  <si>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</si>
  <si>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Generar espacios de sensibilizacion y educacion en temas de proteccion y bienestar animal a traves de campañas pedagógicas de apropiación social del conocimiento que aborden perspectivas alternativas al antropocentrismo</t>
  </si>
  <si>
    <t xml:space="preserve"> Equipo Administrativo de la  Subdirección de Cultura Ciudadana y Gestión del Conocimiento. </t>
  </si>
  <si>
    <t>Generar e impulsar procesos ciudadanos innovadores de transformación cultural, mediante la promoción prácticas de relacionamiento humano - animal.</t>
  </si>
  <si>
    <t>Campañas diseñadas e implementadas / Campañas programadas * 100</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</si>
  <si>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</si>
  <si>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Subdirectora de Cultura Ciudadana y Gestión del Conocimiento - Natalia Parra Osorio</t>
  </si>
  <si>
    <t xml:space="preserve">Profesional Regulacion Liliana Estefanía Saavedra </t>
  </si>
  <si>
    <t xml:space="preserve">Profesional Equipo Alianzas - Catalina Tenjo Leon </t>
  </si>
  <si>
    <t xml:space="preserve">Profesional - Equipo de Participacion Ciudadana - Ibith Fernanda Cortes Ardila </t>
  </si>
  <si>
    <t>Ibith Fernanda Cortes Ardila - Equipo de Participacion Ciudadana</t>
  </si>
  <si>
    <t>NA</t>
  </si>
  <si>
    <t xml:space="preserve">Equipo de Educacion de la  Subdirección de Cultura Ciudadana y Gestión del Conocimiento. </t>
  </si>
  <si>
    <t>La magnitud programada para 2024 es inferior teniendo en cuenta que se programa en cumplimiento de la meta cuatrienio.</t>
  </si>
  <si>
    <t>Magnitud programada acumulada</t>
  </si>
  <si>
    <t>Promover la transformación cultural en el relacionamiento humano-animal, haciendo énfasis en aquellos animales que han sido usados como animales de compañía sin serlo en realidad, como los animales de granja y silvestres exóticos. La implementación de esta campaña ayudará a que la ciudadanía sea consciente del sufirimiento por el que pasan este tipo de animales que se comercializan acutalmente y a reducir el maltrato animal en la ciudad.</t>
  </si>
  <si>
    <t>Profesional Equipo de Cultura Ciudadana - Johanna Katherine Bernal Sotelo</t>
  </si>
  <si>
    <t xml:space="preserve"> -   </t>
  </si>
  <si>
    <t xml:space="preserve">Equipo de Participacion Ciudadana de la  Subdirección de Cultura Ciudadana y Gestión del Conocimiento. </t>
  </si>
  <si>
    <t xml:space="preserve">No se programo ejecución de meta en enero de 2024 por las contingencias derivadas del retraso en la contratación del recurso humano. </t>
  </si>
  <si>
    <t xml:space="preserve">En el ejercicio del relacionamiento que lidera el IDPYBA con la ciudadanía y las entidades a nivel distrital y local, mediante las instancias y espacios de participación ciudadana, se identifican y priorizan las zonas con mayor problemática relacionada con tenencia y convivencia con animales, favoreciendo el trabajo articulado con el fin de abordar las problemáticas de los animales en el territorio, optimizando la ejecución de los programas ofertados por el IDPYBA llegando a los puntos priorizados por la comunidad.  </t>
  </si>
  <si>
    <t>Natalia Parra Osorio - Subdirectora de Cultura Ciudadana y Gestion del Conocimiento</t>
  </si>
  <si>
    <t xml:space="preserve">La interacción con la ciudadanía a través de las estrategias de sensibilización en temas de participación ciudadana y movilización social en protección y bienestar animal garantiza que la ciudadanía pueda ejercer su derecho, individual o colectivamente, para promover la convivencia interespecie en Bogotá. Los procesos de sensibilización en participación ciudadana permiten trabajar de manera articulada con la ciudadanía y las instituciones, donde se convoca a una ciudadanía activa y corresponsable para abordar los problemas de los animales en la ciudad, construir soluciones conjuntas, implementarlas y fortalecer el control social. </t>
  </si>
  <si>
    <t>01/01/2024</t>
  </si>
  <si>
    <t xml:space="preserve">En el mes de enero se avanzó en la formulación y adopción de la estrategia y plan institucional de participación ciudadana para la vigencia 2024, que contiene las acciones y estrategias para promover los procesos de participación del IDPYBA, adicional a lo anterior, se avanzó en el diseño de la matriz para sistematizar los pactos programados para la vigencia. En el mes de enero no se tuvo ejecución de la meta teniendo en cuenta la contingencia y el retraso en la contratación del recurso humano.  </t>
  </si>
  <si>
    <t>En Enero del 2024el tema de cotrataciones no avanzo.</t>
  </si>
  <si>
    <t>NATALIA PARRA OSORIO</t>
  </si>
  <si>
    <t>En Enero del 2024 para iniciar el cumplimiento de la meta de vincular 101 prestadores de servicio para la vigencia 2024, se llevaron a cabo gestiones para programar procesos de socialización de los lineamentos para la regulación en bienestar animal de las diferentes prestaciones de servicios que trabajan para y con los animales, a partir de los cuales, se continue con la vinculación de prestadores de servicios a la estrategia de regulación del IDPYBA durante el mes de enero.
Se han alcanzado logros frente a las siguientes actividades:
1. Programación de las visitas de inspección y vigilancia a establecimientos y prestadores de servicios que trabajan para y con animales. 
2. Desarrollo de documentos de Inspección y vigilancia, principalmente la construcción del procedimiento para la implementación de las funciones de Inspección y Vigilancia.
3. Se llevó a cabo la comunicación con diferentes prestadores de servicios para y con animales en pro de orgaizar reuniones de socialización.		
El avance de la meta en este periodo fue acorde con lo programado.</t>
  </si>
  <si>
    <t>Para el mes de enero, en reunión sostenida con la la subdirectora y la funcionaria que apoya el diseño de las campañas pedagógicas, se logró definir el tema principal de la nueva campaña pedagógica a diseñar e implementar en 2024. La campaña abordará el tema de mascotas no convencionales y se llamará: "Mascotas no convencionales: rompe el ciclo". Además, se logró dialogar sobre algunas propuestas para la implementación de la campaña.</t>
  </si>
  <si>
    <t>Subdirectora de Cultura Ciudadana</t>
  </si>
  <si>
    <t>Para el mes de enero el avance del a meta fue del 0,1%.</t>
  </si>
  <si>
    <t>Para enero el avance es del 0%</t>
  </si>
  <si>
    <t>Para enero no se programo meta porque aún no se contaba con profesionales contratados. Sin embargo, se continuó dando respuesta a solicitudes ciudadanas de actividades educativas que serán programadas y ejecutadas los siguientes meses.</t>
  </si>
  <si>
    <t xml:space="preserve">Para el mes de enero de 2024 se adopto la estrategia y plan institucional de participación ciudadana, instrumento que orienta las estrategias y acciones de participación en la vigencia 2024. Se avanzó en la formulación y adopción de la estrategia y plan institucional de participación ciudadana para la vigencia 2024, que contiene las acciones y estrategias para promover los procesos de participación del IDPYBA. En el mes de enero no se tuvo ejecución de la meta teniendo en cuenta la contingencia y el retraso en la contratación del recurso humano.  </t>
  </si>
  <si>
    <t>Para el mes de enero el avance reportado es del 0%</t>
  </si>
  <si>
    <t>No se reportan actividades que aporten a la meta, en cuento no se ha contratdo al profesional del tema.</t>
  </si>
  <si>
    <t xml:space="preserve">En el mes de enero el avance reportado es de 0%. </t>
  </si>
  <si>
    <t>En el mes de enero el avance reportado es de 0%.</t>
  </si>
  <si>
    <t>Con corte al 31 de enero el avance de la meta fue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</si>
</sst>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0_);_(* \(#,##0.00000\);_(* &quot;-&quot;??_);_(@_)"/>
  </numFmts>
  <fonts count="85"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color theme="1"/>
      <name val="Arial"/>
      <family val="2"/>
    </font>
    <font>
      <b/>
      <sz val="9"/>
      <color rgb="FF000000"/>
      <name val="Tahoma"/>
      <family val="2"/>
    </font>
    <font>
      <sz val="9"/>
      <color rgb="FF000000"/>
      <name val="Tahoma"/>
      <family val="2"/>
    </font>
    <font>
      <sz val="8"/>
      <color rgb="FF000000"/>
      <name val="Arial"/>
      <family val="2"/>
    </font>
    <font>
      <sz val="8"/>
      <name val="Arial"/>
      <family val="2"/>
    </font>
    <font>
      <b/>
      <sz val="11"/>
      <color rgb="FF000000"/>
      <name val="Arial"/>
      <family val="2"/>
    </font>
    <font>
      <b/>
      <sz val="9"/>
      <color rgb="FF000000"/>
      <name val="Arial"/>
      <family val="2"/>
    </font>
    <font>
      <sz val="9"/>
      <color rgb="FF000000"/>
      <name val="Arial"/>
      <family val="2"/>
    </font>
    <font>
      <sz val="10"/>
      <color rgb="FF000000"/>
      <name val="Arial"/>
      <family val="2"/>
    </font>
  </fonts>
  <fills count="6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0"/>
        <bgColor rgb="FF000000"/>
      </patternFill>
    </fill>
    <fill>
      <patternFill patternType="solid">
        <fgColor rgb="FFC4D79B"/>
        <bgColor rgb="FF000000"/>
      </patternFill>
    </fill>
    <fill>
      <patternFill patternType="solid">
        <fgColor rgb="FFFFFFFF"/>
        <bgColor rgb="FF000000"/>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top style="thin">
        <color indexed="64"/>
      </top>
      <bottom style="thin">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8" fontId="35" fillId="0" borderId="0" applyFont="0" applyFill="0" applyBorder="0" applyAlignment="0" applyProtection="0"/>
    <xf numFmtId="166" fontId="35" fillId="0" borderId="0" applyFont="0" applyFill="0" applyBorder="0" applyAlignment="0" applyProtection="0"/>
    <xf numFmtId="41" fontId="35" fillId="0" borderId="0" applyFont="0" applyFill="0" applyBorder="0" applyAlignment="0" applyProtection="0"/>
    <xf numFmtId="168"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21">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6" fontId="35"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0" xfId="0"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4" fontId="9" fillId="0" borderId="10" xfId="1371" applyNumberFormat="1" applyFont="1" applyBorder="1" applyAlignment="1" applyProtection="1">
      <alignment vertical="center" wrapText="1"/>
      <protection locked="0"/>
    </xf>
    <xf numFmtId="0" fontId="9" fillId="0" borderId="10" xfId="1371" applyFont="1" applyBorder="1" applyAlignment="1">
      <alignment horizontal="center" vertical="center"/>
    </xf>
    <xf numFmtId="10" fontId="9" fillId="0" borderId="17" xfId="1495" applyNumberFormat="1" applyFont="1" applyFill="1" applyBorder="1" applyAlignment="1" applyProtection="1">
      <alignment vertical="center" wrapText="1"/>
      <protection locked="0" hidden="1"/>
    </xf>
    <xf numFmtId="9" fontId="56" fillId="0" borderId="10" xfId="1495" applyFont="1" applyFill="1" applyBorder="1" applyAlignment="1" applyProtection="1">
      <alignment horizontal="center"/>
      <protection hidden="1"/>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 fontId="9" fillId="0" borderId="20" xfId="1250" applyNumberFormat="1" applyFont="1" applyFill="1" applyBorder="1" applyAlignment="1">
      <alignment horizontal="center" vertical="center"/>
    </xf>
    <xf numFmtId="171" fontId="53" fillId="0" borderId="0" xfId="0" applyNumberFormat="1" applyFont="1"/>
    <xf numFmtId="1" fontId="53" fillId="0" borderId="0" xfId="0" applyNumberFormat="1" applyFont="1"/>
    <xf numFmtId="9" fontId="76" fillId="0" borderId="10" xfId="1495" applyFont="1" applyFill="1" applyBorder="1" applyAlignment="1" applyProtection="1">
      <alignment horizontal="center"/>
      <protection hidden="1"/>
    </xf>
    <xf numFmtId="1" fontId="53" fillId="50" borderId="10" xfId="1250" applyNumberFormat="1" applyFont="1" applyFill="1" applyBorder="1" applyAlignment="1">
      <alignment horizontal="center" vertical="center"/>
    </xf>
    <xf numFmtId="171" fontId="53" fillId="50" borderId="10" xfId="1250" applyNumberFormat="1" applyFont="1" applyFill="1" applyBorder="1" applyAlignment="1">
      <alignment horizontal="center" vertical="center"/>
    </xf>
    <xf numFmtId="1" fontId="53" fillId="0" borderId="10" xfId="1250" applyNumberFormat="1" applyFont="1" applyFill="1" applyBorder="1" applyAlignment="1">
      <alignment horizontal="center" vertical="center"/>
    </xf>
    <xf numFmtId="175" fontId="0" fillId="0" borderId="0" xfId="0" applyNumberFormat="1"/>
    <xf numFmtId="1" fontId="52" fillId="50" borderId="10" xfId="1250" applyNumberFormat="1" applyFont="1" applyFill="1" applyBorder="1" applyAlignment="1">
      <alignment horizontal="center" vertical="center"/>
    </xf>
    <xf numFmtId="0" fontId="8" fillId="66" borderId="10" xfId="0" applyFont="1" applyFill="1" applyBorder="1" applyAlignment="1">
      <alignment horizontal="left" vertical="center" wrapText="1"/>
    </xf>
    <xf numFmtId="0" fontId="9" fillId="0" borderId="10" xfId="0" applyFont="1" applyBorder="1" applyAlignment="1">
      <alignment horizontal="center" vertical="center"/>
    </xf>
    <xf numFmtId="0" fontId="8" fillId="66" borderId="10" xfId="0" applyFont="1" applyFill="1" applyBorder="1" applyAlignment="1">
      <alignment vertical="center" wrapText="1"/>
    </xf>
    <xf numFmtId="0" fontId="9" fillId="0" borderId="20" xfId="0" applyFont="1" applyBorder="1" applyAlignment="1">
      <alignment horizontal="center" vertical="center"/>
    </xf>
    <xf numFmtId="0" fontId="9" fillId="67" borderId="20" xfId="0" applyFont="1" applyFill="1" applyBorder="1" applyAlignment="1">
      <alignment horizontal="center" vertical="center"/>
    </xf>
    <xf numFmtId="0" fontId="8" fillId="66" borderId="16" xfId="0" applyFont="1" applyFill="1" applyBorder="1" applyAlignment="1">
      <alignment horizontal="left" vertical="center" wrapText="1"/>
    </xf>
    <xf numFmtId="0" fontId="8" fillId="66" borderId="37" xfId="0" applyFont="1" applyFill="1" applyBorder="1" applyAlignment="1">
      <alignment horizontal="left" vertical="center" wrapText="1"/>
    </xf>
    <xf numFmtId="0" fontId="8" fillId="66" borderId="16" xfId="0" applyFont="1" applyFill="1" applyBorder="1" applyAlignment="1">
      <alignment horizontal="center" vertical="center" wrapText="1"/>
    </xf>
    <xf numFmtId="0" fontId="8" fillId="66" borderId="10" xfId="0" applyFont="1" applyFill="1" applyBorder="1" applyAlignment="1">
      <alignment horizontal="center" vertical="center" wrapText="1"/>
    </xf>
    <xf numFmtId="0" fontId="8" fillId="66" borderId="18" xfId="0" applyFont="1" applyFill="1" applyBorder="1" applyAlignment="1">
      <alignment horizontal="center" vertical="center" wrapText="1"/>
    </xf>
    <xf numFmtId="0" fontId="8" fillId="66" borderId="16" xfId="0" applyFont="1" applyFill="1" applyBorder="1" applyAlignment="1">
      <alignment horizontal="center" vertical="center"/>
    </xf>
    <xf numFmtId="0" fontId="83" fillId="67" borderId="10" xfId="0" applyFont="1" applyFill="1" applyBorder="1" applyAlignment="1">
      <alignment horizontal="center" vertical="center"/>
    </xf>
    <xf numFmtId="9" fontId="83" fillId="0" borderId="10" xfId="0" applyNumberFormat="1" applyFont="1" applyBorder="1" applyAlignment="1">
      <alignment horizontal="center"/>
    </xf>
    <xf numFmtId="10" fontId="9" fillId="0" borderId="17" xfId="0" applyNumberFormat="1" applyFont="1" applyBorder="1" applyAlignment="1">
      <alignment vertical="center" wrapText="1"/>
    </xf>
    <xf numFmtId="0" fontId="83" fillId="0" borderId="10" xfId="0" applyFont="1" applyBorder="1" applyAlignment="1">
      <alignment horizontal="center" vertical="center"/>
    </xf>
    <xf numFmtId="0" fontId="9" fillId="0" borderId="17" xfId="0" applyFont="1" applyBorder="1" applyAlignment="1">
      <alignment vertical="center" wrapText="1"/>
    </xf>
    <xf numFmtId="0" fontId="83" fillId="67" borderId="10" xfId="0" applyFont="1" applyFill="1" applyBorder="1" applyAlignment="1">
      <alignment vertical="center"/>
    </xf>
    <xf numFmtId="0" fontId="8" fillId="66" borderId="10" xfId="0" applyFont="1" applyFill="1" applyBorder="1" applyAlignment="1">
      <alignment horizontal="justify" vertical="center" wrapText="1"/>
    </xf>
    <xf numFmtId="0" fontId="9" fillId="0" borderId="10" xfId="0" applyFont="1" applyBorder="1" applyAlignment="1">
      <alignment vertical="center" wrapText="1"/>
    </xf>
    <xf numFmtId="0" fontId="8" fillId="66" borderId="10" xfId="0" applyFont="1" applyFill="1" applyBorder="1" applyAlignment="1">
      <alignment horizontal="justify" vertical="center"/>
    </xf>
    <xf numFmtId="0" fontId="3" fillId="67" borderId="0" xfId="0" applyFont="1" applyFill="1" applyAlignment="1">
      <alignment horizontal="center" vertical="center"/>
    </xf>
    <xf numFmtId="0" fontId="4" fillId="67" borderId="0" xfId="0" applyFont="1" applyFill="1" applyAlignment="1">
      <alignment vertical="center"/>
    </xf>
    <xf numFmtId="0" fontId="4" fillId="67" borderId="0" xfId="0" applyFont="1" applyFill="1" applyAlignment="1">
      <alignment vertical="top" wrapText="1"/>
    </xf>
    <xf numFmtId="0" fontId="3" fillId="67" borderId="0" xfId="0" applyFont="1" applyFill="1" applyAlignment="1">
      <alignment vertical="center"/>
    </xf>
    <xf numFmtId="0" fontId="83" fillId="0" borderId="10" xfId="0" applyFont="1" applyBorder="1" applyAlignment="1">
      <alignment vertical="center"/>
    </xf>
    <xf numFmtId="9" fontId="84" fillId="0" borderId="10" xfId="0" applyNumberFormat="1" applyFont="1" applyBorder="1" applyAlignment="1">
      <alignment horizontal="center"/>
    </xf>
    <xf numFmtId="9" fontId="84" fillId="67" borderId="10" xfId="0" applyNumberFormat="1" applyFont="1" applyFill="1" applyBorder="1" applyAlignment="1">
      <alignment horizontal="center"/>
    </xf>
    <xf numFmtId="10" fontId="9" fillId="0" borderId="17" xfId="0" applyNumberFormat="1" applyFont="1" applyBorder="1" applyAlignment="1">
      <alignment horizontal="center" vertical="center" wrapText="1"/>
    </xf>
    <xf numFmtId="10" fontId="9" fillId="67" borderId="17" xfId="0" applyNumberFormat="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1371" applyFont="1" applyFill="1" applyBorder="1" applyAlignment="1">
      <alignment horizontal="left" vertical="center" wrapText="1"/>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wrapText="1"/>
    </xf>
    <xf numFmtId="1" fontId="9" fillId="50" borderId="10" xfId="1496" applyNumberFormat="1" applyFont="1" applyFill="1" applyBorder="1" applyAlignment="1">
      <alignment vertical="center" wrapText="1"/>
    </xf>
    <xf numFmtId="0" fontId="8" fillId="61" borderId="10" xfId="1371" applyFont="1" applyFill="1" applyBorder="1" applyAlignment="1">
      <alignment vertical="top" wrapText="1"/>
    </xf>
    <xf numFmtId="3" fontId="9" fillId="67" borderId="10" xfId="0" applyNumberFormat="1" applyFont="1" applyFill="1" applyBorder="1" applyAlignment="1">
      <alignment vertical="center" wrapText="1"/>
    </xf>
    <xf numFmtId="0" fontId="9" fillId="67" borderId="10" xfId="0" applyFont="1" applyFill="1" applyBorder="1" applyAlignment="1">
      <alignment vertical="center" wrapText="1"/>
    </xf>
    <xf numFmtId="0" fontId="9" fillId="67" borderId="10" xfId="0" applyFont="1" applyFill="1" applyBorder="1" applyAlignment="1">
      <alignment horizontal="center" vertical="center" wrapText="1"/>
    </xf>
    <xf numFmtId="0" fontId="8" fillId="66" borderId="10" xfId="0" applyFont="1" applyFill="1" applyBorder="1" applyAlignment="1">
      <alignment vertical="top" wrapText="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6" xfId="0" applyFont="1" applyBorder="1" applyAlignment="1" applyProtection="1">
      <alignment horizontal="center"/>
      <protection locked="0"/>
    </xf>
    <xf numFmtId="0" fontId="70" fillId="0" borderId="29"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Border="1" applyAlignment="1">
      <alignment horizontal="center" vertical="center"/>
    </xf>
    <xf numFmtId="0" fontId="52" fillId="0" borderId="23" xfId="1371" applyFont="1" applyBorder="1" applyAlignment="1">
      <alignment horizontal="center" vertical="center"/>
    </xf>
    <xf numFmtId="0" fontId="52" fillId="0" borderId="46"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9" xfId="1371" applyFont="1" applyBorder="1" applyAlignment="1">
      <alignment horizontal="center" vertical="center"/>
    </xf>
    <xf numFmtId="0" fontId="52" fillId="0" borderId="28" xfId="1371" applyFont="1" applyBorder="1" applyAlignment="1">
      <alignment horizontal="center" vertical="center"/>
    </xf>
    <xf numFmtId="0" fontId="52" fillId="0" borderId="50"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8" xfId="1371" applyFont="1" applyBorder="1" applyAlignment="1">
      <alignment horizontal="center" vertical="center"/>
    </xf>
    <xf numFmtId="0" fontId="59" fillId="0" borderId="23" xfId="1371" applyFont="1" applyBorder="1" applyAlignment="1">
      <alignment horizontal="center" vertical="center"/>
    </xf>
    <xf numFmtId="0" fontId="59" fillId="0" borderId="46"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54"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40" xfId="0" applyFont="1" applyBorder="1" applyAlignment="1" applyProtection="1">
      <alignment horizontal="center" vertical="center" wrapText="1"/>
      <protection locked="0"/>
    </xf>
    <xf numFmtId="0" fontId="57" fillId="0" borderId="42"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39" xfId="0" applyFont="1" applyBorder="1" applyAlignment="1">
      <alignment horizontal="center"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20" xfId="1371" applyFont="1" applyFill="1" applyBorder="1" applyAlignment="1" applyProtection="1">
      <alignment horizontal="center" vertical="center" wrapText="1"/>
      <protection locked="0"/>
    </xf>
    <xf numFmtId="0" fontId="8" fillId="61" borderId="33" xfId="1371" applyFont="1" applyFill="1" applyBorder="1" applyAlignment="1" applyProtection="1">
      <alignment horizontal="center" vertical="center" wrapText="1"/>
      <protection locked="0"/>
    </xf>
    <xf numFmtId="0" fontId="8" fillId="61" borderId="35" xfId="1371" applyFont="1" applyFill="1" applyBorder="1" applyAlignment="1" applyProtection="1">
      <alignment horizontal="center" vertical="center" wrapText="1"/>
      <protection locked="0"/>
    </xf>
    <xf numFmtId="0" fontId="9" fillId="0" borderId="20" xfId="1371" applyFont="1" applyBorder="1" applyAlignment="1" applyProtection="1">
      <alignment horizontal="center" vertical="center" wrapText="1"/>
      <protection locked="0"/>
    </xf>
    <xf numFmtId="0" fontId="9" fillId="0" borderId="33" xfId="1371" applyFont="1" applyBorder="1" applyAlignment="1" applyProtection="1">
      <alignment horizontal="center" vertical="center" wrapText="1"/>
      <protection locked="0"/>
    </xf>
    <xf numFmtId="0" fontId="9" fillId="0" borderId="35" xfId="1371" applyFont="1" applyBorder="1" applyAlignment="1" applyProtection="1">
      <alignment horizontal="center" vertical="center" wrapText="1"/>
      <protection locked="0"/>
    </xf>
    <xf numFmtId="0" fontId="52" fillId="0" borderId="22" xfId="1371" applyFont="1" applyBorder="1" applyAlignment="1">
      <alignment horizontal="center" vertical="center"/>
    </xf>
    <xf numFmtId="0" fontId="52" fillId="0" borderId="24" xfId="1371" applyFont="1" applyBorder="1" applyAlignment="1">
      <alignment horizontal="center" vertical="center"/>
    </xf>
    <xf numFmtId="0" fontId="52" fillId="0" borderId="25" xfId="1371" applyFont="1" applyBorder="1" applyAlignment="1">
      <alignment horizontal="center" vertical="center"/>
    </xf>
    <xf numFmtId="0" fontId="52" fillId="0" borderId="26" xfId="1371" applyFont="1" applyBorder="1" applyAlignment="1">
      <alignment horizontal="center" vertical="center"/>
    </xf>
    <xf numFmtId="0" fontId="52" fillId="0" borderId="27" xfId="1371" applyFont="1" applyBorder="1" applyAlignment="1">
      <alignment horizontal="center" vertical="center"/>
    </xf>
    <xf numFmtId="0" fontId="52" fillId="0" borderId="29" xfId="1371" applyFont="1" applyBorder="1" applyAlignment="1">
      <alignment horizontal="center" vertical="center"/>
    </xf>
    <xf numFmtId="0" fontId="53" fillId="0" borderId="20" xfId="1371" applyFont="1" applyBorder="1" applyAlignment="1" applyProtection="1">
      <alignment horizontal="justify" vertical="center" wrapText="1"/>
      <protection locked="0"/>
    </xf>
    <xf numFmtId="0" fontId="53" fillId="0" borderId="33" xfId="1371" applyFont="1" applyBorder="1" applyAlignment="1" applyProtection="1">
      <alignment horizontal="justify" vertical="center" wrapText="1"/>
      <protection locked="0"/>
    </xf>
    <xf numFmtId="0" fontId="53" fillId="0" borderId="35" xfId="1371" applyFont="1" applyBorder="1" applyAlignment="1" applyProtection="1">
      <alignment horizontal="justify" vertical="center" wrapText="1"/>
      <protection locked="0"/>
    </xf>
    <xf numFmtId="0" fontId="52" fillId="61" borderId="20" xfId="1371" applyFont="1" applyFill="1" applyBorder="1" applyAlignment="1">
      <alignment horizontal="center" vertical="center"/>
    </xf>
    <xf numFmtId="0" fontId="52" fillId="61" borderId="33" xfId="1371" applyFont="1" applyFill="1" applyBorder="1" applyAlignment="1">
      <alignment horizontal="center" vertical="center"/>
    </xf>
    <xf numFmtId="0" fontId="52" fillId="61" borderId="35" xfId="1371" applyFont="1" applyFill="1" applyBorder="1" applyAlignment="1">
      <alignment horizontal="center" vertical="center"/>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3" xfId="1371" applyFont="1" applyBorder="1" applyAlignment="1">
      <alignment horizontal="center" vertical="center" wrapText="1"/>
    </xf>
    <xf numFmtId="0" fontId="9" fillId="0" borderId="47" xfId="1371" applyFont="1" applyBorder="1" applyAlignment="1">
      <alignment horizontal="center" vertical="center" wrapText="1"/>
    </xf>
    <xf numFmtId="0" fontId="9" fillId="50" borderId="35" xfId="1371" applyFont="1" applyFill="1" applyBorder="1" applyAlignment="1">
      <alignment horizontal="center" vertical="center"/>
    </xf>
    <xf numFmtId="0" fontId="9" fillId="0" borderId="35" xfId="1371" applyFont="1" applyBorder="1" applyAlignment="1">
      <alignment horizontal="center" vertical="center" wrapText="1"/>
    </xf>
    <xf numFmtId="171" fontId="9" fillId="50" borderId="17" xfId="1250" applyNumberFormat="1" applyFont="1" applyFill="1" applyBorder="1" applyAlignment="1" applyProtection="1">
      <alignment horizontal="center" vertical="center" wrapText="1"/>
      <protection locked="0"/>
    </xf>
    <xf numFmtId="171" fontId="9" fillId="50" borderId="36" xfId="1250" applyNumberFormat="1" applyFont="1" applyFill="1" applyBorder="1" applyAlignment="1" applyProtection="1">
      <alignment horizontal="center" vertical="center" wrapText="1"/>
      <protection locked="0"/>
    </xf>
    <xf numFmtId="171" fontId="9" fillId="50" borderId="19" xfId="1250" applyNumberFormat="1" applyFont="1" applyFill="1" applyBorder="1" applyAlignment="1" applyProtection="1">
      <alignment horizontal="center" vertical="center" wrapText="1"/>
      <protection locked="0"/>
    </xf>
    <xf numFmtId="0" fontId="8" fillId="61" borderId="20" xfId="1371" applyFont="1" applyFill="1" applyBorder="1" applyAlignment="1">
      <alignment horizontal="center" vertical="center"/>
    </xf>
    <xf numFmtId="0" fontId="8" fillId="61" borderId="33" xfId="1371" applyFont="1" applyFill="1" applyBorder="1" applyAlignment="1">
      <alignment horizontal="center" vertical="center"/>
    </xf>
    <xf numFmtId="0" fontId="8" fillId="61" borderId="35" xfId="1371" applyFont="1" applyFill="1" applyBorder="1" applyAlignment="1">
      <alignment horizontal="center" vertical="center"/>
    </xf>
    <xf numFmtId="9" fontId="8" fillId="61" borderId="20" xfId="1496" applyFont="1" applyFill="1" applyBorder="1" applyAlignment="1">
      <alignment horizontal="center" vertical="center"/>
    </xf>
    <xf numFmtId="9" fontId="8" fillId="61" borderId="33" xfId="1496" applyFont="1" applyFill="1" applyBorder="1" applyAlignment="1">
      <alignment horizontal="center" vertical="center"/>
    </xf>
    <xf numFmtId="9" fontId="8" fillId="61" borderId="35" xfId="1496" applyFont="1" applyFill="1" applyBorder="1" applyAlignment="1">
      <alignment horizontal="center" vertical="center"/>
    </xf>
    <xf numFmtId="0" fontId="9" fillId="50" borderId="35" xfId="1371" applyFont="1" applyFill="1" applyBorder="1" applyAlignment="1">
      <alignment horizontal="center" vertical="center" wrapText="1"/>
    </xf>
    <xf numFmtId="1" fontId="9" fillId="0" borderId="20" xfId="1273" applyNumberFormat="1" applyFont="1" applyFill="1" applyBorder="1" applyAlignment="1">
      <alignment horizontal="center" vertical="center" wrapText="1"/>
    </xf>
    <xf numFmtId="1" fontId="9" fillId="0" borderId="35" xfId="1273" applyNumberFormat="1" applyFont="1" applyFill="1" applyBorder="1" applyAlignment="1">
      <alignment horizontal="center" vertical="center" wrapText="1"/>
    </xf>
    <xf numFmtId="9" fontId="9" fillId="0" borderId="20" xfId="1496" applyFont="1" applyFill="1" applyBorder="1" applyAlignment="1">
      <alignment horizontal="center" vertical="center"/>
    </xf>
    <xf numFmtId="9" fontId="9" fillId="0" borderId="33" xfId="1496" applyFont="1" applyFill="1" applyBorder="1" applyAlignment="1">
      <alignment horizontal="center" vertical="center"/>
    </xf>
    <xf numFmtId="9" fontId="9" fillId="0" borderId="35" xfId="1496" applyFont="1" applyFill="1" applyBorder="1" applyAlignment="1">
      <alignment horizontal="center" vertical="center"/>
    </xf>
    <xf numFmtId="0" fontId="9" fillId="0" borderId="20" xfId="1496" applyNumberFormat="1" applyFont="1" applyFill="1" applyBorder="1" applyAlignment="1">
      <alignment horizontal="center" vertical="center" wrapText="1"/>
    </xf>
    <xf numFmtId="0" fontId="9" fillId="0" borderId="35" xfId="1496" applyNumberFormat="1" applyFont="1" applyFill="1" applyBorder="1" applyAlignment="1">
      <alignment horizontal="center" vertical="center" wrapText="1"/>
    </xf>
    <xf numFmtId="0" fontId="9" fillId="0" borderId="20" xfId="1371" applyFont="1" applyBorder="1" applyAlignment="1" applyProtection="1">
      <alignment horizontal="center" vertical="center" wrapText="1"/>
      <protection hidden="1"/>
    </xf>
    <xf numFmtId="0" fontId="9" fillId="0" borderId="33" xfId="1371" applyFont="1" applyBorder="1" applyAlignment="1" applyProtection="1">
      <alignment horizontal="center" vertical="center" wrapText="1"/>
      <protection hidden="1"/>
    </xf>
    <xf numFmtId="0" fontId="9" fillId="0" borderId="35" xfId="1371" applyFont="1" applyBorder="1" applyAlignment="1" applyProtection="1">
      <alignment horizontal="center" vertical="center" wrapText="1"/>
      <protection hidden="1"/>
    </xf>
    <xf numFmtId="49" fontId="9" fillId="50" borderId="20" xfId="1371" applyNumberFormat="1" applyFont="1" applyFill="1" applyBorder="1" applyAlignment="1">
      <alignment horizontal="center" vertical="center"/>
    </xf>
    <xf numFmtId="49" fontId="9" fillId="50" borderId="33" xfId="1371" applyNumberFormat="1" applyFont="1" applyFill="1" applyBorder="1" applyAlignment="1">
      <alignment horizontal="center" vertical="center"/>
    </xf>
    <xf numFmtId="49" fontId="9" fillId="50" borderId="35" xfId="1371" applyNumberFormat="1" applyFont="1" applyFill="1" applyBorder="1" applyAlignment="1">
      <alignment horizontal="center" vertical="center"/>
    </xf>
    <xf numFmtId="0" fontId="9" fillId="50" borderId="20" xfId="1371" applyFont="1" applyFill="1" applyBorder="1" applyAlignment="1">
      <alignment horizontal="left" vertical="center" wrapText="1"/>
    </xf>
    <xf numFmtId="0" fontId="9" fillId="50" borderId="33" xfId="1371" applyFont="1" applyFill="1" applyBorder="1" applyAlignment="1">
      <alignment horizontal="left" vertical="center" wrapText="1"/>
    </xf>
    <xf numFmtId="0" fontId="9" fillId="50" borderId="35" xfId="1371" applyFont="1" applyFill="1" applyBorder="1" applyAlignment="1">
      <alignment horizontal="left" vertical="center" wrapText="1"/>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0" fontId="9" fillId="0" borderId="20" xfId="1371" applyFont="1" applyFill="1" applyBorder="1" applyAlignment="1" applyProtection="1">
      <alignment horizontal="center" vertical="center" wrapText="1"/>
      <protection locked="0"/>
    </xf>
    <xf numFmtId="0" fontId="9" fillId="0" borderId="33" xfId="1371" applyFont="1" applyFill="1" applyBorder="1" applyAlignment="1" applyProtection="1">
      <alignment horizontal="center" vertical="center" wrapText="1"/>
      <protection locked="0"/>
    </xf>
    <xf numFmtId="0" fontId="9" fillId="0" borderId="35" xfId="1371" applyFont="1" applyFill="1" applyBorder="1" applyAlignment="1" applyProtection="1">
      <alignment horizontal="center" vertical="center" wrapText="1"/>
      <protection locked="0"/>
    </xf>
    <xf numFmtId="0" fontId="11" fillId="24" borderId="10" xfId="1371" applyFont="1" applyFill="1" applyBorder="1" applyAlignment="1">
      <alignment horizontal="center" vertical="center"/>
    </xf>
    <xf numFmtId="0" fontId="59" fillId="61" borderId="20" xfId="1371" applyFont="1" applyFill="1" applyBorder="1" applyAlignment="1">
      <alignment horizontal="center" vertical="center"/>
    </xf>
    <xf numFmtId="0" fontId="59" fillId="61" borderId="33" xfId="1371" applyFont="1" applyFill="1" applyBorder="1" applyAlignment="1">
      <alignment horizontal="center" vertical="center"/>
    </xf>
    <xf numFmtId="0" fontId="59" fillId="61" borderId="35" xfId="1371" applyFont="1" applyFill="1" applyBorder="1" applyAlignment="1">
      <alignment horizontal="center" vertical="center"/>
    </xf>
    <xf numFmtId="0" fontId="8" fillId="61" borderId="20" xfId="1371" applyFont="1" applyFill="1" applyBorder="1" applyAlignment="1">
      <alignment horizontal="center" vertical="center" wrapText="1"/>
    </xf>
    <xf numFmtId="0" fontId="8" fillId="61" borderId="35" xfId="1371" applyFont="1" applyFill="1" applyBorder="1" applyAlignment="1">
      <alignment horizontal="center" vertical="center" wrapText="1"/>
    </xf>
    <xf numFmtId="0" fontId="81" fillId="66" borderId="20" xfId="0" applyFont="1" applyFill="1" applyBorder="1" applyAlignment="1">
      <alignment horizontal="center" vertical="center"/>
    </xf>
    <xf numFmtId="0" fontId="81" fillId="66" borderId="33" xfId="0" applyFont="1" applyFill="1" applyBorder="1" applyAlignment="1">
      <alignment horizontal="center" vertical="center"/>
    </xf>
    <xf numFmtId="0" fontId="81" fillId="66" borderId="35" xfId="0" applyFont="1" applyFill="1" applyBorder="1" applyAlignment="1">
      <alignment horizontal="center" vertical="center"/>
    </xf>
    <xf numFmtId="0" fontId="8" fillId="66" borderId="20" xfId="0" applyFont="1" applyFill="1" applyBorder="1" applyAlignment="1">
      <alignment horizontal="center" vertical="center" wrapText="1"/>
    </xf>
    <xf numFmtId="0" fontId="8" fillId="66" borderId="35"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5" xfId="0" applyFont="1" applyBorder="1" applyAlignment="1">
      <alignment horizontal="center" vertical="center" wrapText="1"/>
    </xf>
    <xf numFmtId="0" fontId="9" fillId="67" borderId="20" xfId="0" applyFont="1" applyFill="1" applyBorder="1" applyAlignment="1">
      <alignment horizontal="center" vertical="center" wrapText="1"/>
    </xf>
    <xf numFmtId="0" fontId="9" fillId="67" borderId="33" xfId="0" applyFont="1" applyFill="1" applyBorder="1" applyAlignment="1">
      <alignment horizontal="center" vertical="center" wrapText="1"/>
    </xf>
    <xf numFmtId="0" fontId="9" fillId="67" borderId="35" xfId="0" applyFont="1" applyFill="1" applyBorder="1" applyAlignment="1">
      <alignment horizontal="center" vertical="center" wrapText="1"/>
    </xf>
    <xf numFmtId="0" fontId="9" fillId="0" borderId="20" xfId="0" applyFont="1" applyBorder="1" applyAlignment="1">
      <alignment horizontal="center" vertical="center"/>
    </xf>
    <xf numFmtId="0" fontId="9" fillId="0" borderId="33" xfId="0" applyFont="1" applyBorder="1" applyAlignment="1">
      <alignment horizontal="center" vertical="center"/>
    </xf>
    <xf numFmtId="0" fontId="9" fillId="0" borderId="35" xfId="0" applyFont="1" applyBorder="1" applyAlignment="1">
      <alignment horizontal="center" vertical="center"/>
    </xf>
    <xf numFmtId="0" fontId="9" fillId="67" borderId="20" xfId="0" applyFont="1" applyFill="1" applyBorder="1" applyAlignment="1">
      <alignment horizontal="center" vertical="center"/>
    </xf>
    <xf numFmtId="0" fontId="9" fillId="67" borderId="35" xfId="0" applyFont="1" applyFill="1" applyBorder="1" applyAlignment="1">
      <alignment horizontal="center" vertical="center"/>
    </xf>
    <xf numFmtId="14" fontId="9" fillId="67" borderId="20" xfId="0" applyNumberFormat="1" applyFont="1" applyFill="1" applyBorder="1" applyAlignment="1">
      <alignment horizontal="center" vertical="center"/>
    </xf>
    <xf numFmtId="14" fontId="9" fillId="67" borderId="33" xfId="0" applyNumberFormat="1" applyFont="1" applyFill="1" applyBorder="1" applyAlignment="1">
      <alignment horizontal="center" vertical="center"/>
    </xf>
    <xf numFmtId="14" fontId="9" fillId="67" borderId="35" xfId="0" applyNumberFormat="1" applyFont="1" applyFill="1" applyBorder="1" applyAlignment="1">
      <alignment horizontal="center" vertical="center"/>
    </xf>
    <xf numFmtId="0" fontId="9" fillId="0" borderId="20" xfId="0" applyFont="1" applyBorder="1" applyAlignment="1">
      <alignment horizontal="left" vertical="center" wrapText="1"/>
    </xf>
    <xf numFmtId="0" fontId="9" fillId="0" borderId="33" xfId="0" applyFont="1" applyBorder="1" applyAlignment="1">
      <alignment horizontal="left" vertical="center" wrapText="1"/>
    </xf>
    <xf numFmtId="0" fontId="9" fillId="0" borderId="35" xfId="0" applyFont="1" applyBorder="1" applyAlignment="1">
      <alignment horizontal="left" vertical="center" wrapText="1"/>
    </xf>
    <xf numFmtId="14" fontId="9" fillId="67" borderId="10" xfId="0" applyNumberFormat="1" applyFont="1" applyFill="1" applyBorder="1" applyAlignment="1">
      <alignment horizontal="center" vertical="center" wrapText="1"/>
    </xf>
    <xf numFmtId="0" fontId="9" fillId="67" borderId="10" xfId="0" applyFont="1" applyFill="1" applyBorder="1" applyAlignment="1">
      <alignment horizontal="center" vertical="center" wrapText="1"/>
    </xf>
    <xf numFmtId="0" fontId="9" fillId="0" borderId="10" xfId="0" applyFont="1" applyBorder="1" applyAlignment="1">
      <alignment horizontal="center" vertical="center"/>
    </xf>
    <xf numFmtId="0" fontId="9" fillId="67" borderId="10" xfId="0" applyFont="1" applyFill="1" applyBorder="1" applyAlignment="1">
      <alignment horizontal="center" vertical="center"/>
    </xf>
    <xf numFmtId="0" fontId="9" fillId="0" borderId="10" xfId="0" applyFont="1" applyBorder="1" applyAlignment="1">
      <alignment horizontal="justify" vertical="center" wrapText="1"/>
    </xf>
    <xf numFmtId="0" fontId="9" fillId="0" borderId="10" xfId="0" applyFont="1" applyBorder="1" applyAlignment="1">
      <alignment horizontal="center" vertical="center" wrapText="1"/>
    </xf>
    <xf numFmtId="0" fontId="8" fillId="66" borderId="17" xfId="0" applyFont="1" applyFill="1" applyBorder="1" applyAlignment="1">
      <alignment horizontal="left" vertical="center" wrapText="1"/>
    </xf>
    <xf numFmtId="0" fontId="8" fillId="66" borderId="19" xfId="0" applyFont="1" applyFill="1" applyBorder="1" applyAlignment="1">
      <alignment horizontal="left" vertical="center" wrapText="1"/>
    </xf>
    <xf numFmtId="0" fontId="8" fillId="66" borderId="20" xfId="0" applyFont="1" applyFill="1" applyBorder="1" applyAlignment="1">
      <alignment horizontal="center" vertical="center"/>
    </xf>
    <xf numFmtId="0" fontId="8" fillId="66" borderId="33" xfId="0" applyFont="1" applyFill="1" applyBorder="1" applyAlignment="1">
      <alignment horizontal="center" vertical="center"/>
    </xf>
    <xf numFmtId="0" fontId="8" fillId="66" borderId="35" xfId="0" applyFont="1" applyFill="1" applyBorder="1" applyAlignment="1">
      <alignment horizontal="center" vertical="center"/>
    </xf>
    <xf numFmtId="0" fontId="82" fillId="66" borderId="20" xfId="0" applyFont="1" applyFill="1" applyBorder="1" applyAlignment="1">
      <alignment horizontal="center" vertical="center"/>
    </xf>
    <xf numFmtId="0" fontId="82" fillId="66" borderId="33" xfId="0" applyFont="1" applyFill="1" applyBorder="1" applyAlignment="1">
      <alignment horizontal="center" vertical="center"/>
    </xf>
    <xf numFmtId="0" fontId="82" fillId="66" borderId="35" xfId="0" applyFont="1" applyFill="1" applyBorder="1" applyAlignment="1">
      <alignment horizontal="center" vertical="center"/>
    </xf>
    <xf numFmtId="0" fontId="9" fillId="0" borderId="10" xfId="0" applyFont="1" applyBorder="1" applyAlignment="1">
      <alignment horizontal="left" vertical="center" wrapText="1"/>
    </xf>
    <xf numFmtId="0" fontId="82" fillId="66" borderId="10" xfId="0" applyFont="1" applyFill="1" applyBorder="1" applyAlignment="1">
      <alignment horizontal="center" vertical="center"/>
    </xf>
    <xf numFmtId="0" fontId="9" fillId="67" borderId="17" xfId="0" applyFont="1" applyFill="1" applyBorder="1" applyAlignment="1">
      <alignment horizontal="center" vertical="center" wrapText="1"/>
    </xf>
    <xf numFmtId="0" fontId="9" fillId="67" borderId="36" xfId="0" applyFont="1" applyFill="1" applyBorder="1" applyAlignment="1">
      <alignment horizontal="center" vertical="center" wrapText="1"/>
    </xf>
    <xf numFmtId="0" fontId="9" fillId="67" borderId="19" xfId="0" applyFont="1" applyFill="1" applyBorder="1" applyAlignment="1">
      <alignment horizontal="center" vertical="center" wrapText="1"/>
    </xf>
    <xf numFmtId="0" fontId="83" fillId="0" borderId="10" xfId="0" applyFont="1" applyBorder="1" applyAlignment="1">
      <alignment horizontal="left" vertical="center" wrapText="1"/>
    </xf>
    <xf numFmtId="0" fontId="82" fillId="0" borderId="10" xfId="0" applyFont="1" applyBorder="1" applyAlignment="1">
      <alignment horizontal="center" vertical="center"/>
    </xf>
    <xf numFmtId="0" fontId="83" fillId="0" borderId="10" xfId="0" applyFont="1" applyBorder="1" applyAlignment="1">
      <alignment horizontal="justify" vertical="center" wrapText="1"/>
    </xf>
    <xf numFmtId="0" fontId="9" fillId="67" borderId="10" xfId="0" applyFont="1" applyFill="1" applyBorder="1" applyAlignment="1">
      <alignment horizontal="justify" vertical="center" wrapText="1"/>
    </xf>
    <xf numFmtId="0" fontId="8" fillId="66" borderId="33" xfId="0" applyFont="1" applyFill="1" applyBorder="1" applyAlignment="1">
      <alignment horizontal="center" vertical="center" wrapText="1"/>
    </xf>
    <xf numFmtId="0" fontId="9" fillId="67" borderId="20" xfId="0" applyFont="1" applyFill="1" applyBorder="1" applyAlignment="1">
      <alignment horizontal="left" vertical="center" wrapText="1"/>
    </xf>
    <xf numFmtId="0" fontId="9" fillId="67" borderId="33" xfId="0" applyFont="1" applyFill="1" applyBorder="1" applyAlignment="1">
      <alignment horizontal="left" vertical="center" wrapText="1"/>
    </xf>
    <xf numFmtId="0" fontId="9" fillId="67" borderId="35" xfId="0" applyFont="1" applyFill="1" applyBorder="1" applyAlignment="1">
      <alignment horizontal="left" vertical="center" wrapText="1"/>
    </xf>
    <xf numFmtId="14" fontId="9" fillId="67" borderId="20" xfId="0" applyNumberFormat="1" applyFont="1" applyFill="1" applyBorder="1" applyAlignment="1">
      <alignment horizontal="center" vertical="center" wrapText="1"/>
    </xf>
    <xf numFmtId="14" fontId="9" fillId="67" borderId="33" xfId="0" applyNumberFormat="1" applyFont="1" applyFill="1" applyBorder="1" applyAlignment="1">
      <alignment horizontal="center" vertical="center" wrapText="1"/>
    </xf>
    <xf numFmtId="14" fontId="9" fillId="67" borderId="35" xfId="0" applyNumberFormat="1" applyFont="1" applyFill="1" applyBorder="1" applyAlignment="1">
      <alignment horizontal="center" vertical="center" wrapText="1"/>
    </xf>
    <xf numFmtId="0" fontId="9" fillId="67" borderId="33" xfId="0" applyFont="1" applyFill="1" applyBorder="1" applyAlignment="1">
      <alignment horizontal="center" vertical="center"/>
    </xf>
    <xf numFmtId="0" fontId="9" fillId="0" borderId="20" xfId="0" applyFont="1" applyBorder="1" applyAlignment="1">
      <alignment horizontal="justify" vertical="center" wrapText="1"/>
    </xf>
    <xf numFmtId="0" fontId="9" fillId="0" borderId="33" xfId="0" applyFont="1" applyBorder="1" applyAlignment="1">
      <alignment horizontal="justify" vertical="center" wrapText="1"/>
    </xf>
    <xf numFmtId="0" fontId="9" fillId="0" borderId="35" xfId="0" applyFont="1" applyBorder="1" applyAlignment="1">
      <alignment horizontal="justify" vertical="center" wrapText="1"/>
    </xf>
    <xf numFmtId="0" fontId="82" fillId="66" borderId="64" xfId="0" applyFont="1" applyFill="1" applyBorder="1" applyAlignment="1">
      <alignment horizontal="center" vertical="center"/>
    </xf>
    <xf numFmtId="0" fontId="9" fillId="67" borderId="17" xfId="0" applyFont="1" applyFill="1" applyBorder="1" applyAlignment="1">
      <alignment horizontal="right" vertical="center" wrapText="1"/>
    </xf>
    <xf numFmtId="0" fontId="9" fillId="67" borderId="36" xfId="0" applyFont="1" applyFill="1" applyBorder="1" applyAlignment="1">
      <alignment horizontal="right" vertical="center" wrapText="1"/>
    </xf>
    <xf numFmtId="0" fontId="9" fillId="67" borderId="19" xfId="0" applyFont="1" applyFill="1" applyBorder="1" applyAlignment="1">
      <alignment horizontal="right" vertical="center" wrapText="1"/>
    </xf>
    <xf numFmtId="3" fontId="9" fillId="67" borderId="17" xfId="0" applyNumberFormat="1" applyFont="1" applyFill="1" applyBorder="1" applyAlignment="1">
      <alignment horizontal="center" vertical="center" wrapText="1"/>
    </xf>
    <xf numFmtId="3" fontId="9" fillId="67" borderId="36" xfId="0" applyNumberFormat="1" applyFont="1" applyFill="1" applyBorder="1" applyAlignment="1">
      <alignment horizontal="center" vertical="center" wrapText="1"/>
    </xf>
    <xf numFmtId="3" fontId="9" fillId="67" borderId="19" xfId="0" applyNumberFormat="1" applyFont="1" applyFill="1" applyBorder="1" applyAlignment="1">
      <alignment horizontal="center" vertical="center" wrapText="1"/>
    </xf>
    <xf numFmtId="0" fontId="83" fillId="0" borderId="10" xfId="0" applyFont="1" applyFill="1" applyBorder="1" applyAlignment="1">
      <alignment horizontal="left" vertical="center" wrapText="1"/>
    </xf>
    <xf numFmtId="3" fontId="9" fillId="67" borderId="10" xfId="0" applyNumberFormat="1" applyFont="1" applyFill="1" applyBorder="1" applyAlignment="1">
      <alignment horizontal="center" vertical="center" wrapText="1"/>
    </xf>
    <xf numFmtId="0" fontId="9" fillId="0" borderId="10" xfId="0" applyFont="1" applyBorder="1" applyAlignment="1">
      <alignment horizontal="justify" vertical="top" wrapText="1"/>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Border="1" applyAlignment="1">
      <alignment horizontal="center"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Border="1" applyAlignment="1" applyProtection="1">
      <alignment horizontal="center" vertical="center" wrapText="1"/>
      <protection hidden="1"/>
    </xf>
    <xf numFmtId="0" fontId="9" fillId="0" borderId="10" xfId="1371" applyFont="1" applyBorder="1" applyAlignment="1">
      <alignment horizontal="center" vertical="center"/>
    </xf>
    <xf numFmtId="49" fontId="9" fillId="50" borderId="10" xfId="1371" applyNumberFormat="1" applyFont="1" applyFill="1" applyBorder="1" applyAlignment="1">
      <alignment horizontal="center" vertical="center"/>
    </xf>
    <xf numFmtId="14" fontId="9" fillId="50" borderId="10" xfId="1371" applyNumberFormat="1" applyFont="1" applyFill="1" applyBorder="1" applyAlignment="1">
      <alignment horizontal="center" vertical="center" wrapText="1"/>
    </xf>
    <xf numFmtId="171" fontId="9" fillId="50" borderId="10" xfId="1250" applyNumberFormat="1" applyFont="1" applyFill="1" applyBorder="1" applyAlignment="1">
      <alignment horizontal="center" vertical="center" wrapText="1"/>
    </xf>
    <xf numFmtId="0" fontId="14"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9" fillId="0" borderId="10" xfId="1371" applyFont="1" applyBorder="1" applyAlignment="1">
      <alignment horizontal="justify" vertical="center" wrapText="1"/>
    </xf>
    <xf numFmtId="0" fontId="52" fillId="61" borderId="10" xfId="1371" applyFont="1" applyFill="1" applyBorder="1" applyAlignment="1">
      <alignment horizontal="center" vertical="center"/>
    </xf>
    <xf numFmtId="0" fontId="76" fillId="0" borderId="20" xfId="1371" applyFont="1" applyBorder="1" applyAlignment="1" applyProtection="1">
      <alignment horizontal="justify" vertical="center" wrapText="1"/>
      <protection locked="0"/>
    </xf>
    <xf numFmtId="0" fontId="76" fillId="0" borderId="33" xfId="1371" applyFont="1" applyBorder="1" applyAlignment="1" applyProtection="1">
      <alignment horizontal="justify" vertical="center" wrapText="1"/>
      <protection locked="0"/>
    </xf>
    <xf numFmtId="0" fontId="76" fillId="0" borderId="35" xfId="1371" applyFont="1" applyBorder="1" applyAlignment="1" applyProtection="1">
      <alignment horizontal="justify" vertical="center" wrapText="1"/>
      <protection locked="0"/>
    </xf>
    <xf numFmtId="0" fontId="76" fillId="0" borderId="20" xfId="1371" applyFont="1" applyBorder="1" applyAlignment="1" applyProtection="1">
      <alignment horizontal="left" vertical="center" wrapText="1"/>
      <protection locked="0"/>
    </xf>
    <xf numFmtId="0" fontId="76" fillId="0" borderId="33" xfId="1371" applyFont="1" applyBorder="1" applyAlignment="1" applyProtection="1">
      <alignment horizontal="left" vertical="center" wrapText="1"/>
      <protection locked="0"/>
    </xf>
    <xf numFmtId="0" fontId="76" fillId="0" borderId="35" xfId="1371" applyFont="1" applyBorder="1" applyAlignment="1" applyProtection="1">
      <alignment horizontal="left" vertical="center" wrapText="1"/>
      <protection locked="0"/>
    </xf>
    <xf numFmtId="0" fontId="79" fillId="0" borderId="10" xfId="0" applyFont="1" applyBorder="1" applyAlignment="1">
      <alignment horizontal="justify" vertical="center" wrapText="1"/>
    </xf>
    <xf numFmtId="0" fontId="80" fillId="65" borderId="10" xfId="0" applyFont="1" applyFill="1" applyBorder="1" applyAlignment="1">
      <alignment horizontal="justify" vertical="top" wrapText="1"/>
    </xf>
    <xf numFmtId="0" fontId="9" fillId="0" borderId="10" xfId="1371" applyFont="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8" fillId="61" borderId="10" xfId="1371" applyFont="1" applyFill="1" applyBorder="1" applyAlignment="1" applyProtection="1">
      <alignment horizontal="center" vertical="center" wrapText="1"/>
      <protection locked="0"/>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xf numFmtId="0" fontId="9" fillId="50" borderId="10" xfId="1371" applyFont="1" applyFill="1" applyBorder="1" applyAlignment="1" applyProtection="1">
      <alignment horizontal="justify" vertical="center" wrapText="1"/>
      <protection locked="0"/>
    </xf>
    <xf numFmtId="1" fontId="9" fillId="50" borderId="10" xfId="1250" applyNumberFormat="1" applyFont="1" applyFill="1" applyBorder="1" applyAlignment="1">
      <alignment horizontal="center" vertical="center" wrapText="1"/>
    </xf>
  </cellXfs>
  <cellStyles count="1789">
    <cellStyle name="20% - Énfasis1 10" xfId="1"/>
    <cellStyle name="20% - Énfasis1 11" xfId="2"/>
    <cellStyle name="20% - Énfasis1 12" xfId="3"/>
    <cellStyle name="20% - Énfasis1 13" xfId="4"/>
    <cellStyle name="20% - Énfasis1 14" xfId="5"/>
    <cellStyle name="20% - Énfasis1 15" xfId="6"/>
    <cellStyle name="20% - Énfasis1 16" xfId="7"/>
    <cellStyle name="20% - Énfasis1 17" xfId="8"/>
    <cellStyle name="20% - Énfasis1 18" xfId="9"/>
    <cellStyle name="20% - Énfasis1 19" xfId="10"/>
    <cellStyle name="20% - Énfasis1 2" xfId="11"/>
    <cellStyle name="20% - Énfasis1 20" xfId="12"/>
    <cellStyle name="20% - Énfasis1 3" xfId="13"/>
    <cellStyle name="20% - Énfasis1 4" xfId="14"/>
    <cellStyle name="20% - Énfasis1 5" xfId="15"/>
    <cellStyle name="20% - Énfasis1 6" xfId="16"/>
    <cellStyle name="20% - Énfasis1 7" xfId="17"/>
    <cellStyle name="20% - Énfasis1 8" xfId="18"/>
    <cellStyle name="20% - Énfasis1 9" xfId="19"/>
    <cellStyle name="20% - Énfasis1 9 10" xfId="20"/>
    <cellStyle name="20% - Énfasis1 9 11" xfId="21"/>
    <cellStyle name="20% - Énfasis1 9 12" xfId="22"/>
    <cellStyle name="20% - Énfasis1 9 13" xfId="23"/>
    <cellStyle name="20% - Énfasis1 9 14" xfId="24"/>
    <cellStyle name="20% - Énfasis1 9 15" xfId="25"/>
    <cellStyle name="20% - Énfasis1 9 16" xfId="26"/>
    <cellStyle name="20% - Énfasis1 9 17" xfId="27"/>
    <cellStyle name="20% - Énfasis1 9 18" xfId="28"/>
    <cellStyle name="20% - Énfasis1 9 19" xfId="29"/>
    <cellStyle name="20% - Énfasis1 9 2" xfId="30"/>
    <cellStyle name="20% - Énfasis1 9 20" xfId="31"/>
    <cellStyle name="20% - Énfasis1 9 21" xfId="32"/>
    <cellStyle name="20% - Énfasis1 9 22" xfId="33"/>
    <cellStyle name="20% - Énfasis1 9 3" xfId="34"/>
    <cellStyle name="20% - Énfasis1 9 4" xfId="35"/>
    <cellStyle name="20% - Énfasis1 9 5" xfId="36"/>
    <cellStyle name="20% - Énfasis1 9 6" xfId="37"/>
    <cellStyle name="20% - Énfasis1 9 7" xfId="38"/>
    <cellStyle name="20% - Énfasis1 9 8" xfId="39"/>
    <cellStyle name="20% - Énfasis1 9 9" xfId="40"/>
    <cellStyle name="20% - Énfasis2 10" xfId="41"/>
    <cellStyle name="20% - Énfasis2 11" xfId="42"/>
    <cellStyle name="20% - Énfasis2 12" xfId="43"/>
    <cellStyle name="20% - Énfasis2 13" xfId="44"/>
    <cellStyle name="20% - Énfasis2 14" xfId="45"/>
    <cellStyle name="20% - Énfasis2 15" xfId="46"/>
    <cellStyle name="20% - Énfasis2 16" xfId="47"/>
    <cellStyle name="20% - Énfasis2 17" xfId="48"/>
    <cellStyle name="20% - Énfasis2 18" xfId="49"/>
    <cellStyle name="20% - Énfasis2 19" xfId="50"/>
    <cellStyle name="20% - Énfasis2 2" xfId="51"/>
    <cellStyle name="20% - Énfasis2 20" xfId="52"/>
    <cellStyle name="20% - Énfasis2 3" xfId="53"/>
    <cellStyle name="20% - Énfasis2 4" xfId="54"/>
    <cellStyle name="20% - Énfasis2 5" xfId="55"/>
    <cellStyle name="20% - Énfasis2 6" xfId="56"/>
    <cellStyle name="20% - Énfasis2 7" xfId="57"/>
    <cellStyle name="20% - Énfasis2 8" xfId="58"/>
    <cellStyle name="20% - Énfasis2 9" xfId="59"/>
    <cellStyle name="20% - Énfasis2 9 10" xfId="60"/>
    <cellStyle name="20% - Énfasis2 9 11" xfId="61"/>
    <cellStyle name="20% - Énfasis2 9 12" xfId="62"/>
    <cellStyle name="20% - Énfasis2 9 13" xfId="63"/>
    <cellStyle name="20% - Énfasis2 9 14" xfId="64"/>
    <cellStyle name="20% - Énfasis2 9 15" xfId="65"/>
    <cellStyle name="20% - Énfasis2 9 16" xfId="66"/>
    <cellStyle name="20% - Énfasis2 9 17" xfId="67"/>
    <cellStyle name="20% - Énfasis2 9 18" xfId="68"/>
    <cellStyle name="20% - Énfasis2 9 19" xfId="69"/>
    <cellStyle name="20% - Énfasis2 9 2" xfId="70"/>
    <cellStyle name="20% - Énfasis2 9 20" xfId="71"/>
    <cellStyle name="20% - Énfasis2 9 21" xfId="72"/>
    <cellStyle name="20% - Énfasis2 9 22" xfId="73"/>
    <cellStyle name="20% - Énfasis2 9 3" xfId="74"/>
    <cellStyle name="20% - Énfasis2 9 4" xfId="75"/>
    <cellStyle name="20% - Énfasis2 9 5" xfId="76"/>
    <cellStyle name="20% - Énfasis2 9 6" xfId="77"/>
    <cellStyle name="20% - Énfasis2 9 7" xfId="78"/>
    <cellStyle name="20% - Énfasis2 9 8" xfId="79"/>
    <cellStyle name="20% - Énfasis2 9 9" xfId="80"/>
    <cellStyle name="20% - Énfasis3 10" xfId="81"/>
    <cellStyle name="20% - Énfasis3 11" xfId="82"/>
    <cellStyle name="20% - Énfasis3 12" xfId="83"/>
    <cellStyle name="20% - Énfasis3 13" xfId="84"/>
    <cellStyle name="20% - Énfasis3 14" xfId="85"/>
    <cellStyle name="20% - Énfasis3 15" xfId="86"/>
    <cellStyle name="20% - Énfasis3 16" xfId="87"/>
    <cellStyle name="20% - Énfasis3 17" xfId="88"/>
    <cellStyle name="20% - Énfasis3 18" xfId="89"/>
    <cellStyle name="20% - Énfasis3 19" xfId="90"/>
    <cellStyle name="20% - Énfasis3 2" xfId="91"/>
    <cellStyle name="20% - Énfasis3 20" xfId="92"/>
    <cellStyle name="20% - Énfasis3 3" xfId="93"/>
    <cellStyle name="20% - Énfasis3 4" xfId="94"/>
    <cellStyle name="20% - Énfasis3 5" xfId="95"/>
    <cellStyle name="20% - Énfasis3 6" xfId="96"/>
    <cellStyle name="20% - Énfasis3 7" xfId="97"/>
    <cellStyle name="20% - Énfasis3 8" xfId="98"/>
    <cellStyle name="20% - Énfasis3 9" xfId="99"/>
    <cellStyle name="20% - Énfasis3 9 10" xfId="100"/>
    <cellStyle name="20% - Énfasis3 9 11" xfId="101"/>
    <cellStyle name="20% - Énfasis3 9 12" xfId="102"/>
    <cellStyle name="20% - Énfasis3 9 13" xfId="103"/>
    <cellStyle name="20% - Énfasis3 9 14" xfId="104"/>
    <cellStyle name="20% - Énfasis3 9 15" xfId="105"/>
    <cellStyle name="20% - Énfasis3 9 16" xfId="106"/>
    <cellStyle name="20% - Énfasis3 9 17" xfId="107"/>
    <cellStyle name="20% - Énfasis3 9 18" xfId="108"/>
    <cellStyle name="20% - Énfasis3 9 19" xfId="109"/>
    <cellStyle name="20% - Énfasis3 9 2" xfId="110"/>
    <cellStyle name="20% - Énfasis3 9 20" xfId="111"/>
    <cellStyle name="20% - Énfasis3 9 21" xfId="112"/>
    <cellStyle name="20% - Énfasis3 9 22" xfId="113"/>
    <cellStyle name="20% - Énfasis3 9 3" xfId="114"/>
    <cellStyle name="20% - Énfasis3 9 4" xfId="115"/>
    <cellStyle name="20% - Énfasis3 9 5" xfId="116"/>
    <cellStyle name="20% - Énfasis3 9 6" xfId="117"/>
    <cellStyle name="20% - Énfasis3 9 7" xfId="118"/>
    <cellStyle name="20% - Énfasis3 9 8" xfId="119"/>
    <cellStyle name="20% - Énfasis3 9 9" xfId="120"/>
    <cellStyle name="20% - Énfasis4 10" xfId="121"/>
    <cellStyle name="20% - Énfasis4 11" xfId="122"/>
    <cellStyle name="20% - Énfasis4 12" xfId="123"/>
    <cellStyle name="20% - Énfasis4 13" xfId="124"/>
    <cellStyle name="20% - Énfasis4 14" xfId="125"/>
    <cellStyle name="20% - Énfasis4 15" xfId="126"/>
    <cellStyle name="20% - Énfasis4 16" xfId="127"/>
    <cellStyle name="20% - Énfasis4 17" xfId="128"/>
    <cellStyle name="20% - Énfasis4 18" xfId="129"/>
    <cellStyle name="20% - Énfasis4 19" xfId="130"/>
    <cellStyle name="20% - Énfasis4 2" xfId="131"/>
    <cellStyle name="20% - Énfasis4 20" xfId="132"/>
    <cellStyle name="20% - Énfasis4 3" xfId="133"/>
    <cellStyle name="20% - Énfasis4 4" xfId="134"/>
    <cellStyle name="20% - Énfasis4 5" xfId="135"/>
    <cellStyle name="20% - Énfasis4 6" xfId="136"/>
    <cellStyle name="20% - Énfasis4 7" xfId="137"/>
    <cellStyle name="20% - Énfasis4 8" xfId="138"/>
    <cellStyle name="20% - Énfasis4 9" xfId="139"/>
    <cellStyle name="20% - Énfasis4 9 10" xfId="140"/>
    <cellStyle name="20% - Énfasis4 9 11" xfId="141"/>
    <cellStyle name="20% - Énfasis4 9 12" xfId="142"/>
    <cellStyle name="20% - Énfasis4 9 13" xfId="143"/>
    <cellStyle name="20% - Énfasis4 9 14" xfId="144"/>
    <cellStyle name="20% - Énfasis4 9 15" xfId="145"/>
    <cellStyle name="20% - Énfasis4 9 16" xfId="146"/>
    <cellStyle name="20% - Énfasis4 9 17" xfId="147"/>
    <cellStyle name="20% - Énfasis4 9 18" xfId="148"/>
    <cellStyle name="20% - Énfasis4 9 19" xfId="149"/>
    <cellStyle name="20% - Énfasis4 9 2" xfId="150"/>
    <cellStyle name="20% - Énfasis4 9 20" xfId="151"/>
    <cellStyle name="20% - Énfasis4 9 21" xfId="152"/>
    <cellStyle name="20% - Énfasis4 9 22" xfId="153"/>
    <cellStyle name="20% - Énfasis4 9 3" xfId="154"/>
    <cellStyle name="20% - Énfasis4 9 4" xfId="155"/>
    <cellStyle name="20% - Énfasis4 9 5" xfId="156"/>
    <cellStyle name="20% - Énfasis4 9 6" xfId="157"/>
    <cellStyle name="20% - Énfasis4 9 7" xfId="158"/>
    <cellStyle name="20% - Énfasis4 9 8" xfId="159"/>
    <cellStyle name="20% - Énfasis4 9 9" xfId="160"/>
    <cellStyle name="20% - Énfasis5" xfId="161" builtinId="46" customBuiltin="1"/>
    <cellStyle name="20% - Énfasis5 10" xfId="162"/>
    <cellStyle name="20% - Énfasis5 11" xfId="163"/>
    <cellStyle name="20% - Énfasis5 12" xfId="164"/>
    <cellStyle name="20% - Énfasis5 13" xfId="165"/>
    <cellStyle name="20% - Énfasis5 14" xfId="166"/>
    <cellStyle name="20% - Énfasis5 15" xfId="167"/>
    <cellStyle name="20% - Énfasis5 16" xfId="168"/>
    <cellStyle name="20% - Énfasis5 17" xfId="169"/>
    <cellStyle name="20% - Énfasis5 18" xfId="170"/>
    <cellStyle name="20% - Énfasis5 2" xfId="171"/>
    <cellStyle name="20% - Énfasis5 3" xfId="172"/>
    <cellStyle name="20% - Énfasis5 4" xfId="173"/>
    <cellStyle name="20% - Énfasis5 5" xfId="174"/>
    <cellStyle name="20% - Énfasis5 6" xfId="175"/>
    <cellStyle name="20% - Énfasis5 7" xfId="176"/>
    <cellStyle name="20% - Énfasis5 8" xfId="177"/>
    <cellStyle name="20% - Énfasis5 9" xfId="178"/>
    <cellStyle name="20% - Énfasis5 9 10" xfId="179"/>
    <cellStyle name="20% - Énfasis5 9 11" xfId="180"/>
    <cellStyle name="20% - Énfasis5 9 12" xfId="181"/>
    <cellStyle name="20% - Énfasis5 9 13" xfId="182"/>
    <cellStyle name="20% - Énfasis5 9 14" xfId="183"/>
    <cellStyle name="20% - Énfasis5 9 15" xfId="184"/>
    <cellStyle name="20% - Énfasis5 9 16" xfId="185"/>
    <cellStyle name="20% - Énfasis5 9 17" xfId="186"/>
    <cellStyle name="20% - Énfasis5 9 18" xfId="187"/>
    <cellStyle name="20% - Énfasis5 9 19" xfId="188"/>
    <cellStyle name="20% - Énfasis5 9 2" xfId="189"/>
    <cellStyle name="20% - Énfasis5 9 20" xfId="190"/>
    <cellStyle name="20% - Énfasis5 9 21" xfId="191"/>
    <cellStyle name="20% - Énfasis5 9 22" xfId="192"/>
    <cellStyle name="20% - Énfasis5 9 3" xfId="193"/>
    <cellStyle name="20% - Énfasis5 9 4" xfId="194"/>
    <cellStyle name="20% - Énfasis5 9 5" xfId="195"/>
    <cellStyle name="20% - Énfasis5 9 6" xfId="196"/>
    <cellStyle name="20% - Énfasis5 9 7" xfId="197"/>
    <cellStyle name="20% - Énfasis5 9 8" xfId="198"/>
    <cellStyle name="20% - Énfasis5 9 9" xfId="199"/>
    <cellStyle name="20% - Énfasis6" xfId="200" builtinId="50" customBuiltin="1"/>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xfId="239" builtinId="31" customBuiltin="1"/>
    <cellStyle name="40% - Énfasis1 10" xfId="240"/>
    <cellStyle name="40% - Énfasis1 11" xfId="241"/>
    <cellStyle name="40% - Énfasis1 12" xfId="242"/>
    <cellStyle name="40% - Énfasis1 13" xfId="243"/>
    <cellStyle name="40% - Énfasis1 14" xfId="244"/>
    <cellStyle name="40% - Énfasis1 15" xfId="245"/>
    <cellStyle name="40% - Énfasis1 16" xfId="246"/>
    <cellStyle name="40% - Énfasis1 17" xfId="247"/>
    <cellStyle name="40% - Énfasis1 18" xfId="248"/>
    <cellStyle name="40% - Énfasis1 2" xfId="249"/>
    <cellStyle name="40% - Énfasis1 3" xfId="250"/>
    <cellStyle name="40% - Énfasis1 4" xfId="251"/>
    <cellStyle name="40% - Énfasis1 5" xfId="252"/>
    <cellStyle name="40% - Énfasis1 6" xfId="253"/>
    <cellStyle name="40% - Énfasis1 7" xfId="254"/>
    <cellStyle name="40% - Énfasis1 8" xfId="255"/>
    <cellStyle name="40% - Énfasis1 9" xfId="256"/>
    <cellStyle name="40% - Énfasis1 9 10" xfId="257"/>
    <cellStyle name="40% - Énfasis1 9 11" xfId="258"/>
    <cellStyle name="40% - Énfasis1 9 12" xfId="259"/>
    <cellStyle name="40% - Énfasis1 9 13" xfId="260"/>
    <cellStyle name="40% - Énfasis1 9 14" xfId="261"/>
    <cellStyle name="40% - Énfasis1 9 15" xfId="262"/>
    <cellStyle name="40% - Énfasis1 9 16" xfId="263"/>
    <cellStyle name="40% - Énfasis1 9 17" xfId="264"/>
    <cellStyle name="40% - Énfasis1 9 18" xfId="265"/>
    <cellStyle name="40% - Énfasis1 9 19" xfId="266"/>
    <cellStyle name="40% - Énfasis1 9 2" xfId="267"/>
    <cellStyle name="40% - Énfasis1 9 20" xfId="268"/>
    <cellStyle name="40% - Énfasis1 9 21" xfId="269"/>
    <cellStyle name="40% - Énfasis1 9 22" xfId="270"/>
    <cellStyle name="40% - Énfasis1 9 3" xfId="271"/>
    <cellStyle name="40% - Énfasis1 9 4" xfId="272"/>
    <cellStyle name="40% - Énfasis1 9 5" xfId="273"/>
    <cellStyle name="40% - Énfasis1 9 6" xfId="274"/>
    <cellStyle name="40% - Énfasis1 9 7" xfId="275"/>
    <cellStyle name="40% - Énfasis1 9 8" xfId="276"/>
    <cellStyle name="40% - Énfasis1 9 9" xfId="277"/>
    <cellStyle name="40% - Énfasis2" xfId="278" builtinId="35" customBuiltin="1"/>
    <cellStyle name="40% - Énfasis2 10" xfId="279"/>
    <cellStyle name="40% - Énfasis2 11" xfId="280"/>
    <cellStyle name="40% - Énfasis2 12" xfId="281"/>
    <cellStyle name="40% - Énfasis2 13" xfId="282"/>
    <cellStyle name="40% - Énfasis2 14" xfId="283"/>
    <cellStyle name="40% - Énfasis2 15" xfId="284"/>
    <cellStyle name="40% - Énfasis2 16" xfId="285"/>
    <cellStyle name="40% - Énfasis2 17" xfId="286"/>
    <cellStyle name="40% - Énfasis2 18" xfId="287"/>
    <cellStyle name="40% - Énfasis2 2" xfId="288"/>
    <cellStyle name="40% - Énfasis2 3" xfId="289"/>
    <cellStyle name="40% - Énfasis2 4" xfId="290"/>
    <cellStyle name="40% - Énfasis2 5" xfId="291"/>
    <cellStyle name="40% - Énfasis2 6" xfId="292"/>
    <cellStyle name="40% - Énfasis2 7" xfId="293"/>
    <cellStyle name="40% - Énfasis2 8" xfId="294"/>
    <cellStyle name="40% - Énfasis2 9" xfId="295"/>
    <cellStyle name="40% - Énfasis2 9 10" xfId="296"/>
    <cellStyle name="40% - Énfasis2 9 11" xfId="297"/>
    <cellStyle name="40% - Énfasis2 9 12" xfId="298"/>
    <cellStyle name="40% - Énfasis2 9 13" xfId="299"/>
    <cellStyle name="40% - Énfasis2 9 14" xfId="300"/>
    <cellStyle name="40% - Énfasis2 9 15" xfId="301"/>
    <cellStyle name="40% - Énfasis2 9 16" xfId="302"/>
    <cellStyle name="40% - Énfasis2 9 17" xfId="303"/>
    <cellStyle name="40% - Énfasis2 9 18" xfId="304"/>
    <cellStyle name="40% - Énfasis2 9 19" xfId="305"/>
    <cellStyle name="40% - Énfasis2 9 2" xfId="306"/>
    <cellStyle name="40% - Énfasis2 9 20" xfId="307"/>
    <cellStyle name="40% - Énfasis2 9 21" xfId="308"/>
    <cellStyle name="40% - Énfasis2 9 22" xfId="309"/>
    <cellStyle name="40% - Énfasis2 9 3" xfId="310"/>
    <cellStyle name="40% - Énfasis2 9 4" xfId="311"/>
    <cellStyle name="40% - Énfasis2 9 5" xfId="312"/>
    <cellStyle name="40% - Énfasis2 9 6" xfId="313"/>
    <cellStyle name="40% - Énfasis2 9 7" xfId="314"/>
    <cellStyle name="40% - Énfasis2 9 8" xfId="315"/>
    <cellStyle name="40% - Énfasis2 9 9" xfId="316"/>
    <cellStyle name="40% - Énfasis3 10" xfId="317"/>
    <cellStyle name="40% - Énfasis3 11" xfId="318"/>
    <cellStyle name="40% - Énfasis3 12" xfId="319"/>
    <cellStyle name="40% - Énfasis3 13" xfId="320"/>
    <cellStyle name="40% - Énfasis3 14" xfId="321"/>
    <cellStyle name="40% - Énfasis3 15" xfId="322"/>
    <cellStyle name="40% - Énfasis3 16" xfId="323"/>
    <cellStyle name="40% - Énfasis3 17" xfId="324"/>
    <cellStyle name="40% - Énfasis3 18" xfId="325"/>
    <cellStyle name="40% - Énfasis3 19" xfId="326"/>
    <cellStyle name="40% - Énfasis3 2" xfId="327"/>
    <cellStyle name="40% - Énfasis3 20" xfId="328"/>
    <cellStyle name="40% - Énfasis3 3" xfId="329"/>
    <cellStyle name="40% - Énfasis3 4" xfId="330"/>
    <cellStyle name="40% - Énfasis3 5" xfId="331"/>
    <cellStyle name="40% - Énfasis3 6" xfId="332"/>
    <cellStyle name="40% - Énfasis3 7" xfId="333"/>
    <cellStyle name="40% - Énfasis3 8" xfId="334"/>
    <cellStyle name="40% - Énfasis3 9" xfId="335"/>
    <cellStyle name="40% - Énfasis3 9 10" xfId="336"/>
    <cellStyle name="40% - Énfasis3 9 11" xfId="337"/>
    <cellStyle name="40% - Énfasis3 9 12" xfId="338"/>
    <cellStyle name="40% - Énfasis3 9 13" xfId="339"/>
    <cellStyle name="40% - Énfasis3 9 14" xfId="340"/>
    <cellStyle name="40% - Énfasis3 9 15" xfId="341"/>
    <cellStyle name="40% - Énfasis3 9 16" xfId="342"/>
    <cellStyle name="40% - Énfasis3 9 17" xfId="343"/>
    <cellStyle name="40% - Énfasis3 9 18" xfId="344"/>
    <cellStyle name="40% - Énfasis3 9 19" xfId="345"/>
    <cellStyle name="40% - Énfasis3 9 2" xfId="346"/>
    <cellStyle name="40% - Énfasis3 9 20" xfId="347"/>
    <cellStyle name="40% - Énfasis3 9 21" xfId="348"/>
    <cellStyle name="40% - Énfasis3 9 22" xfId="349"/>
    <cellStyle name="40% - Énfasis3 9 3" xfId="350"/>
    <cellStyle name="40% - Énfasis3 9 4" xfId="351"/>
    <cellStyle name="40% - Énfasis3 9 5" xfId="352"/>
    <cellStyle name="40% - Énfasis3 9 6" xfId="353"/>
    <cellStyle name="40% - Énfasis3 9 7" xfId="354"/>
    <cellStyle name="40% - Énfasis3 9 8" xfId="355"/>
    <cellStyle name="40% - Énfasis3 9 9" xfId="356"/>
    <cellStyle name="40% - Énfasis4" xfId="357" builtinId="43" customBuiltin="1"/>
    <cellStyle name="40% - Énfasis4 10" xfId="358"/>
    <cellStyle name="40% - Énfasis4 11" xfId="359"/>
    <cellStyle name="40% - Énfasis4 12" xfId="360"/>
    <cellStyle name="40% - Énfasis4 13" xfId="361"/>
    <cellStyle name="40% - Énfasis4 14" xfId="362"/>
    <cellStyle name="40% - Énfasis4 15" xfId="363"/>
    <cellStyle name="40% - Énfasis4 16" xfId="364"/>
    <cellStyle name="40% - Énfasis4 17" xfId="365"/>
    <cellStyle name="40% - Énfasis4 18" xfId="366"/>
    <cellStyle name="40% - Énfasis4 2" xfId="367"/>
    <cellStyle name="40% - Énfasis4 3" xfId="368"/>
    <cellStyle name="40% - Énfasis4 4" xfId="369"/>
    <cellStyle name="40% - Énfasis4 5" xfId="370"/>
    <cellStyle name="40% - Énfasis4 6" xfId="371"/>
    <cellStyle name="40% - Énfasis4 7" xfId="372"/>
    <cellStyle name="40% - Énfasis4 8" xfId="373"/>
    <cellStyle name="40% - Énfasis4 9" xfId="374"/>
    <cellStyle name="40% - Énfasis4 9 10" xfId="375"/>
    <cellStyle name="40% - Énfasis4 9 11" xfId="376"/>
    <cellStyle name="40% - Énfasis4 9 12" xfId="377"/>
    <cellStyle name="40% - Énfasis4 9 13" xfId="378"/>
    <cellStyle name="40% - Énfasis4 9 14" xfId="379"/>
    <cellStyle name="40% - Énfasis4 9 15" xfId="380"/>
    <cellStyle name="40% - Énfasis4 9 16" xfId="381"/>
    <cellStyle name="40% - Énfasis4 9 17" xfId="382"/>
    <cellStyle name="40% - Énfasis4 9 18" xfId="383"/>
    <cellStyle name="40% - Énfasis4 9 19" xfId="384"/>
    <cellStyle name="40% - Énfasis4 9 2" xfId="385"/>
    <cellStyle name="40% - Énfasis4 9 20" xfId="386"/>
    <cellStyle name="40% - Énfasis4 9 21" xfId="387"/>
    <cellStyle name="40% - Énfasis4 9 22" xfId="388"/>
    <cellStyle name="40% - Énfasis4 9 3" xfId="389"/>
    <cellStyle name="40% - Énfasis4 9 4" xfId="390"/>
    <cellStyle name="40% - Énfasis4 9 5" xfId="391"/>
    <cellStyle name="40% - Énfasis4 9 6" xfId="392"/>
    <cellStyle name="40% - Énfasis4 9 7" xfId="393"/>
    <cellStyle name="40% - Énfasis4 9 8" xfId="394"/>
    <cellStyle name="40% - Énfasis4 9 9" xfId="395"/>
    <cellStyle name="40% - Énfasis5" xfId="396" builtinId="47" customBuiltin="1"/>
    <cellStyle name="40% - Énfasis5 10" xfId="397"/>
    <cellStyle name="40% - Énfasis5 11" xfId="398"/>
    <cellStyle name="40% - Énfasis5 12" xfId="399"/>
    <cellStyle name="40% - Énfasis5 13" xfId="400"/>
    <cellStyle name="40% - Énfasis5 14" xfId="401"/>
    <cellStyle name="40% - Énfasis5 15" xfId="402"/>
    <cellStyle name="40% - Énfasis5 16" xfId="403"/>
    <cellStyle name="40% - Énfasis5 17" xfId="404"/>
    <cellStyle name="40% - Énfasis5 18" xfId="405"/>
    <cellStyle name="40% - Énfasis5 2" xfId="406"/>
    <cellStyle name="40% - Énfasis5 3" xfId="407"/>
    <cellStyle name="40% - Énfasis5 4" xfId="408"/>
    <cellStyle name="40% - Énfasis5 5" xfId="409"/>
    <cellStyle name="40% - Énfasis5 6" xfId="410"/>
    <cellStyle name="40% - Énfasis5 7" xfId="411"/>
    <cellStyle name="40% - Énfasis5 8" xfId="412"/>
    <cellStyle name="40% - Énfasis5 9" xfId="413"/>
    <cellStyle name="40% - Énfasis5 9 10" xfId="414"/>
    <cellStyle name="40% - Énfasis5 9 11" xfId="415"/>
    <cellStyle name="40% - Énfasis5 9 12" xfId="416"/>
    <cellStyle name="40% - Énfasis5 9 13" xfId="417"/>
    <cellStyle name="40% - Énfasis5 9 14" xfId="418"/>
    <cellStyle name="40% - Énfasis5 9 15" xfId="419"/>
    <cellStyle name="40% - Énfasis5 9 16" xfId="420"/>
    <cellStyle name="40% - Énfasis5 9 17" xfId="421"/>
    <cellStyle name="40% - Énfasis5 9 18" xfId="422"/>
    <cellStyle name="40% - Énfasis5 9 19" xfId="423"/>
    <cellStyle name="40% - Énfasis5 9 2" xfId="424"/>
    <cellStyle name="40% - Énfasis5 9 20" xfId="425"/>
    <cellStyle name="40% - Énfasis5 9 21" xfId="426"/>
    <cellStyle name="40% - Énfasis5 9 22" xfId="427"/>
    <cellStyle name="40% - Énfasis5 9 3" xfId="428"/>
    <cellStyle name="40% - Énfasis5 9 4" xfId="429"/>
    <cellStyle name="40% - Énfasis5 9 5" xfId="430"/>
    <cellStyle name="40% - Énfasis5 9 6" xfId="431"/>
    <cellStyle name="40% - Énfasis5 9 7" xfId="432"/>
    <cellStyle name="40% - Énfasis5 9 8" xfId="433"/>
    <cellStyle name="40% - Énfasis5 9 9" xfId="434"/>
    <cellStyle name="40% - Énfasis6" xfId="435" builtinId="51" customBuiltin="1"/>
    <cellStyle name="40% - Énfasis6 10" xfId="436"/>
    <cellStyle name="40% - Énfasis6 11" xfId="437"/>
    <cellStyle name="40% - Énfasis6 12" xfId="438"/>
    <cellStyle name="40% - Énfasis6 13" xfId="439"/>
    <cellStyle name="40% - Énfasis6 14" xfId="440"/>
    <cellStyle name="40% - Énfasis6 15" xfId="441"/>
    <cellStyle name="40% - Énfasis6 16" xfId="442"/>
    <cellStyle name="40% - Énfasis6 17" xfId="443"/>
    <cellStyle name="40% - Énfasis6 18" xfId="444"/>
    <cellStyle name="40% - Énfasis6 2" xfId="445"/>
    <cellStyle name="40% - Énfasis6 3" xfId="446"/>
    <cellStyle name="40% - Énfasis6 4" xfId="447"/>
    <cellStyle name="40% - Énfasis6 5" xfId="448"/>
    <cellStyle name="40% - Énfasis6 6" xfId="449"/>
    <cellStyle name="40% - Énfasis6 7" xfId="450"/>
    <cellStyle name="40% - Énfasis6 8" xfId="451"/>
    <cellStyle name="40% - Énfasis6 9" xfId="452"/>
    <cellStyle name="40% - Énfasis6 9 10" xfId="453"/>
    <cellStyle name="40% - Énfasis6 9 11" xfId="454"/>
    <cellStyle name="40% - Énfasis6 9 12" xfId="455"/>
    <cellStyle name="40% - Énfasis6 9 13" xfId="456"/>
    <cellStyle name="40% - Énfasis6 9 14" xfId="457"/>
    <cellStyle name="40% - Énfasis6 9 15" xfId="458"/>
    <cellStyle name="40% - Énfasis6 9 16" xfId="459"/>
    <cellStyle name="40% - Énfasis6 9 17" xfId="460"/>
    <cellStyle name="40% - Énfasis6 9 18" xfId="461"/>
    <cellStyle name="40% - Énfasis6 9 19" xfId="462"/>
    <cellStyle name="40% - Énfasis6 9 2" xfId="463"/>
    <cellStyle name="40% - Énfasis6 9 20" xfId="464"/>
    <cellStyle name="40% - Énfasis6 9 21" xfId="465"/>
    <cellStyle name="40% - Énfasis6 9 22" xfId="466"/>
    <cellStyle name="40% - Énfasis6 9 3" xfId="467"/>
    <cellStyle name="40% - Énfasis6 9 4" xfId="468"/>
    <cellStyle name="40% - Énfasis6 9 5" xfId="469"/>
    <cellStyle name="40% - Énfasis6 9 6" xfId="470"/>
    <cellStyle name="40% - Énfasis6 9 7" xfId="471"/>
    <cellStyle name="40% - Énfasis6 9 8" xfId="472"/>
    <cellStyle name="40% - Énfasis6 9 9" xfId="473"/>
    <cellStyle name="60% - Énfasis1" xfId="474" builtinId="32" customBuiltin="1"/>
    <cellStyle name="60% - Énfasis1 10" xfId="475"/>
    <cellStyle name="60% - Énfasis1 11" xfId="476"/>
    <cellStyle name="60% - Énfasis1 12" xfId="477"/>
    <cellStyle name="60% - Énfasis1 13" xfId="478"/>
    <cellStyle name="60% - Énfasis1 14" xfId="479"/>
    <cellStyle name="60% - Énfasis1 15" xfId="480"/>
    <cellStyle name="60% - Énfasis1 16" xfId="481"/>
    <cellStyle name="60% - Énfasis1 17" xfId="482"/>
    <cellStyle name="60% - Énfasis1 18" xfId="483"/>
    <cellStyle name="60% - Énfasis1 2" xfId="484"/>
    <cellStyle name="60% - Énfasis1 3" xfId="485"/>
    <cellStyle name="60% - Énfasis1 4" xfId="486"/>
    <cellStyle name="60% - Énfasis1 5" xfId="487"/>
    <cellStyle name="60% - Énfasis1 6" xfId="488"/>
    <cellStyle name="60% - Énfasis1 7" xfId="489"/>
    <cellStyle name="60% - Énfasis1 8" xfId="490"/>
    <cellStyle name="60% - Énfasis1 9" xfId="491"/>
    <cellStyle name="60% - Énfasis1 9 10" xfId="492"/>
    <cellStyle name="60% - Énfasis1 9 11" xfId="493"/>
    <cellStyle name="60% - Énfasis1 9 12" xfId="494"/>
    <cellStyle name="60% - Énfasis1 9 13" xfId="495"/>
    <cellStyle name="60% - Énfasis1 9 14" xfId="496"/>
    <cellStyle name="60% - Énfasis1 9 15" xfId="497"/>
    <cellStyle name="60% - Énfasis1 9 16" xfId="498"/>
    <cellStyle name="60% - Énfasis1 9 17" xfId="499"/>
    <cellStyle name="60% - Énfasis1 9 18" xfId="500"/>
    <cellStyle name="60% - Énfasis1 9 19" xfId="501"/>
    <cellStyle name="60% - Énfasis1 9 2" xfId="502"/>
    <cellStyle name="60% - Énfasis1 9 20" xfId="503"/>
    <cellStyle name="60% - Énfasis1 9 21" xfId="504"/>
    <cellStyle name="60% - Énfasis1 9 22" xfId="505"/>
    <cellStyle name="60% - Énfasis1 9 3" xfId="506"/>
    <cellStyle name="60% - Énfasis1 9 4" xfId="507"/>
    <cellStyle name="60% - Énfasis1 9 5" xfId="508"/>
    <cellStyle name="60% - Énfasis1 9 6" xfId="509"/>
    <cellStyle name="60% - Énfasis1 9 7" xfId="510"/>
    <cellStyle name="60% - Énfasis1 9 8" xfId="511"/>
    <cellStyle name="60% - Énfasis1 9 9" xfId="512"/>
    <cellStyle name="60% - Énfasis2" xfId="513" builtinId="36" customBuiltin="1"/>
    <cellStyle name="60% - Énfasis2 10" xfId="514"/>
    <cellStyle name="60% - Énfasis2 11" xfId="515"/>
    <cellStyle name="60% - Énfasis2 12" xfId="516"/>
    <cellStyle name="60% - Énfasis2 13" xfId="517"/>
    <cellStyle name="60% - Énfasis2 14" xfId="518"/>
    <cellStyle name="60% - Énfasis2 15" xfId="519"/>
    <cellStyle name="60% - Énfasis2 16" xfId="520"/>
    <cellStyle name="60% - Énfasis2 17" xfId="521"/>
    <cellStyle name="60% - Énfasis2 18" xfId="522"/>
    <cellStyle name="60% - Énfasis2 2" xfId="523"/>
    <cellStyle name="60% - Énfasis2 3" xfId="524"/>
    <cellStyle name="60% - Énfasis2 4" xfId="525"/>
    <cellStyle name="60% - Énfasis2 5" xfId="526"/>
    <cellStyle name="60% - Énfasis2 6" xfId="527"/>
    <cellStyle name="60% - Énfasis2 7" xfId="528"/>
    <cellStyle name="60% - Énfasis2 8" xfId="529"/>
    <cellStyle name="60% - Énfasis2 9" xfId="530"/>
    <cellStyle name="60% - Énfasis2 9 10" xfId="531"/>
    <cellStyle name="60% - Énfasis2 9 11" xfId="532"/>
    <cellStyle name="60% - Énfasis2 9 12" xfId="533"/>
    <cellStyle name="60% - Énfasis2 9 13" xfId="534"/>
    <cellStyle name="60% - Énfasis2 9 14" xfId="535"/>
    <cellStyle name="60% - Énfasis2 9 15" xfId="536"/>
    <cellStyle name="60% - Énfasis2 9 16" xfId="537"/>
    <cellStyle name="60% - Énfasis2 9 17" xfId="538"/>
    <cellStyle name="60% - Énfasis2 9 18" xfId="539"/>
    <cellStyle name="60% - Énfasis2 9 19" xfId="540"/>
    <cellStyle name="60% - Énfasis2 9 2" xfId="541"/>
    <cellStyle name="60% - Énfasis2 9 20" xfId="542"/>
    <cellStyle name="60% - Énfasis2 9 21" xfId="543"/>
    <cellStyle name="60% - Énfasis2 9 22" xfId="544"/>
    <cellStyle name="60% - Énfasis2 9 3" xfId="545"/>
    <cellStyle name="60% - Énfasis2 9 4" xfId="546"/>
    <cellStyle name="60% - Énfasis2 9 5" xfId="547"/>
    <cellStyle name="60% - Énfasis2 9 6" xfId="548"/>
    <cellStyle name="60% - Énfasis2 9 7" xfId="549"/>
    <cellStyle name="60% - Énfasis2 9 8" xfId="550"/>
    <cellStyle name="60% - Énfasis2 9 9" xfId="551"/>
    <cellStyle name="60% - Énfasis3 10" xfId="552"/>
    <cellStyle name="60% - Énfasis3 11" xfId="553"/>
    <cellStyle name="60% - Énfasis3 12" xfId="554"/>
    <cellStyle name="60% - Énfasis3 13" xfId="555"/>
    <cellStyle name="60% - Énfasis3 14" xfId="556"/>
    <cellStyle name="60% - Énfasis3 15" xfId="557"/>
    <cellStyle name="60% - Énfasis3 16" xfId="558"/>
    <cellStyle name="60% - Énfasis3 17" xfId="559"/>
    <cellStyle name="60% - Énfasis3 18" xfId="560"/>
    <cellStyle name="60% - Énfasis3 19" xfId="561"/>
    <cellStyle name="60% - Énfasis3 2" xfId="562"/>
    <cellStyle name="60% - Énfasis3 20" xfId="563"/>
    <cellStyle name="60% - Énfasis3 3" xfId="564"/>
    <cellStyle name="60% - Énfasis3 4" xfId="565"/>
    <cellStyle name="60% - Énfasis3 5" xfId="566"/>
    <cellStyle name="60% - Énfasis3 6" xfId="567"/>
    <cellStyle name="60% - Énfasis3 7" xfId="568"/>
    <cellStyle name="60% - Énfasis3 8" xfId="569"/>
    <cellStyle name="60% - Énfasis3 9" xfId="570"/>
    <cellStyle name="60% - Énfasis3 9 10" xfId="571"/>
    <cellStyle name="60% - Énfasis3 9 11" xfId="572"/>
    <cellStyle name="60% - Énfasis3 9 12" xfId="573"/>
    <cellStyle name="60% - Énfasis3 9 13" xfId="574"/>
    <cellStyle name="60% - Énfasis3 9 14" xfId="575"/>
    <cellStyle name="60% - Énfasis3 9 15" xfId="576"/>
    <cellStyle name="60% - Énfasis3 9 16" xfId="577"/>
    <cellStyle name="60% - Énfasis3 9 17" xfId="578"/>
    <cellStyle name="60% - Énfasis3 9 18" xfId="579"/>
    <cellStyle name="60% - Énfasis3 9 19" xfId="580"/>
    <cellStyle name="60% - Énfasis3 9 2" xfId="581"/>
    <cellStyle name="60% - Énfasis3 9 20" xfId="582"/>
    <cellStyle name="60% - Énfasis3 9 21" xfId="583"/>
    <cellStyle name="60% - Énfasis3 9 22" xfId="584"/>
    <cellStyle name="60% - Énfasis3 9 3" xfId="585"/>
    <cellStyle name="60% - Énfasis3 9 4" xfId="586"/>
    <cellStyle name="60% - Énfasis3 9 5" xfId="587"/>
    <cellStyle name="60% - Énfasis3 9 6" xfId="588"/>
    <cellStyle name="60% - Énfasis3 9 7" xfId="589"/>
    <cellStyle name="60% - Énfasis3 9 8" xfId="590"/>
    <cellStyle name="60% - Énfasis3 9 9" xfId="591"/>
    <cellStyle name="60% - Énfasis4 10" xfId="592"/>
    <cellStyle name="60% - Énfasis4 11" xfId="593"/>
    <cellStyle name="60% - Énfasis4 12" xfId="594"/>
    <cellStyle name="60% - Énfasis4 13" xfId="595"/>
    <cellStyle name="60% - Énfasis4 14" xfId="596"/>
    <cellStyle name="60% - Énfasis4 15" xfId="597"/>
    <cellStyle name="60% - Énfasis4 16" xfId="598"/>
    <cellStyle name="60% - Énfasis4 17" xfId="599"/>
    <cellStyle name="60% - Énfasis4 18" xfId="600"/>
    <cellStyle name="60% - Énfasis4 19" xfId="601"/>
    <cellStyle name="60% - Énfasis4 2" xfId="602"/>
    <cellStyle name="60% - Énfasis4 20" xfId="603"/>
    <cellStyle name="60% - Énfasis4 3" xfId="604"/>
    <cellStyle name="60% - Énfasis4 4" xfId="605"/>
    <cellStyle name="60% - Énfasis4 5" xfId="606"/>
    <cellStyle name="60% - Énfasis4 6" xfId="607"/>
    <cellStyle name="60% - Énfasis4 7" xfId="608"/>
    <cellStyle name="60% - Énfasis4 8" xfId="609"/>
    <cellStyle name="60% - Énfasis4 9" xfId="610"/>
    <cellStyle name="60% - Énfasis4 9 10" xfId="611"/>
    <cellStyle name="60% - Énfasis4 9 11" xfId="612"/>
    <cellStyle name="60% - Énfasis4 9 12" xfId="613"/>
    <cellStyle name="60% - Énfasis4 9 13" xfId="614"/>
    <cellStyle name="60% - Énfasis4 9 14" xfId="615"/>
    <cellStyle name="60% - Énfasis4 9 15" xfId="616"/>
    <cellStyle name="60% - Énfasis4 9 16" xfId="617"/>
    <cellStyle name="60% - Énfasis4 9 17" xfId="618"/>
    <cellStyle name="60% - Énfasis4 9 18" xfId="619"/>
    <cellStyle name="60% - Énfasis4 9 19" xfId="620"/>
    <cellStyle name="60% - Énfasis4 9 2" xfId="621"/>
    <cellStyle name="60% - Énfasis4 9 20" xfId="622"/>
    <cellStyle name="60% - Énfasis4 9 21" xfId="623"/>
    <cellStyle name="60% - Énfasis4 9 22" xfId="624"/>
    <cellStyle name="60% - Énfasis4 9 3" xfId="625"/>
    <cellStyle name="60% - Énfasis4 9 4" xfId="626"/>
    <cellStyle name="60% - Énfasis4 9 5" xfId="627"/>
    <cellStyle name="60% - Énfasis4 9 6" xfId="628"/>
    <cellStyle name="60% - Énfasis4 9 7" xfId="629"/>
    <cellStyle name="60% - Énfasis4 9 8" xfId="630"/>
    <cellStyle name="60% - Énfasis4 9 9" xfId="631"/>
    <cellStyle name="60% - Énfasis5" xfId="632" builtinId="48" customBuiltin="1"/>
    <cellStyle name="60% - Énfasis5 10" xfId="633"/>
    <cellStyle name="60% - Énfasis5 11" xfId="634"/>
    <cellStyle name="60% - Énfasis5 12" xfId="635"/>
    <cellStyle name="60% - Énfasis5 13" xfId="636"/>
    <cellStyle name="60% - Énfasis5 14" xfId="637"/>
    <cellStyle name="60% - Énfasis5 15" xfId="638"/>
    <cellStyle name="60% - Énfasis5 16" xfId="639"/>
    <cellStyle name="60% - Énfasis5 17" xfId="640"/>
    <cellStyle name="60% - Énfasis5 18" xfId="641"/>
    <cellStyle name="60% - Énfasis5 2" xfId="642"/>
    <cellStyle name="60% - Énfasis5 3" xfId="643"/>
    <cellStyle name="60% - Énfasis5 4" xfId="644"/>
    <cellStyle name="60% - Énfasis5 5" xfId="645"/>
    <cellStyle name="60% - Énfasis5 6" xfId="646"/>
    <cellStyle name="60% - Énfasis5 7" xfId="647"/>
    <cellStyle name="60% - Énfasis5 8" xfId="648"/>
    <cellStyle name="60% - Énfasis5 9" xfId="649"/>
    <cellStyle name="60% - Énfasis5 9 10" xfId="650"/>
    <cellStyle name="60% - Énfasis5 9 11" xfId="651"/>
    <cellStyle name="60% - Énfasis5 9 12" xfId="652"/>
    <cellStyle name="60% - Énfasis5 9 13" xfId="653"/>
    <cellStyle name="60% - Énfasis5 9 14" xfId="654"/>
    <cellStyle name="60% - Énfasis5 9 15" xfId="655"/>
    <cellStyle name="60% - Énfasis5 9 16" xfId="656"/>
    <cellStyle name="60% - Énfasis5 9 17" xfId="657"/>
    <cellStyle name="60% - Énfasis5 9 18" xfId="658"/>
    <cellStyle name="60% - Énfasis5 9 19" xfId="659"/>
    <cellStyle name="60% - Énfasis5 9 2" xfId="660"/>
    <cellStyle name="60% - Énfasis5 9 20" xfId="661"/>
    <cellStyle name="60% - Énfasis5 9 21" xfId="662"/>
    <cellStyle name="60% - Énfasis5 9 22" xfId="663"/>
    <cellStyle name="60% - Énfasis5 9 3" xfId="664"/>
    <cellStyle name="60% - Énfasis5 9 4" xfId="665"/>
    <cellStyle name="60% - Énfasis5 9 5" xfId="666"/>
    <cellStyle name="60% - Énfasis5 9 6" xfId="667"/>
    <cellStyle name="60% - Énfasis5 9 7" xfId="668"/>
    <cellStyle name="60% - Énfasis5 9 8" xfId="669"/>
    <cellStyle name="60% - Énfasis5 9 9" xfId="670"/>
    <cellStyle name="60% - Énfasis6 10" xfId="671"/>
    <cellStyle name="60% - Énfasis6 11" xfId="672"/>
    <cellStyle name="60% - Énfasis6 12" xfId="673"/>
    <cellStyle name="60% - Énfasis6 13" xfId="674"/>
    <cellStyle name="60% - Énfasis6 14" xfId="675"/>
    <cellStyle name="60% - Énfasis6 15" xfId="676"/>
    <cellStyle name="60% - Énfasis6 16" xfId="677"/>
    <cellStyle name="60% - Énfasis6 17" xfId="678"/>
    <cellStyle name="60% - Énfasis6 18" xfId="679"/>
    <cellStyle name="60% - Énfasis6 19" xfId="680"/>
    <cellStyle name="60% - Énfasis6 2" xfId="681"/>
    <cellStyle name="60% - Énfasis6 20" xfId="682"/>
    <cellStyle name="60% - Énfasis6 3" xfId="683"/>
    <cellStyle name="60% - Énfasis6 4" xfId="684"/>
    <cellStyle name="60% - Énfasis6 5" xfId="685"/>
    <cellStyle name="60% - Énfasis6 6" xfId="686"/>
    <cellStyle name="60% - Énfasis6 7" xfId="687"/>
    <cellStyle name="60% - Énfasis6 8" xfId="688"/>
    <cellStyle name="60% - Énfasis6 9" xfId="689"/>
    <cellStyle name="60% - Énfasis6 9 10" xfId="690"/>
    <cellStyle name="60% - Énfasis6 9 11" xfId="691"/>
    <cellStyle name="60% - Énfasis6 9 12" xfId="692"/>
    <cellStyle name="60% - Énfasis6 9 13" xfId="693"/>
    <cellStyle name="60% - Énfasis6 9 14" xfId="694"/>
    <cellStyle name="60% - Énfasis6 9 15" xfId="695"/>
    <cellStyle name="60% - Énfasis6 9 16" xfId="696"/>
    <cellStyle name="60% - Énfasis6 9 17" xfId="697"/>
    <cellStyle name="60% - Énfasis6 9 18" xfId="698"/>
    <cellStyle name="60% - Énfasis6 9 19" xfId="699"/>
    <cellStyle name="60% - Énfasis6 9 2" xfId="700"/>
    <cellStyle name="60% - Énfasis6 9 20" xfId="701"/>
    <cellStyle name="60% - Énfasis6 9 21" xfId="702"/>
    <cellStyle name="60% - Énfasis6 9 22" xfId="703"/>
    <cellStyle name="60% - Énfasis6 9 3" xfId="704"/>
    <cellStyle name="60% - Énfasis6 9 4" xfId="705"/>
    <cellStyle name="60% - Énfasis6 9 5" xfId="706"/>
    <cellStyle name="60% - Énfasis6 9 6" xfId="707"/>
    <cellStyle name="60% - Énfasis6 9 7" xfId="708"/>
    <cellStyle name="60% - Énfasis6 9 8" xfId="709"/>
    <cellStyle name="60% - Énfasis6 9 9" xfId="710"/>
    <cellStyle name="Buena 10" xfId="711"/>
    <cellStyle name="Buena 11" xfId="712"/>
    <cellStyle name="Buena 12" xfId="713"/>
    <cellStyle name="Buena 13" xfId="714"/>
    <cellStyle name="Buena 14" xfId="715"/>
    <cellStyle name="Buena 15" xfId="716"/>
    <cellStyle name="Buena 16" xfId="717"/>
    <cellStyle name="Buena 17" xfId="718"/>
    <cellStyle name="Buena 18" xfId="719"/>
    <cellStyle name="Buena 2" xfId="720"/>
    <cellStyle name="Buena 3" xfId="721"/>
    <cellStyle name="Buena 4" xfId="722"/>
    <cellStyle name="Buena 5" xfId="723"/>
    <cellStyle name="Buena 6" xfId="724"/>
    <cellStyle name="Buena 7" xfId="725"/>
    <cellStyle name="Buena 8" xfId="726"/>
    <cellStyle name="Buena 9" xfId="727"/>
    <cellStyle name="Buena 9 10" xfId="728"/>
    <cellStyle name="Buena 9 11" xfId="729"/>
    <cellStyle name="Buena 9 12" xfId="730"/>
    <cellStyle name="Buena 9 13" xfId="731"/>
    <cellStyle name="Buena 9 14" xfId="732"/>
    <cellStyle name="Buena 9 15" xfId="733"/>
    <cellStyle name="Buena 9 16" xfId="734"/>
    <cellStyle name="Buena 9 17" xfId="735"/>
    <cellStyle name="Buena 9 18" xfId="736"/>
    <cellStyle name="Buena 9 19" xfId="737"/>
    <cellStyle name="Buena 9 2" xfId="738"/>
    <cellStyle name="Buena 9 20" xfId="739"/>
    <cellStyle name="Buena 9 21" xfId="740"/>
    <cellStyle name="Buena 9 22" xfId="741"/>
    <cellStyle name="Buena 9 3" xfId="742"/>
    <cellStyle name="Buena 9 4" xfId="743"/>
    <cellStyle name="Buena 9 5" xfId="744"/>
    <cellStyle name="Buena 9 6" xfId="745"/>
    <cellStyle name="Buena 9 7" xfId="746"/>
    <cellStyle name="Buena 9 8" xfId="747"/>
    <cellStyle name="Buena 9 9" xfId="748"/>
    <cellStyle name="Cálculo" xfId="749" builtinId="22" customBuiltin="1"/>
    <cellStyle name="Cálculo 10" xfId="750"/>
    <cellStyle name="Cálculo 11" xfId="751"/>
    <cellStyle name="Cálculo 12" xfId="752"/>
    <cellStyle name="Cálculo 13" xfId="753"/>
    <cellStyle name="Cálculo 14" xfId="754"/>
    <cellStyle name="Cálculo 15" xfId="755"/>
    <cellStyle name="Cálculo 16" xfId="756"/>
    <cellStyle name="Cálculo 17" xfId="757"/>
    <cellStyle name="Cálculo 18" xfId="758"/>
    <cellStyle name="Cálculo 2" xfId="759"/>
    <cellStyle name="Cálculo 3" xfId="760"/>
    <cellStyle name="Cálculo 4" xfId="761"/>
    <cellStyle name="Cálculo 5" xfId="762"/>
    <cellStyle name="Cálculo 6" xfId="763"/>
    <cellStyle name="Cálculo 7" xfId="764"/>
    <cellStyle name="Cálculo 8" xfId="765"/>
    <cellStyle name="Cálculo 9" xfId="766"/>
    <cellStyle name="Cálculo 9 10" xfId="767"/>
    <cellStyle name="Cálculo 9 11" xfId="768"/>
    <cellStyle name="Cálculo 9 12" xfId="769"/>
    <cellStyle name="Cálculo 9 13" xfId="770"/>
    <cellStyle name="Cálculo 9 14" xfId="771"/>
    <cellStyle name="Cálculo 9 15" xfId="772"/>
    <cellStyle name="Cálculo 9 16" xfId="773"/>
    <cellStyle name="Cálculo 9 17" xfId="774"/>
    <cellStyle name="Cálculo 9 18" xfId="775"/>
    <cellStyle name="Cálculo 9 19" xfId="776"/>
    <cellStyle name="Cálculo 9 2" xfId="777"/>
    <cellStyle name="Cálculo 9 20" xfId="778"/>
    <cellStyle name="Cálculo 9 21" xfId="779"/>
    <cellStyle name="Cálculo 9 22" xfId="780"/>
    <cellStyle name="Cálculo 9 3" xfId="781"/>
    <cellStyle name="Cálculo 9 4" xfId="782"/>
    <cellStyle name="Cálculo 9 5" xfId="783"/>
    <cellStyle name="Cálculo 9 6" xfId="784"/>
    <cellStyle name="Cálculo 9 7" xfId="785"/>
    <cellStyle name="Cálculo 9 8" xfId="786"/>
    <cellStyle name="Cálculo 9 9" xfId="787"/>
    <cellStyle name="Celda de comprobación" xfId="788" builtinId="23" customBuiltin="1"/>
    <cellStyle name="Celda de comprobación 10" xfId="789"/>
    <cellStyle name="Celda de comprobación 11" xfId="790"/>
    <cellStyle name="Celda de comprobación 12" xfId="791"/>
    <cellStyle name="Celda de comprobación 13" xfId="792"/>
    <cellStyle name="Celda de comprobación 14" xfId="793"/>
    <cellStyle name="Celda de comprobación 15" xfId="794"/>
    <cellStyle name="Celda de comprobación 16" xfId="795"/>
    <cellStyle name="Celda de comprobación 17" xfId="796"/>
    <cellStyle name="Celda de comprobación 18" xfId="797"/>
    <cellStyle name="Celda de comprobación 2" xfId="798"/>
    <cellStyle name="Celda de comprobación 3" xfId="799"/>
    <cellStyle name="Celda de comprobación 4" xfId="800"/>
    <cellStyle name="Celda de comprobación 5" xfId="801"/>
    <cellStyle name="Celda de comprobación 6" xfId="802"/>
    <cellStyle name="Celda de comprobación 7" xfId="803"/>
    <cellStyle name="Celda de comprobación 8" xfId="804"/>
    <cellStyle name="Celda de comprobación 9" xfId="805"/>
    <cellStyle name="Celda de comprobación 9 10" xfId="806"/>
    <cellStyle name="Celda de comprobación 9 11" xfId="807"/>
    <cellStyle name="Celda de comprobación 9 12" xfId="808"/>
    <cellStyle name="Celda de comprobación 9 13" xfId="809"/>
    <cellStyle name="Celda de comprobación 9 14" xfId="810"/>
    <cellStyle name="Celda de comprobación 9 15" xfId="811"/>
    <cellStyle name="Celda de comprobación 9 16" xfId="812"/>
    <cellStyle name="Celda de comprobación 9 17" xfId="813"/>
    <cellStyle name="Celda de comprobación 9 18" xfId="814"/>
    <cellStyle name="Celda de comprobación 9 19" xfId="815"/>
    <cellStyle name="Celda de comprobación 9 2" xfId="816"/>
    <cellStyle name="Celda de comprobación 9 20" xfId="817"/>
    <cellStyle name="Celda de comprobación 9 21" xfId="818"/>
    <cellStyle name="Celda de comprobación 9 22" xfId="819"/>
    <cellStyle name="Celda de comprobación 9 3" xfId="820"/>
    <cellStyle name="Celda de comprobación 9 4" xfId="821"/>
    <cellStyle name="Celda de comprobación 9 5" xfId="822"/>
    <cellStyle name="Celda de comprobación 9 6" xfId="823"/>
    <cellStyle name="Celda de comprobación 9 7" xfId="824"/>
    <cellStyle name="Celda de comprobación 9 8" xfId="825"/>
    <cellStyle name="Celda de comprobación 9 9" xfId="826"/>
    <cellStyle name="Celda vinculada" xfId="827" builtinId="24" customBuiltin="1"/>
    <cellStyle name="Celda vinculada 10" xfId="828"/>
    <cellStyle name="Celda vinculada 11" xfId="829"/>
    <cellStyle name="Celda vinculada 12" xfId="830"/>
    <cellStyle name="Celda vinculada 13" xfId="831"/>
    <cellStyle name="Celda vinculada 14" xfId="832"/>
    <cellStyle name="Celda vinculada 15" xfId="833"/>
    <cellStyle name="Celda vinculada 16" xfId="834"/>
    <cellStyle name="Celda vinculada 17" xfId="835"/>
    <cellStyle name="Celda vinculada 18" xfId="836"/>
    <cellStyle name="Celda vinculada 2" xfId="837"/>
    <cellStyle name="Celda vinculada 3" xfId="838"/>
    <cellStyle name="Celda vinculada 4" xfId="839"/>
    <cellStyle name="Celda vinculada 5" xfId="840"/>
    <cellStyle name="Celda vinculada 6" xfId="841"/>
    <cellStyle name="Celda vinculada 7" xfId="842"/>
    <cellStyle name="Celda vinculada 8" xfId="843"/>
    <cellStyle name="Celda vinculada 9" xfId="844"/>
    <cellStyle name="Celda vinculada 9 10" xfId="845"/>
    <cellStyle name="Celda vinculada 9 11" xfId="846"/>
    <cellStyle name="Celda vinculada 9 12" xfId="847"/>
    <cellStyle name="Celda vinculada 9 13" xfId="848"/>
    <cellStyle name="Celda vinculada 9 14" xfId="849"/>
    <cellStyle name="Celda vinculada 9 15" xfId="850"/>
    <cellStyle name="Celda vinculada 9 16" xfId="851"/>
    <cellStyle name="Celda vinculada 9 17" xfId="852"/>
    <cellStyle name="Celda vinculada 9 18" xfId="853"/>
    <cellStyle name="Celda vinculada 9 19" xfId="854"/>
    <cellStyle name="Celda vinculada 9 2" xfId="855"/>
    <cellStyle name="Celda vinculada 9 20" xfId="856"/>
    <cellStyle name="Celda vinculada 9 21" xfId="857"/>
    <cellStyle name="Celda vinculada 9 22" xfId="858"/>
    <cellStyle name="Celda vinculada 9 3" xfId="859"/>
    <cellStyle name="Celda vinculada 9 4" xfId="860"/>
    <cellStyle name="Celda vinculada 9 5" xfId="861"/>
    <cellStyle name="Celda vinculada 9 6" xfId="862"/>
    <cellStyle name="Celda vinculada 9 7" xfId="863"/>
    <cellStyle name="Celda vinculada 9 8" xfId="864"/>
    <cellStyle name="Celda vinculada 9 9" xfId="865"/>
    <cellStyle name="Coma 2" xfId="866"/>
    <cellStyle name="Coma 2 2" xfId="867"/>
    <cellStyle name="Encabezado 4" xfId="868" builtinId="19" customBuiltin="1"/>
    <cellStyle name="Encabezado 4 10" xfId="869"/>
    <cellStyle name="Encabezado 4 11" xfId="870"/>
    <cellStyle name="Encabezado 4 12" xfId="871"/>
    <cellStyle name="Encabezado 4 13" xfId="872"/>
    <cellStyle name="Encabezado 4 14" xfId="873"/>
    <cellStyle name="Encabezado 4 15" xfId="874"/>
    <cellStyle name="Encabezado 4 16" xfId="875"/>
    <cellStyle name="Encabezado 4 17" xfId="876"/>
    <cellStyle name="Encabezado 4 18" xfId="877"/>
    <cellStyle name="Encabezado 4 2" xfId="878"/>
    <cellStyle name="Encabezado 4 3" xfId="879"/>
    <cellStyle name="Encabezado 4 4" xfId="880"/>
    <cellStyle name="Encabezado 4 5" xfId="881"/>
    <cellStyle name="Encabezado 4 6" xfId="882"/>
    <cellStyle name="Encabezado 4 7" xfId="883"/>
    <cellStyle name="Encabezado 4 8" xfId="884"/>
    <cellStyle name="Encabezado 4 9" xfId="885"/>
    <cellStyle name="Encabezado 4 9 10" xfId="886"/>
    <cellStyle name="Encabezado 4 9 11" xfId="887"/>
    <cellStyle name="Encabezado 4 9 12" xfId="888"/>
    <cellStyle name="Encabezado 4 9 13" xfId="889"/>
    <cellStyle name="Encabezado 4 9 14" xfId="890"/>
    <cellStyle name="Encabezado 4 9 15" xfId="891"/>
    <cellStyle name="Encabezado 4 9 16" xfId="892"/>
    <cellStyle name="Encabezado 4 9 17" xfId="893"/>
    <cellStyle name="Encabezado 4 9 18" xfId="894"/>
    <cellStyle name="Encabezado 4 9 19" xfId="895"/>
    <cellStyle name="Encabezado 4 9 2" xfId="896"/>
    <cellStyle name="Encabezado 4 9 20" xfId="897"/>
    <cellStyle name="Encabezado 4 9 21" xfId="898"/>
    <cellStyle name="Encabezado 4 9 22" xfId="899"/>
    <cellStyle name="Encabezado 4 9 3" xfId="900"/>
    <cellStyle name="Encabezado 4 9 4" xfId="901"/>
    <cellStyle name="Encabezado 4 9 5" xfId="902"/>
    <cellStyle name="Encabezado 4 9 6" xfId="903"/>
    <cellStyle name="Encabezado 4 9 7" xfId="904"/>
    <cellStyle name="Encabezado 4 9 8" xfId="905"/>
    <cellStyle name="Encabezado 4 9 9" xfId="906"/>
    <cellStyle name="Énfasis1" xfId="907" builtinId="29" customBuiltin="1"/>
    <cellStyle name="Énfasis1 10" xfId="908"/>
    <cellStyle name="Énfasis1 11" xfId="909"/>
    <cellStyle name="Énfasis1 12" xfId="910"/>
    <cellStyle name="Énfasis1 13" xfId="911"/>
    <cellStyle name="Énfasis1 14" xfId="912"/>
    <cellStyle name="Énfasis1 15" xfId="913"/>
    <cellStyle name="Énfasis1 16" xfId="914"/>
    <cellStyle name="Énfasis1 17" xfId="915"/>
    <cellStyle name="Énfasis1 18" xfId="916"/>
    <cellStyle name="Énfasis1 2" xfId="917"/>
    <cellStyle name="Énfasis1 3" xfId="918"/>
    <cellStyle name="Énfasis1 4" xfId="919"/>
    <cellStyle name="Énfasis1 5" xfId="920"/>
    <cellStyle name="Énfasis1 6" xfId="921"/>
    <cellStyle name="Énfasis1 7" xfId="922"/>
    <cellStyle name="Énfasis1 8" xfId="923"/>
    <cellStyle name="Énfasis1 9" xfId="924"/>
    <cellStyle name="Énfasis1 9 10" xfId="925"/>
    <cellStyle name="Énfasis1 9 11" xfId="926"/>
    <cellStyle name="Énfasis1 9 12" xfId="927"/>
    <cellStyle name="Énfasis1 9 13" xfId="928"/>
    <cellStyle name="Énfasis1 9 14" xfId="929"/>
    <cellStyle name="Énfasis1 9 15" xfId="930"/>
    <cellStyle name="Énfasis1 9 16" xfId="931"/>
    <cellStyle name="Énfasis1 9 17" xfId="932"/>
    <cellStyle name="Énfasis1 9 18" xfId="933"/>
    <cellStyle name="Énfasis1 9 19" xfId="934"/>
    <cellStyle name="Énfasis1 9 2" xfId="935"/>
    <cellStyle name="Énfasis1 9 20" xfId="936"/>
    <cellStyle name="Énfasis1 9 21" xfId="937"/>
    <cellStyle name="Énfasis1 9 22" xfId="938"/>
    <cellStyle name="Énfasis1 9 3" xfId="939"/>
    <cellStyle name="Énfasis1 9 4" xfId="940"/>
    <cellStyle name="Énfasis1 9 5" xfId="941"/>
    <cellStyle name="Énfasis1 9 6" xfId="942"/>
    <cellStyle name="Énfasis1 9 7" xfId="943"/>
    <cellStyle name="Énfasis1 9 8" xfId="944"/>
    <cellStyle name="Énfasis1 9 9" xfId="945"/>
    <cellStyle name="Énfasis2" xfId="946" builtinId="33" customBuiltin="1"/>
    <cellStyle name="Énfasis2 10" xfId="947"/>
    <cellStyle name="Énfasis2 11" xfId="948"/>
    <cellStyle name="Énfasis2 12" xfId="949"/>
    <cellStyle name="Énfasis2 13" xfId="950"/>
    <cellStyle name="Énfasis2 14" xfId="951"/>
    <cellStyle name="Énfasis2 15" xfId="952"/>
    <cellStyle name="Énfasis2 16" xfId="953"/>
    <cellStyle name="Énfasis2 17" xfId="954"/>
    <cellStyle name="Énfasis2 18" xfId="955"/>
    <cellStyle name="Énfasis2 2" xfId="956"/>
    <cellStyle name="Énfasis2 3" xfId="957"/>
    <cellStyle name="Énfasis2 4" xfId="958"/>
    <cellStyle name="Énfasis2 5" xfId="959"/>
    <cellStyle name="Énfasis2 6" xfId="960"/>
    <cellStyle name="Énfasis2 7" xfId="961"/>
    <cellStyle name="Énfasis2 8" xfId="962"/>
    <cellStyle name="Énfasis2 9" xfId="963"/>
    <cellStyle name="Énfasis2 9 10" xfId="964"/>
    <cellStyle name="Énfasis2 9 11" xfId="965"/>
    <cellStyle name="Énfasis2 9 12" xfId="966"/>
    <cellStyle name="Énfasis2 9 13" xfId="967"/>
    <cellStyle name="Énfasis2 9 14" xfId="968"/>
    <cellStyle name="Énfasis2 9 15" xfId="969"/>
    <cellStyle name="Énfasis2 9 16" xfId="970"/>
    <cellStyle name="Énfasis2 9 17" xfId="971"/>
    <cellStyle name="Énfasis2 9 18" xfId="972"/>
    <cellStyle name="Énfasis2 9 19" xfId="973"/>
    <cellStyle name="Énfasis2 9 2" xfId="974"/>
    <cellStyle name="Énfasis2 9 20" xfId="975"/>
    <cellStyle name="Énfasis2 9 21" xfId="976"/>
    <cellStyle name="Énfasis2 9 22" xfId="977"/>
    <cellStyle name="Énfasis2 9 3" xfId="978"/>
    <cellStyle name="Énfasis2 9 4" xfId="979"/>
    <cellStyle name="Énfasis2 9 5" xfId="980"/>
    <cellStyle name="Énfasis2 9 6" xfId="981"/>
    <cellStyle name="Énfasis2 9 7" xfId="982"/>
    <cellStyle name="Énfasis2 9 8" xfId="983"/>
    <cellStyle name="Énfasis2 9 9" xfId="984"/>
    <cellStyle name="Énfasis3" xfId="985" builtinId="37" customBuiltin="1"/>
    <cellStyle name="Énfasis3 10" xfId="986"/>
    <cellStyle name="Énfasis3 11" xfId="987"/>
    <cellStyle name="Énfasis3 12" xfId="988"/>
    <cellStyle name="Énfasis3 13" xfId="989"/>
    <cellStyle name="Énfasis3 14" xfId="990"/>
    <cellStyle name="Énfasis3 15" xfId="991"/>
    <cellStyle name="Énfasis3 16" xfId="992"/>
    <cellStyle name="Énfasis3 17" xfId="993"/>
    <cellStyle name="Énfasis3 18" xfId="994"/>
    <cellStyle name="Énfasis3 2" xfId="995"/>
    <cellStyle name="Énfasis3 3" xfId="996"/>
    <cellStyle name="Énfasis3 4" xfId="997"/>
    <cellStyle name="Énfasis3 5" xfId="998"/>
    <cellStyle name="Énfasis3 6" xfId="999"/>
    <cellStyle name="Énfasis3 7" xfId="1000"/>
    <cellStyle name="Énfasis3 8" xfId="1001"/>
    <cellStyle name="Énfasis3 9" xfId="1002"/>
    <cellStyle name="Énfasis3 9 10" xfId="1003"/>
    <cellStyle name="Énfasis3 9 11" xfId="1004"/>
    <cellStyle name="Énfasis3 9 12" xfId="1005"/>
    <cellStyle name="Énfasis3 9 13" xfId="1006"/>
    <cellStyle name="Énfasis3 9 14" xfId="1007"/>
    <cellStyle name="Énfasis3 9 15" xfId="1008"/>
    <cellStyle name="Énfasis3 9 16" xfId="1009"/>
    <cellStyle name="Énfasis3 9 17" xfId="1010"/>
    <cellStyle name="Énfasis3 9 18" xfId="1011"/>
    <cellStyle name="Énfasis3 9 19" xfId="1012"/>
    <cellStyle name="Énfasis3 9 2" xfId="1013"/>
    <cellStyle name="Énfasis3 9 20" xfId="1014"/>
    <cellStyle name="Énfasis3 9 21" xfId="1015"/>
    <cellStyle name="Énfasis3 9 22" xfId="1016"/>
    <cellStyle name="Énfasis3 9 3" xfId="1017"/>
    <cellStyle name="Énfasis3 9 4" xfId="1018"/>
    <cellStyle name="Énfasis3 9 5" xfId="1019"/>
    <cellStyle name="Énfasis3 9 6" xfId="1020"/>
    <cellStyle name="Énfasis3 9 7" xfId="1021"/>
    <cellStyle name="Énfasis3 9 8" xfId="1022"/>
    <cellStyle name="Énfasis3 9 9" xfId="1023"/>
    <cellStyle name="Énfasis4" xfId="1024" builtinId="41" customBuiltin="1"/>
    <cellStyle name="Énfasis4 10" xfId="1025"/>
    <cellStyle name="Énfasis4 11" xfId="1026"/>
    <cellStyle name="Énfasis4 12" xfId="1027"/>
    <cellStyle name="Énfasis4 13" xfId="1028"/>
    <cellStyle name="Énfasis4 14" xfId="1029"/>
    <cellStyle name="Énfasis4 15" xfId="1030"/>
    <cellStyle name="Énfasis4 16" xfId="1031"/>
    <cellStyle name="Énfasis4 17" xfId="1032"/>
    <cellStyle name="Énfasis4 18" xfId="1033"/>
    <cellStyle name="Énfasis4 2" xfId="1034"/>
    <cellStyle name="Énfasis4 3" xfId="1035"/>
    <cellStyle name="Énfasis4 4" xfId="1036"/>
    <cellStyle name="Énfasis4 5" xfId="1037"/>
    <cellStyle name="Énfasis4 6" xfId="1038"/>
    <cellStyle name="Énfasis4 7" xfId="1039"/>
    <cellStyle name="Énfasis4 8" xfId="1040"/>
    <cellStyle name="Énfasis4 9" xfId="1041"/>
    <cellStyle name="Énfasis4 9 10" xfId="1042"/>
    <cellStyle name="Énfasis4 9 11" xfId="1043"/>
    <cellStyle name="Énfasis4 9 12" xfId="1044"/>
    <cellStyle name="Énfasis4 9 13" xfId="1045"/>
    <cellStyle name="Énfasis4 9 14" xfId="1046"/>
    <cellStyle name="Énfasis4 9 15" xfId="1047"/>
    <cellStyle name="Énfasis4 9 16" xfId="1048"/>
    <cellStyle name="Énfasis4 9 17" xfId="1049"/>
    <cellStyle name="Énfasis4 9 18" xfId="1050"/>
    <cellStyle name="Énfasis4 9 19" xfId="1051"/>
    <cellStyle name="Énfasis4 9 2" xfId="1052"/>
    <cellStyle name="Énfasis4 9 20" xfId="1053"/>
    <cellStyle name="Énfasis4 9 21" xfId="1054"/>
    <cellStyle name="Énfasis4 9 22" xfId="1055"/>
    <cellStyle name="Énfasis4 9 3" xfId="1056"/>
    <cellStyle name="Énfasis4 9 4" xfId="1057"/>
    <cellStyle name="Énfasis4 9 5" xfId="1058"/>
    <cellStyle name="Énfasis4 9 6" xfId="1059"/>
    <cellStyle name="Énfasis4 9 7" xfId="1060"/>
    <cellStyle name="Énfasis4 9 8" xfId="1061"/>
    <cellStyle name="Énfasis4 9 9" xfId="1062"/>
    <cellStyle name="Énfasis5" xfId="1063" builtinId="45" customBuiltin="1"/>
    <cellStyle name="Énfasis5 10" xfId="1064"/>
    <cellStyle name="Énfasis5 11" xfId="1065"/>
    <cellStyle name="Énfasis5 12" xfId="1066"/>
    <cellStyle name="Énfasis5 13" xfId="1067"/>
    <cellStyle name="Énfasis5 14" xfId="1068"/>
    <cellStyle name="Énfasis5 15" xfId="1069"/>
    <cellStyle name="Énfasis5 16" xfId="1070"/>
    <cellStyle name="Énfasis5 17" xfId="1071"/>
    <cellStyle name="Énfasis5 18" xfId="1072"/>
    <cellStyle name="Énfasis5 2" xfId="1073"/>
    <cellStyle name="Énfasis5 3" xfId="1074"/>
    <cellStyle name="Énfasis5 4" xfId="1075"/>
    <cellStyle name="Énfasis5 5" xfId="1076"/>
    <cellStyle name="Énfasis5 6" xfId="1077"/>
    <cellStyle name="Énfasis5 7" xfId="1078"/>
    <cellStyle name="Énfasis5 8" xfId="1079"/>
    <cellStyle name="Énfasis5 9" xfId="1080"/>
    <cellStyle name="Énfasis5 9 10" xfId="1081"/>
    <cellStyle name="Énfasis5 9 11" xfId="1082"/>
    <cellStyle name="Énfasis5 9 12" xfId="1083"/>
    <cellStyle name="Énfasis5 9 13" xfId="1084"/>
    <cellStyle name="Énfasis5 9 14" xfId="1085"/>
    <cellStyle name="Énfasis5 9 15" xfId="1086"/>
    <cellStyle name="Énfasis5 9 16" xfId="1087"/>
    <cellStyle name="Énfasis5 9 17" xfId="1088"/>
    <cellStyle name="Énfasis5 9 18" xfId="1089"/>
    <cellStyle name="Énfasis5 9 19" xfId="1090"/>
    <cellStyle name="Énfasis5 9 2" xfId="1091"/>
    <cellStyle name="Énfasis5 9 20" xfId="1092"/>
    <cellStyle name="Énfasis5 9 21" xfId="1093"/>
    <cellStyle name="Énfasis5 9 22" xfId="1094"/>
    <cellStyle name="Énfasis5 9 3" xfId="1095"/>
    <cellStyle name="Énfasis5 9 4" xfId="1096"/>
    <cellStyle name="Énfasis5 9 5" xfId="1097"/>
    <cellStyle name="Énfasis5 9 6" xfId="1098"/>
    <cellStyle name="Énfasis5 9 7" xfId="1099"/>
    <cellStyle name="Énfasis5 9 8" xfId="1100"/>
    <cellStyle name="Énfasis5 9 9" xfId="1101"/>
    <cellStyle name="Énfasis6" xfId="1102" builtinId="49" customBuiltin="1"/>
    <cellStyle name="Énfasis6 10" xfId="1103"/>
    <cellStyle name="Énfasis6 11" xfId="1104"/>
    <cellStyle name="Énfasis6 12" xfId="1105"/>
    <cellStyle name="Énfasis6 13" xfId="1106"/>
    <cellStyle name="Énfasis6 14" xfId="1107"/>
    <cellStyle name="Énfasis6 15" xfId="1108"/>
    <cellStyle name="Énfasis6 16" xfId="1109"/>
    <cellStyle name="Énfasis6 17" xfId="1110"/>
    <cellStyle name="Énfasis6 18" xfId="1111"/>
    <cellStyle name="Énfasis6 2" xfId="1112"/>
    <cellStyle name="Énfasis6 3" xfId="1113"/>
    <cellStyle name="Énfasis6 4" xfId="1114"/>
    <cellStyle name="Énfasis6 5" xfId="1115"/>
    <cellStyle name="Énfasis6 6" xfId="1116"/>
    <cellStyle name="Énfasis6 7" xfId="1117"/>
    <cellStyle name="Énfasis6 8" xfId="1118"/>
    <cellStyle name="Énfasis6 9" xfId="1119"/>
    <cellStyle name="Énfasis6 9 10" xfId="1120"/>
    <cellStyle name="Énfasis6 9 11" xfId="1121"/>
    <cellStyle name="Énfasis6 9 12" xfId="1122"/>
    <cellStyle name="Énfasis6 9 13" xfId="1123"/>
    <cellStyle name="Énfasis6 9 14" xfId="1124"/>
    <cellStyle name="Énfasis6 9 15" xfId="1125"/>
    <cellStyle name="Énfasis6 9 16" xfId="1126"/>
    <cellStyle name="Énfasis6 9 17" xfId="1127"/>
    <cellStyle name="Énfasis6 9 18" xfId="1128"/>
    <cellStyle name="Énfasis6 9 19" xfId="1129"/>
    <cellStyle name="Énfasis6 9 2" xfId="1130"/>
    <cellStyle name="Énfasis6 9 20" xfId="1131"/>
    <cellStyle name="Énfasis6 9 21" xfId="1132"/>
    <cellStyle name="Énfasis6 9 22" xfId="1133"/>
    <cellStyle name="Énfasis6 9 3" xfId="1134"/>
    <cellStyle name="Énfasis6 9 4" xfId="1135"/>
    <cellStyle name="Énfasis6 9 5" xfId="1136"/>
    <cellStyle name="Énfasis6 9 6" xfId="1137"/>
    <cellStyle name="Énfasis6 9 7" xfId="1138"/>
    <cellStyle name="Énfasis6 9 8" xfId="1139"/>
    <cellStyle name="Énfasis6 9 9" xfId="1140"/>
    <cellStyle name="Entrada" xfId="1141" builtinId="20" customBuiltin="1"/>
    <cellStyle name="Entrada 10" xfId="1142"/>
    <cellStyle name="Entrada 11" xfId="1143"/>
    <cellStyle name="Entrada 12" xfId="1144"/>
    <cellStyle name="Entrada 13" xfId="1145"/>
    <cellStyle name="Entrada 14" xfId="1146"/>
    <cellStyle name="Entrada 15" xfId="1147"/>
    <cellStyle name="Entrada 16" xfId="1148"/>
    <cellStyle name="Entrada 17" xfId="1149"/>
    <cellStyle name="Entrada 18" xfId="1150"/>
    <cellStyle name="Entrada 2" xfId="1151"/>
    <cellStyle name="Entrada 3" xfId="1152"/>
    <cellStyle name="Entrada 4" xfId="1153"/>
    <cellStyle name="Entrada 5" xfId="1154"/>
    <cellStyle name="Entrada 6" xfId="1155"/>
    <cellStyle name="Entrada 7" xfId="1156"/>
    <cellStyle name="Entrada 8" xfId="1157"/>
    <cellStyle name="Entrada 9" xfId="1158"/>
    <cellStyle name="Entrada 9 10" xfId="1159"/>
    <cellStyle name="Entrada 9 11" xfId="1160"/>
    <cellStyle name="Entrada 9 12" xfId="1161"/>
    <cellStyle name="Entrada 9 13" xfId="1162"/>
    <cellStyle name="Entrada 9 14" xfId="1163"/>
    <cellStyle name="Entrada 9 15" xfId="1164"/>
    <cellStyle name="Entrada 9 16" xfId="1165"/>
    <cellStyle name="Entrada 9 17" xfId="1166"/>
    <cellStyle name="Entrada 9 18" xfId="1167"/>
    <cellStyle name="Entrada 9 19" xfId="1168"/>
    <cellStyle name="Entrada 9 2" xfId="1169"/>
    <cellStyle name="Entrada 9 20" xfId="1170"/>
    <cellStyle name="Entrada 9 21" xfId="1171"/>
    <cellStyle name="Entrada 9 22" xfId="1172"/>
    <cellStyle name="Entrada 9 3" xfId="1173"/>
    <cellStyle name="Entrada 9 4" xfId="1174"/>
    <cellStyle name="Entrada 9 5" xfId="1175"/>
    <cellStyle name="Entrada 9 6" xfId="1176"/>
    <cellStyle name="Entrada 9 7" xfId="1177"/>
    <cellStyle name="Entrada 9 8" xfId="1178"/>
    <cellStyle name="Entrada 9 9" xfId="1179"/>
    <cellStyle name="Euro" xfId="1180"/>
    <cellStyle name="Euro 10" xfId="1181"/>
    <cellStyle name="Euro 11" xfId="1182"/>
    <cellStyle name="Euro 12" xfId="1183"/>
    <cellStyle name="Euro 13" xfId="1184"/>
    <cellStyle name="Euro 14" xfId="1185"/>
    <cellStyle name="Euro 15" xfId="1186"/>
    <cellStyle name="Euro 16" xfId="1187"/>
    <cellStyle name="Euro 17" xfId="1188"/>
    <cellStyle name="Euro 18" xfId="1189"/>
    <cellStyle name="Euro 19" xfId="1190"/>
    <cellStyle name="Euro 2" xfId="1191"/>
    <cellStyle name="Euro 20" xfId="1192"/>
    <cellStyle name="Euro 21" xfId="1193"/>
    <cellStyle name="Euro 22" xfId="1194"/>
    <cellStyle name="Euro 23" xfId="1195"/>
    <cellStyle name="Euro 24" xfId="1196"/>
    <cellStyle name="Euro 25" xfId="1197"/>
    <cellStyle name="Euro 26" xfId="1198"/>
    <cellStyle name="Euro 27" xfId="1199"/>
    <cellStyle name="Euro 28" xfId="1200"/>
    <cellStyle name="Euro 29" xfId="1201"/>
    <cellStyle name="Euro 3" xfId="1202"/>
    <cellStyle name="Euro 4" xfId="1203"/>
    <cellStyle name="Euro 5" xfId="1204"/>
    <cellStyle name="Euro 6" xfId="1205"/>
    <cellStyle name="Euro 7" xfId="1206"/>
    <cellStyle name="Euro 8" xfId="1207"/>
    <cellStyle name="Euro 9" xfId="1208"/>
    <cellStyle name="Hipervínculo 2" xfId="1209"/>
    <cellStyle name="Hipervínculo 31" xfId="1210"/>
    <cellStyle name="Incorrecto" xfId="1211" builtinId="27" customBuiltin="1"/>
    <cellStyle name="Incorrecto 10" xfId="1212"/>
    <cellStyle name="Incorrecto 11" xfId="1213"/>
    <cellStyle name="Incorrecto 12" xfId="1214"/>
    <cellStyle name="Incorrecto 13" xfId="1215"/>
    <cellStyle name="Incorrecto 14" xfId="1216"/>
    <cellStyle name="Incorrecto 15" xfId="1217"/>
    <cellStyle name="Incorrecto 16" xfId="1218"/>
    <cellStyle name="Incorrecto 17" xfId="1219"/>
    <cellStyle name="Incorrecto 18" xfId="1220"/>
    <cellStyle name="Incorrecto 2" xfId="1221"/>
    <cellStyle name="Incorrecto 3" xfId="1222"/>
    <cellStyle name="Incorrecto 4" xfId="1223"/>
    <cellStyle name="Incorrecto 5" xfId="1224"/>
    <cellStyle name="Incorrecto 6" xfId="1225"/>
    <cellStyle name="Incorrecto 7" xfId="1226"/>
    <cellStyle name="Incorrecto 8" xfId="1227"/>
    <cellStyle name="Incorrecto 9" xfId="1228"/>
    <cellStyle name="Incorrecto 9 10" xfId="1229"/>
    <cellStyle name="Incorrecto 9 11" xfId="1230"/>
    <cellStyle name="Incorrecto 9 12" xfId="1231"/>
    <cellStyle name="Incorrecto 9 13" xfId="1232"/>
    <cellStyle name="Incorrecto 9 14" xfId="1233"/>
    <cellStyle name="Incorrecto 9 15" xfId="1234"/>
    <cellStyle name="Incorrecto 9 16" xfId="1235"/>
    <cellStyle name="Incorrecto 9 17" xfId="1236"/>
    <cellStyle name="Incorrecto 9 18" xfId="1237"/>
    <cellStyle name="Incorrecto 9 19" xfId="1238"/>
    <cellStyle name="Incorrecto 9 2" xfId="1239"/>
    <cellStyle name="Incorrecto 9 20" xfId="1240"/>
    <cellStyle name="Incorrecto 9 21" xfId="1241"/>
    <cellStyle name="Incorrecto 9 22" xfId="1242"/>
    <cellStyle name="Incorrecto 9 3" xfId="1243"/>
    <cellStyle name="Incorrecto 9 4" xfId="1244"/>
    <cellStyle name="Incorrecto 9 5" xfId="1245"/>
    <cellStyle name="Incorrecto 9 6" xfId="1246"/>
    <cellStyle name="Incorrecto 9 7" xfId="1247"/>
    <cellStyle name="Incorrecto 9 8" xfId="1248"/>
    <cellStyle name="Incorrecto 9 9" xfId="1249"/>
    <cellStyle name="Millares" xfId="1250" builtinId="3"/>
    <cellStyle name="Millares [0]" xfId="1251" builtinId="6"/>
    <cellStyle name="Millares [0] 2" xfId="1252"/>
    <cellStyle name="Millares 2" xfId="1253"/>
    <cellStyle name="Millares 2 10" xfId="1254"/>
    <cellStyle name="Millares 2 11" xfId="1255"/>
    <cellStyle name="Millares 2 12" xfId="1256"/>
    <cellStyle name="Millares 2 13" xfId="1257"/>
    <cellStyle name="Millares 2 13 2" xfId="1258"/>
    <cellStyle name="Millares 2 13 2 2" xfId="1259"/>
    <cellStyle name="Millares 2 13 2 2 2" xfId="1260"/>
    <cellStyle name="Millares 2 14" xfId="1261"/>
    <cellStyle name="Millares 2 2" xfId="1262"/>
    <cellStyle name="Millares 2 2 2" xfId="1263"/>
    <cellStyle name="Millares 2 2 3" xfId="1264"/>
    <cellStyle name="Millares 2 2 4" xfId="1265"/>
    <cellStyle name="Millares 2 3" xfId="1266"/>
    <cellStyle name="Millares 2 4" xfId="1267"/>
    <cellStyle name="Millares 2 5" xfId="1268"/>
    <cellStyle name="Millares 2 6" xfId="1269"/>
    <cellStyle name="Millares 2 7" xfId="1270"/>
    <cellStyle name="Millares 2 8" xfId="1271"/>
    <cellStyle name="Millares 2 9" xfId="1272"/>
    <cellStyle name="Millares 3" xfId="1273"/>
    <cellStyle name="Millares 3 2" xfId="1274"/>
    <cellStyle name="Millares 3 3" xfId="1275"/>
    <cellStyle name="Millares 4" xfId="1276"/>
    <cellStyle name="Millares 4 2" xfId="1277"/>
    <cellStyle name="Millares 4 2 2" xfId="1278"/>
    <cellStyle name="Millares 4 2 2 2" xfId="1279"/>
    <cellStyle name="Millares 4 3" xfId="1280"/>
    <cellStyle name="Millares 5" xfId="1281"/>
    <cellStyle name="Millares 6" xfId="1282"/>
    <cellStyle name="Millares 7" xfId="1283"/>
    <cellStyle name="Millares 8" xfId="1284"/>
    <cellStyle name="Moneda 2" xfId="1285"/>
    <cellStyle name="Moneda 2 2" xfId="1286"/>
    <cellStyle name="Moneda 2 3" xfId="1287"/>
    <cellStyle name="Neutral" xfId="1288" builtinId="28" customBuiltin="1"/>
    <cellStyle name="Neutral 10" xfId="1289"/>
    <cellStyle name="Neutral 11" xfId="1290"/>
    <cellStyle name="Neutral 12" xfId="1291"/>
    <cellStyle name="Neutral 13" xfId="1292"/>
    <cellStyle name="Neutral 14" xfId="1293"/>
    <cellStyle name="Neutral 15" xfId="1294"/>
    <cellStyle name="Neutral 16" xfId="1295"/>
    <cellStyle name="Neutral 2" xfId="1296"/>
    <cellStyle name="Neutral 3" xfId="1297"/>
    <cellStyle name="Neutral 4" xfId="1298"/>
    <cellStyle name="Neutral 5" xfId="1299"/>
    <cellStyle name="Neutral 6" xfId="1300"/>
    <cellStyle name="Neutral 7" xfId="1301"/>
    <cellStyle name="Neutral 8" xfId="1302"/>
    <cellStyle name="Neutral 9" xfId="1303"/>
    <cellStyle name="Normal" xfId="0" builtinId="0"/>
    <cellStyle name="Normal 10" xfId="1304"/>
    <cellStyle name="Normal 10 2" xfId="1305"/>
    <cellStyle name="Normal 11" xfId="1306"/>
    <cellStyle name="Normal 11 2" xfId="1307"/>
    <cellStyle name="Normal 110" xfId="1308"/>
    <cellStyle name="Normal 112" xfId="1309"/>
    <cellStyle name="Normal 113" xfId="1310"/>
    <cellStyle name="Normal 115" xfId="1311"/>
    <cellStyle name="Normal 12" xfId="1312"/>
    <cellStyle name="Normal 12 2" xfId="1313"/>
    <cellStyle name="Normal 13" xfId="1314"/>
    <cellStyle name="Normal 13 2" xfId="1315"/>
    <cellStyle name="Normal 14" xfId="1316"/>
    <cellStyle name="Normal 14 2" xfId="1317"/>
    <cellStyle name="Normal 15" xfId="1318"/>
    <cellStyle name="Normal 15 2" xfId="1319"/>
    <cellStyle name="Normal 16" xfId="1320"/>
    <cellStyle name="Normal 16 2" xfId="1321"/>
    <cellStyle name="Normal 17" xfId="1322"/>
    <cellStyle name="Normal 17 2" xfId="1323"/>
    <cellStyle name="Normal 18 2" xfId="1324"/>
    <cellStyle name="Normal 19" xfId="1325"/>
    <cellStyle name="Normal 19 2" xfId="1326"/>
    <cellStyle name="Normal 2" xfId="1327"/>
    <cellStyle name="Normal 2 10" xfId="1328"/>
    <cellStyle name="Normal 2 11" xfId="1329"/>
    <cellStyle name="Normal 2 12" xfId="1330"/>
    <cellStyle name="Normal 2 2" xfId="1331"/>
    <cellStyle name="Normal 2 2 2" xfId="1332"/>
    <cellStyle name="Normal 2 2 3" xfId="1333"/>
    <cellStyle name="Normal 2 2 4" xfId="1334"/>
    <cellStyle name="Normal 2 2 5" xfId="1335"/>
    <cellStyle name="Normal 2 3" xfId="1336"/>
    <cellStyle name="Normal 2 4" xfId="1337"/>
    <cellStyle name="Normal 2 5" xfId="1338"/>
    <cellStyle name="Normal 2 6" xfId="1339"/>
    <cellStyle name="Normal 2 7" xfId="1340"/>
    <cellStyle name="Normal 2 8" xfId="1341"/>
    <cellStyle name="Normal 2 9" xfId="1342"/>
    <cellStyle name="Normal 20 2" xfId="1343"/>
    <cellStyle name="Normal 21 2" xfId="1344"/>
    <cellStyle name="Normal 22 2" xfId="1345"/>
    <cellStyle name="Normal 23 2" xfId="1346"/>
    <cellStyle name="Normal 24 2" xfId="1347"/>
    <cellStyle name="Normal 25 2" xfId="1348"/>
    <cellStyle name="Normal 3" xfId="1349"/>
    <cellStyle name="Normal 3 10" xfId="1350"/>
    <cellStyle name="Normal 3 11" xfId="1351"/>
    <cellStyle name="Normal 3 12" xfId="1352"/>
    <cellStyle name="Normal 3 13" xfId="1353"/>
    <cellStyle name="Normal 3 14" xfId="1354"/>
    <cellStyle name="Normal 3 15" xfId="1355"/>
    <cellStyle name="Normal 3 16" xfId="1356"/>
    <cellStyle name="Normal 3 17" xfId="1357"/>
    <cellStyle name="Normal 3 18" xfId="1358"/>
    <cellStyle name="Normal 3 19" xfId="1359"/>
    <cellStyle name="Normal 3 2" xfId="1360"/>
    <cellStyle name="Normal 3 20" xfId="1361"/>
    <cellStyle name="Normal 3 21" xfId="1362"/>
    <cellStyle name="Normal 3 3" xfId="1363"/>
    <cellStyle name="Normal 3 4" xfId="1364"/>
    <cellStyle name="Normal 3 5" xfId="1365"/>
    <cellStyle name="Normal 3 6" xfId="1366"/>
    <cellStyle name="Normal 3 7" xfId="1367"/>
    <cellStyle name="Normal 3 8" xfId="1368"/>
    <cellStyle name="Normal 3 9" xfId="1369"/>
    <cellStyle name="Normal 3_PLAN DE ACTIVIDADES 10 DE ABRIL RURALIDAD" xfId="1370"/>
    <cellStyle name="Normal 4" xfId="1371"/>
    <cellStyle name="Normal 4 10" xfId="1372"/>
    <cellStyle name="Normal 4 11" xfId="1373"/>
    <cellStyle name="Normal 4 12" xfId="1374"/>
    <cellStyle name="Normal 4 13" xfId="1375"/>
    <cellStyle name="Normal 4 14" xfId="1376"/>
    <cellStyle name="Normal 4 15" xfId="1377"/>
    <cellStyle name="Normal 4 16" xfId="1378"/>
    <cellStyle name="Normal 4 17" xfId="1379"/>
    <cellStyle name="Normal 4 18" xfId="1380"/>
    <cellStyle name="Normal 4 19" xfId="1381"/>
    <cellStyle name="Normal 4 2" xfId="1382"/>
    <cellStyle name="Normal 4 20" xfId="1383"/>
    <cellStyle name="Normal 4 21" xfId="1384"/>
    <cellStyle name="Normal 4 3" xfId="1385"/>
    <cellStyle name="Normal 4 4" xfId="1386"/>
    <cellStyle name="Normal 4 5" xfId="1387"/>
    <cellStyle name="Normal 4 6" xfId="1388"/>
    <cellStyle name="Normal 4 7" xfId="1389"/>
    <cellStyle name="Normal 4 8" xfId="1390"/>
    <cellStyle name="Normal 4 9" xfId="1391"/>
    <cellStyle name="Normal 47" xfId="1392"/>
    <cellStyle name="Normal 48" xfId="1393"/>
    <cellStyle name="Normal 5" xfId="1394"/>
    <cellStyle name="Normal 5 10" xfId="1395"/>
    <cellStyle name="Normal 5 11" xfId="1396"/>
    <cellStyle name="Normal 5 12" xfId="1397"/>
    <cellStyle name="Normal 5 13" xfId="1398"/>
    <cellStyle name="Normal 5 14" xfId="1399"/>
    <cellStyle name="Normal 5 15" xfId="1400"/>
    <cellStyle name="Normal 5 16" xfId="1401"/>
    <cellStyle name="Normal 5 17" xfId="1402"/>
    <cellStyle name="Normal 5 18" xfId="1403"/>
    <cellStyle name="Normal 5 19" xfId="1404"/>
    <cellStyle name="Normal 5 2" xfId="1405"/>
    <cellStyle name="Normal 5 20" xfId="1406"/>
    <cellStyle name="Normal 5 21" xfId="1407"/>
    <cellStyle name="Normal 5 3" xfId="1408"/>
    <cellStyle name="Normal 5 4" xfId="1409"/>
    <cellStyle name="Normal 5 5" xfId="1410"/>
    <cellStyle name="Normal 5 6" xfId="1411"/>
    <cellStyle name="Normal 5 7" xfId="1412"/>
    <cellStyle name="Normal 5 8" xfId="1413"/>
    <cellStyle name="Normal 5 9" xfId="1414"/>
    <cellStyle name="Normal 53" xfId="1415"/>
    <cellStyle name="Normal 54" xfId="1416"/>
    <cellStyle name="Normal 55" xfId="1417"/>
    <cellStyle name="Normal 56" xfId="1418"/>
    <cellStyle name="Normal 57" xfId="1419"/>
    <cellStyle name="Normal 58" xfId="1420"/>
    <cellStyle name="Normal 59" xfId="1421"/>
    <cellStyle name="Normal 6" xfId="1422"/>
    <cellStyle name="Normal 6 2" xfId="1423"/>
    <cellStyle name="Normal 61" xfId="1424"/>
    <cellStyle name="Normal 65" xfId="1425"/>
    <cellStyle name="Normal 66" xfId="1426"/>
    <cellStyle name="Normal 69" xfId="1427"/>
    <cellStyle name="Normal 7" xfId="1428"/>
    <cellStyle name="Normal 7 2" xfId="1429"/>
    <cellStyle name="Normal 70" xfId="1430"/>
    <cellStyle name="Normal 75" xfId="1431"/>
    <cellStyle name="Normal 76" xfId="1432"/>
    <cellStyle name="Normal 77" xfId="1433"/>
    <cellStyle name="Normal 78" xfId="1434"/>
    <cellStyle name="Normal 79" xfId="1435"/>
    <cellStyle name="Normal 8" xfId="1436"/>
    <cellStyle name="Normal 8 2" xfId="1437"/>
    <cellStyle name="Normal 8 3" xfId="1438"/>
    <cellStyle name="Normal 80" xfId="1439"/>
    <cellStyle name="Normal 81" xfId="1440"/>
    <cellStyle name="Normal 82" xfId="1441"/>
    <cellStyle name="Normal 87" xfId="1442"/>
    <cellStyle name="Normal 89" xfId="1443"/>
    <cellStyle name="Normal 9" xfId="1444"/>
    <cellStyle name="Normal 9 2" xfId="1445"/>
    <cellStyle name="Normal 97" xfId="1446"/>
    <cellStyle name="Normal 99" xfId="1447"/>
    <cellStyle name="Notas 10" xfId="1448"/>
    <cellStyle name="Notas 11" xfId="1449"/>
    <cellStyle name="Notas 12" xfId="1450"/>
    <cellStyle name="Notas 13" xfId="1451"/>
    <cellStyle name="Notas 14" xfId="1452"/>
    <cellStyle name="Notas 15" xfId="1453"/>
    <cellStyle name="Notas 16" xfId="1454"/>
    <cellStyle name="Notas 17" xfId="1455"/>
    <cellStyle name="Notas 18" xfId="1456"/>
    <cellStyle name="Notas 19" xfId="1457"/>
    <cellStyle name="Notas 2" xfId="1458"/>
    <cellStyle name="Notas 2 2" xfId="1459"/>
    <cellStyle name="Notas 2 3" xfId="1460"/>
    <cellStyle name="Notas 2 4" xfId="1461"/>
    <cellStyle name="Notas 20" xfId="1462"/>
    <cellStyle name="Notas 21" xfId="1463"/>
    <cellStyle name="Notas 22" xfId="1464"/>
    <cellStyle name="Notas 3" xfId="1465"/>
    <cellStyle name="Notas 4" xfId="1466"/>
    <cellStyle name="Notas 5" xfId="1467"/>
    <cellStyle name="Notas 6" xfId="1468"/>
    <cellStyle name="Notas 7" xfId="1469"/>
    <cellStyle name="Notas 8" xfId="1470"/>
    <cellStyle name="Notas 9" xfId="1471"/>
    <cellStyle name="Notas 9 10" xfId="1472"/>
    <cellStyle name="Notas 9 11" xfId="1473"/>
    <cellStyle name="Notas 9 12" xfId="1474"/>
    <cellStyle name="Notas 9 13" xfId="1475"/>
    <cellStyle name="Notas 9 14" xfId="1476"/>
    <cellStyle name="Notas 9 15" xfId="1477"/>
    <cellStyle name="Notas 9 16" xfId="1478"/>
    <cellStyle name="Notas 9 17" xfId="1479"/>
    <cellStyle name="Notas 9 18" xfId="1480"/>
    <cellStyle name="Notas 9 19" xfId="1481"/>
    <cellStyle name="Notas 9 2" xfId="1482"/>
    <cellStyle name="Notas 9 20" xfId="1483"/>
    <cellStyle name="Notas 9 21" xfId="1484"/>
    <cellStyle name="Notas 9 22" xfId="1485"/>
    <cellStyle name="Notas 9 3" xfId="1486"/>
    <cellStyle name="Notas 9 4" xfId="1487"/>
    <cellStyle name="Notas 9 5" xfId="1488"/>
    <cellStyle name="Notas 9 6" xfId="1489"/>
    <cellStyle name="Notas 9 7" xfId="1490"/>
    <cellStyle name="Notas 9 8" xfId="1491"/>
    <cellStyle name="Notas 9 9" xfId="1492"/>
    <cellStyle name="Porcentaje" xfId="1495" builtinId="5"/>
    <cellStyle name="Porcentaje 2" xfId="1493"/>
    <cellStyle name="Porcentaje 3" xfId="1494"/>
    <cellStyle name="Porcentual 2" xfId="1496"/>
    <cellStyle name="Porcentual 2 2" xfId="1497"/>
    <cellStyle name="Porcentual 2 3" xfId="1498"/>
    <cellStyle name="Porcentual 2 4" xfId="1499"/>
    <cellStyle name="Porcentual 3" xfId="1500"/>
    <cellStyle name="Salida" xfId="1501" builtinId="21" customBuiltin="1"/>
    <cellStyle name="Salida 10" xfId="1502"/>
    <cellStyle name="Salida 11" xfId="1503"/>
    <cellStyle name="Salida 12" xfId="1504"/>
    <cellStyle name="Salida 13" xfId="1505"/>
    <cellStyle name="Salida 14" xfId="1506"/>
    <cellStyle name="Salida 15" xfId="1507"/>
    <cellStyle name="Salida 16" xfId="1508"/>
    <cellStyle name="Salida 17" xfId="1509"/>
    <cellStyle name="Salida 18" xfId="1510"/>
    <cellStyle name="Salida 2" xfId="1511"/>
    <cellStyle name="Salida 3" xfId="1512"/>
    <cellStyle name="Salida 4" xfId="1513"/>
    <cellStyle name="Salida 5" xfId="1514"/>
    <cellStyle name="Salida 6" xfId="1515"/>
    <cellStyle name="Salida 7" xfId="1516"/>
    <cellStyle name="Salida 8" xfId="1517"/>
    <cellStyle name="Salida 9" xfId="1518"/>
    <cellStyle name="Salida 9 10" xfId="1519"/>
    <cellStyle name="Salida 9 11" xfId="1520"/>
    <cellStyle name="Salida 9 12" xfId="1521"/>
    <cellStyle name="Salida 9 13" xfId="1522"/>
    <cellStyle name="Salida 9 14" xfId="1523"/>
    <cellStyle name="Salida 9 15" xfId="1524"/>
    <cellStyle name="Salida 9 16" xfId="1525"/>
    <cellStyle name="Salida 9 17" xfId="1526"/>
    <cellStyle name="Salida 9 18" xfId="1527"/>
    <cellStyle name="Salida 9 19" xfId="1528"/>
    <cellStyle name="Salida 9 2" xfId="1529"/>
    <cellStyle name="Salida 9 20" xfId="1530"/>
    <cellStyle name="Salida 9 21" xfId="1531"/>
    <cellStyle name="Salida 9 22" xfId="1532"/>
    <cellStyle name="Salida 9 3" xfId="1533"/>
    <cellStyle name="Salida 9 4" xfId="1534"/>
    <cellStyle name="Salida 9 5" xfId="1535"/>
    <cellStyle name="Salida 9 6" xfId="1536"/>
    <cellStyle name="Salida 9 7" xfId="1537"/>
    <cellStyle name="Salida 9 8" xfId="1538"/>
    <cellStyle name="Salida 9 9" xfId="1539"/>
    <cellStyle name="Texto de advertencia" xfId="1540" builtinId="11" customBuiltin="1"/>
    <cellStyle name="Texto de advertencia 10" xfId="1541"/>
    <cellStyle name="Texto de advertencia 11" xfId="1542"/>
    <cellStyle name="Texto de advertencia 12" xfId="1543"/>
    <cellStyle name="Texto de advertencia 13" xfId="1544"/>
    <cellStyle name="Texto de advertencia 14" xfId="1545"/>
    <cellStyle name="Texto de advertencia 15" xfId="1546"/>
    <cellStyle name="Texto de advertencia 16" xfId="1547"/>
    <cellStyle name="Texto de advertencia 17" xfId="1548"/>
    <cellStyle name="Texto de advertencia 18" xfId="1549"/>
    <cellStyle name="Texto de advertencia 2" xfId="1550"/>
    <cellStyle name="Texto de advertencia 3" xfId="1551"/>
    <cellStyle name="Texto de advertencia 4" xfId="1552"/>
    <cellStyle name="Texto de advertencia 5" xfId="1553"/>
    <cellStyle name="Texto de advertencia 6" xfId="1554"/>
    <cellStyle name="Texto de advertencia 7" xfId="1555"/>
    <cellStyle name="Texto de advertencia 8" xfId="1556"/>
    <cellStyle name="Texto de advertencia 9" xfId="1557"/>
    <cellStyle name="Texto de advertencia 9 10" xfId="1558"/>
    <cellStyle name="Texto de advertencia 9 11" xfId="1559"/>
    <cellStyle name="Texto de advertencia 9 12" xfId="1560"/>
    <cellStyle name="Texto de advertencia 9 13" xfId="1561"/>
    <cellStyle name="Texto de advertencia 9 14" xfId="1562"/>
    <cellStyle name="Texto de advertencia 9 15" xfId="1563"/>
    <cellStyle name="Texto de advertencia 9 16" xfId="1564"/>
    <cellStyle name="Texto de advertencia 9 17" xfId="1565"/>
    <cellStyle name="Texto de advertencia 9 18" xfId="1566"/>
    <cellStyle name="Texto de advertencia 9 19" xfId="1567"/>
    <cellStyle name="Texto de advertencia 9 2" xfId="1568"/>
    <cellStyle name="Texto de advertencia 9 20" xfId="1569"/>
    <cellStyle name="Texto de advertencia 9 21" xfId="1570"/>
    <cellStyle name="Texto de advertencia 9 22" xfId="1571"/>
    <cellStyle name="Texto de advertencia 9 3" xfId="1572"/>
    <cellStyle name="Texto de advertencia 9 4" xfId="1573"/>
    <cellStyle name="Texto de advertencia 9 5" xfId="1574"/>
    <cellStyle name="Texto de advertencia 9 6" xfId="1575"/>
    <cellStyle name="Texto de advertencia 9 7" xfId="1576"/>
    <cellStyle name="Texto de advertencia 9 8" xfId="1577"/>
    <cellStyle name="Texto de advertencia 9 9" xfId="1578"/>
    <cellStyle name="Texto explicativo" xfId="1579" builtinId="53" customBuiltin="1"/>
    <cellStyle name="Texto explicativo 10" xfId="1580"/>
    <cellStyle name="Texto explicativo 11" xfId="1581"/>
    <cellStyle name="Texto explicativo 12" xfId="1582"/>
    <cellStyle name="Texto explicativo 13" xfId="1583"/>
    <cellStyle name="Texto explicativo 14" xfId="1584"/>
    <cellStyle name="Texto explicativo 15" xfId="1585"/>
    <cellStyle name="Texto explicativo 16" xfId="1586"/>
    <cellStyle name="Texto explicativo 17" xfId="1587"/>
    <cellStyle name="Texto explicativo 18" xfId="1588"/>
    <cellStyle name="Texto explicativo 2" xfId="1589"/>
    <cellStyle name="Texto explicativo 3" xfId="1590"/>
    <cellStyle name="Texto explicativo 4" xfId="1591"/>
    <cellStyle name="Texto explicativo 5" xfId="1592"/>
    <cellStyle name="Texto explicativo 6" xfId="1593"/>
    <cellStyle name="Texto explicativo 7" xfId="1594"/>
    <cellStyle name="Texto explicativo 8" xfId="1595"/>
    <cellStyle name="Texto explicativo 9" xfId="1596"/>
    <cellStyle name="Texto explicativo 9 10" xfId="1597"/>
    <cellStyle name="Texto explicativo 9 11" xfId="1598"/>
    <cellStyle name="Texto explicativo 9 12" xfId="1599"/>
    <cellStyle name="Texto explicativo 9 13" xfId="1600"/>
    <cellStyle name="Texto explicativo 9 14" xfId="1601"/>
    <cellStyle name="Texto explicativo 9 15" xfId="1602"/>
    <cellStyle name="Texto explicativo 9 16" xfId="1603"/>
    <cellStyle name="Texto explicativo 9 17" xfId="1604"/>
    <cellStyle name="Texto explicativo 9 18" xfId="1605"/>
    <cellStyle name="Texto explicativo 9 19" xfId="1606"/>
    <cellStyle name="Texto explicativo 9 2" xfId="1607"/>
    <cellStyle name="Texto explicativo 9 20" xfId="1608"/>
    <cellStyle name="Texto explicativo 9 21" xfId="1609"/>
    <cellStyle name="Texto explicativo 9 22" xfId="1610"/>
    <cellStyle name="Texto explicativo 9 3" xfId="1611"/>
    <cellStyle name="Texto explicativo 9 4" xfId="1612"/>
    <cellStyle name="Texto explicativo 9 5" xfId="1613"/>
    <cellStyle name="Texto explicativo 9 6" xfId="1614"/>
    <cellStyle name="Texto explicativo 9 7" xfId="1615"/>
    <cellStyle name="Texto explicativo 9 8" xfId="1616"/>
    <cellStyle name="Texto explicativo 9 9" xfId="1617"/>
    <cellStyle name="Título 1 10" xfId="1618"/>
    <cellStyle name="Título 1 11" xfId="1619"/>
    <cellStyle name="Título 1 12" xfId="1620"/>
    <cellStyle name="Título 1 13" xfId="1621"/>
    <cellStyle name="Título 1 14" xfId="1622"/>
    <cellStyle name="Título 1 15" xfId="1623"/>
    <cellStyle name="Título 1 16" xfId="1624"/>
    <cellStyle name="Título 1 17" xfId="1625"/>
    <cellStyle name="Título 1 18" xfId="1626"/>
    <cellStyle name="Título 1 2" xfId="1627"/>
    <cellStyle name="Título 1 3" xfId="1628"/>
    <cellStyle name="Título 1 4" xfId="1629"/>
    <cellStyle name="Título 1 5" xfId="1630"/>
    <cellStyle name="Título 1 6" xfId="1631"/>
    <cellStyle name="Título 1 7" xfId="1632"/>
    <cellStyle name="Título 1 8" xfId="1633"/>
    <cellStyle name="Título 1 9" xfId="1634"/>
    <cellStyle name="Título 1 9 10" xfId="1635"/>
    <cellStyle name="Título 1 9 11" xfId="1636"/>
    <cellStyle name="Título 1 9 12" xfId="1637"/>
    <cellStyle name="Título 1 9 13" xfId="1638"/>
    <cellStyle name="Título 1 9 14" xfId="1639"/>
    <cellStyle name="Título 1 9 15" xfId="1640"/>
    <cellStyle name="Título 1 9 16" xfId="1641"/>
    <cellStyle name="Título 1 9 17" xfId="1642"/>
    <cellStyle name="Título 1 9 18" xfId="1643"/>
    <cellStyle name="Título 1 9 19" xfId="1644"/>
    <cellStyle name="Título 1 9 2" xfId="1645"/>
    <cellStyle name="Título 1 9 20" xfId="1646"/>
    <cellStyle name="Título 1 9 21" xfId="1647"/>
    <cellStyle name="Título 1 9 22" xfId="1648"/>
    <cellStyle name="Título 1 9 3" xfId="1649"/>
    <cellStyle name="Título 1 9 4" xfId="1650"/>
    <cellStyle name="Título 1 9 5" xfId="1651"/>
    <cellStyle name="Título 1 9 6" xfId="1652"/>
    <cellStyle name="Título 1 9 7" xfId="1653"/>
    <cellStyle name="Título 1 9 8" xfId="1654"/>
    <cellStyle name="Título 1 9 9" xfId="1655"/>
    <cellStyle name="Título 10" xfId="1656"/>
    <cellStyle name="Título 11" xfId="1657"/>
    <cellStyle name="Título 11 10" xfId="1658"/>
    <cellStyle name="Título 11 11" xfId="1659"/>
    <cellStyle name="Título 11 12" xfId="1660"/>
    <cellStyle name="Título 11 13" xfId="1661"/>
    <cellStyle name="Título 11 14" xfId="1662"/>
    <cellStyle name="Título 11 15" xfId="1663"/>
    <cellStyle name="Título 11 16" xfId="1664"/>
    <cellStyle name="Título 11 17" xfId="1665"/>
    <cellStyle name="Título 11 18" xfId="1666"/>
    <cellStyle name="Título 11 19" xfId="1667"/>
    <cellStyle name="Título 11 2" xfId="1668"/>
    <cellStyle name="Título 11 20" xfId="1669"/>
    <cellStyle name="Título 11 21" xfId="1670"/>
    <cellStyle name="Título 11 22" xfId="1671"/>
    <cellStyle name="Título 11 3" xfId="1672"/>
    <cellStyle name="Título 11 4" xfId="1673"/>
    <cellStyle name="Título 11 5" xfId="1674"/>
    <cellStyle name="Título 11 6" xfId="1675"/>
    <cellStyle name="Título 11 7" xfId="1676"/>
    <cellStyle name="Título 11 8" xfId="1677"/>
    <cellStyle name="Título 11 9" xfId="1678"/>
    <cellStyle name="Título 12" xfId="1679"/>
    <cellStyle name="Título 13" xfId="1680"/>
    <cellStyle name="Título 14" xfId="1681"/>
    <cellStyle name="Título 15" xfId="1682"/>
    <cellStyle name="Título 16" xfId="1683"/>
    <cellStyle name="Título 17" xfId="1684"/>
    <cellStyle name="Título 18" xfId="1685"/>
    <cellStyle name="Título 19" xfId="1686"/>
    <cellStyle name="Título 2" xfId="1687" builtinId="17" customBuiltin="1"/>
    <cellStyle name="Título 2 10" xfId="1688"/>
    <cellStyle name="Título 2 11" xfId="1689"/>
    <cellStyle name="Título 2 12" xfId="1690"/>
    <cellStyle name="Título 2 13" xfId="1691"/>
    <cellStyle name="Título 2 14" xfId="1692"/>
    <cellStyle name="Título 2 15" xfId="1693"/>
    <cellStyle name="Título 2 16" xfId="1694"/>
    <cellStyle name="Título 2 17" xfId="1695"/>
    <cellStyle name="Título 2 18" xfId="1696"/>
    <cellStyle name="Título 2 2" xfId="1697"/>
    <cellStyle name="Título 2 3" xfId="1698"/>
    <cellStyle name="Título 2 4" xfId="1699"/>
    <cellStyle name="Título 2 5" xfId="1700"/>
    <cellStyle name="Título 2 6" xfId="1701"/>
    <cellStyle name="Título 2 7" xfId="1702"/>
    <cellStyle name="Título 2 8" xfId="1703"/>
    <cellStyle name="Título 2 9" xfId="1704"/>
    <cellStyle name="Título 2 9 10" xfId="1705"/>
    <cellStyle name="Título 2 9 11" xfId="1706"/>
    <cellStyle name="Título 2 9 12" xfId="1707"/>
    <cellStyle name="Título 2 9 13" xfId="1708"/>
    <cellStyle name="Título 2 9 14" xfId="1709"/>
    <cellStyle name="Título 2 9 15" xfId="1710"/>
    <cellStyle name="Título 2 9 16" xfId="1711"/>
    <cellStyle name="Título 2 9 17" xfId="1712"/>
    <cellStyle name="Título 2 9 18" xfId="1713"/>
    <cellStyle name="Título 2 9 19" xfId="1714"/>
    <cellStyle name="Título 2 9 2" xfId="1715"/>
    <cellStyle name="Título 2 9 20" xfId="1716"/>
    <cellStyle name="Título 2 9 21" xfId="1717"/>
    <cellStyle name="Título 2 9 22" xfId="1718"/>
    <cellStyle name="Título 2 9 3" xfId="1719"/>
    <cellStyle name="Título 2 9 4" xfId="1720"/>
    <cellStyle name="Título 2 9 5" xfId="1721"/>
    <cellStyle name="Título 2 9 6" xfId="1722"/>
    <cellStyle name="Título 2 9 7" xfId="1723"/>
    <cellStyle name="Título 2 9 8" xfId="1724"/>
    <cellStyle name="Título 2 9 9" xfId="1725"/>
    <cellStyle name="Título 20" xfId="1726"/>
    <cellStyle name="Título 21" xfId="1727"/>
    <cellStyle name="Título 3" xfId="1728" builtinId="18" customBuiltin="1"/>
    <cellStyle name="Título 3 10" xfId="1729"/>
    <cellStyle name="Título 3 11" xfId="1730"/>
    <cellStyle name="Título 3 12" xfId="1731"/>
    <cellStyle name="Título 3 13" xfId="1732"/>
    <cellStyle name="Título 3 14" xfId="1733"/>
    <cellStyle name="Título 3 15" xfId="1734"/>
    <cellStyle name="Título 3 16" xfId="1735"/>
    <cellStyle name="Título 3 17" xfId="1736"/>
    <cellStyle name="Título 3 18" xfId="1737"/>
    <cellStyle name="Título 3 2" xfId="1738"/>
    <cellStyle name="Título 3 3" xfId="1739"/>
    <cellStyle name="Título 3 4" xfId="1740"/>
    <cellStyle name="Título 3 5" xfId="1741"/>
    <cellStyle name="Título 3 6" xfId="1742"/>
    <cellStyle name="Título 3 7" xfId="1743"/>
    <cellStyle name="Título 3 8" xfId="1744"/>
    <cellStyle name="Título 3 9" xfId="1745"/>
    <cellStyle name="Título 3 9 10" xfId="1746"/>
    <cellStyle name="Título 3 9 11" xfId="1747"/>
    <cellStyle name="Título 3 9 12" xfId="1748"/>
    <cellStyle name="Título 3 9 13" xfId="1749"/>
    <cellStyle name="Título 3 9 14" xfId="1750"/>
    <cellStyle name="Título 3 9 15" xfId="1751"/>
    <cellStyle name="Título 3 9 16" xfId="1752"/>
    <cellStyle name="Título 3 9 17" xfId="1753"/>
    <cellStyle name="Título 3 9 18" xfId="1754"/>
    <cellStyle name="Título 3 9 19" xfId="1755"/>
    <cellStyle name="Título 3 9 2" xfId="1756"/>
    <cellStyle name="Título 3 9 20" xfId="1757"/>
    <cellStyle name="Título 3 9 21" xfId="1758"/>
    <cellStyle name="Título 3 9 22" xfId="1759"/>
    <cellStyle name="Título 3 9 3" xfId="1760"/>
    <cellStyle name="Título 3 9 4" xfId="1761"/>
    <cellStyle name="Título 3 9 5" xfId="1762"/>
    <cellStyle name="Título 3 9 6" xfId="1763"/>
    <cellStyle name="Título 3 9 7" xfId="1764"/>
    <cellStyle name="Título 3 9 8" xfId="1765"/>
    <cellStyle name="Título 3 9 9" xfId="1766"/>
    <cellStyle name="Título 4" xfId="1767"/>
    <cellStyle name="Título 5" xfId="1768"/>
    <cellStyle name="Título 6" xfId="1769"/>
    <cellStyle name="Título 7" xfId="1770"/>
    <cellStyle name="Título 8" xfId="1771"/>
    <cellStyle name="Título 9" xfId="1772"/>
    <cellStyle name="Total" xfId="1773" builtinId="25" customBuiltin="1"/>
    <cellStyle name="Total 10" xfId="1774"/>
    <cellStyle name="Total 11" xfId="1775"/>
    <cellStyle name="Total 12" xfId="1776"/>
    <cellStyle name="Total 13" xfId="1777"/>
    <cellStyle name="Total 14" xfId="1778"/>
    <cellStyle name="Total 15" xfId="1779"/>
    <cellStyle name="Total 16" xfId="1780"/>
    <cellStyle name="Total 2" xfId="1781"/>
    <cellStyle name="Total 3" xfId="1782"/>
    <cellStyle name="Total 4" xfId="1783"/>
    <cellStyle name="Total 5" xfId="1784"/>
    <cellStyle name="Total 6" xfId="1785"/>
    <cellStyle name="Total 7" xfId="1786"/>
    <cellStyle name="Total 8" xfId="1787"/>
    <cellStyle name="Total 9" xfId="17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07944880"/>
        <c:axId val="228659408"/>
      </c:lineChart>
      <c:catAx>
        <c:axId val="107944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8659408"/>
        <c:crosses val="autoZero"/>
        <c:auto val="1"/>
        <c:lblAlgn val="ctr"/>
        <c:lblOffset val="100"/>
        <c:noMultiLvlLbl val="0"/>
      </c:catAx>
      <c:valAx>
        <c:axId val="2286594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944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c:formatCode>
                <c:ptCount val="12"/>
                <c:pt idx="0">
                  <c:v>0</c:v>
                </c:pt>
              </c:numCache>
            </c:numRef>
          </c:val>
          <c:extLs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c:formatCode>
                <c:ptCount val="12"/>
                <c:pt idx="0">
                  <c:v>0</c:v>
                </c:pt>
                <c:pt idx="1">
                  <c:v>26</c:v>
                </c:pt>
                <c:pt idx="2">
                  <c:v>33</c:v>
                </c:pt>
                <c:pt idx="3">
                  <c:v>26</c:v>
                </c:pt>
                <c:pt idx="4">
                  <c:v>16</c:v>
                </c:pt>
              </c:numCache>
            </c:numRef>
          </c:val>
          <c:extLs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manualLayout>
          <c:xMode val="edge"/>
          <c:yMode val="edge"/>
          <c:x val="0.85561781272411186"/>
          <c:y val="0.55931248926527055"/>
          <c:w val="0.14327470846274268"/>
          <c:h val="0.27472319649505805"/>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General</c:formatCode>
                <c:ptCount val="12"/>
                <c:pt idx="0">
                  <c:v>0.1</c:v>
                </c:pt>
              </c:numCache>
            </c:numRef>
          </c:val>
          <c:extLs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General</c:formatCode>
                <c:ptCount val="12"/>
                <c:pt idx="0">
                  <c:v>0.1</c:v>
                </c:pt>
                <c:pt idx="1">
                  <c:v>0.1</c:v>
                </c:pt>
                <c:pt idx="2">
                  <c:v>0.3</c:v>
                </c:pt>
                <c:pt idx="3">
                  <c:v>0.3</c:v>
                </c:pt>
                <c:pt idx="4">
                  <c:v>0.2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General</c:formatCode>
                <c:ptCount val="12"/>
                <c:pt idx="0" formatCode="0.00%">
                  <c:v>0.1</c:v>
                </c:pt>
              </c:numCache>
            </c:numRef>
          </c:val>
          <c:smooth val="0"/>
          <c:extLs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55646528713759E-2"/>
          <c:y val="3.625867660313891E-2"/>
          <c:w val="0.73913697485977126"/>
          <c:h val="0.62598288374513322"/>
        </c:manualLayout>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General</c:formatCode>
                <c:ptCount val="12"/>
                <c:pt idx="0">
                  <c:v>0</c:v>
                </c:pt>
              </c:numCache>
            </c:numRef>
          </c:val>
          <c:extLs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General</c:formatCode>
                <c:ptCount val="12"/>
                <c:pt idx="0">
                  <c:v>0</c:v>
                </c:pt>
                <c:pt idx="1">
                  <c:v>150</c:v>
                </c:pt>
                <c:pt idx="2">
                  <c:v>350</c:v>
                </c:pt>
                <c:pt idx="3">
                  <c:v>350</c:v>
                </c:pt>
                <c:pt idx="4">
                  <c:v>125</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General</c:formatCode>
                <c:ptCount val="12"/>
                <c:pt idx="0" formatCode="0.00%">
                  <c:v>0</c:v>
                </c:pt>
              </c:numCache>
            </c:numRef>
          </c:val>
          <c:smooth val="0"/>
          <c:extLs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0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General</c:formatCode>
                <c:ptCount val="12"/>
                <c:pt idx="0">
                  <c:v>0</c:v>
                </c:pt>
              </c:numCache>
            </c:numRef>
          </c:val>
          <c:extLs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General</c:formatCode>
                <c:ptCount val="12"/>
                <c:pt idx="0">
                  <c:v>0</c:v>
                </c:pt>
                <c:pt idx="1">
                  <c:v>274</c:v>
                </c:pt>
                <c:pt idx="2">
                  <c:v>284</c:v>
                </c:pt>
                <c:pt idx="3">
                  <c:v>274</c:v>
                </c:pt>
                <c:pt idx="4">
                  <c:v>264</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75126759645523E-2"/>
          <c:y val="9.7216651162526063E-2"/>
          <c:w val="0.76713287359093751"/>
          <c:h val="0.61831745462786747"/>
        </c:manualLayout>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General</c:formatCode>
                <c:ptCount val="12"/>
                <c:pt idx="0">
                  <c:v>0</c:v>
                </c:pt>
              </c:numCache>
            </c:numRef>
          </c:val>
          <c:extLst>
            <c:ext xmlns:c16="http://schemas.microsoft.com/office/drawing/2014/chart" uri="{C3380CC4-5D6E-409C-BE32-E72D297353CC}">
              <c16:uniqueId val="{00000000-EDEC-4E98-BFD0-1AA5CECD3DFC}"/>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General</c:formatCode>
                <c:ptCount val="12"/>
                <c:pt idx="0">
                  <c:v>0</c:v>
                </c:pt>
                <c:pt idx="1">
                  <c:v>1</c:v>
                </c:pt>
                <c:pt idx="2">
                  <c:v>2</c:v>
                </c:pt>
                <c:pt idx="3">
                  <c:v>1</c:v>
                </c:pt>
                <c:pt idx="4">
                  <c:v>1</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DEC-4E98-BFD0-1AA5CECD3DF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DEC-4E98-BFD0-1AA5CECD3DF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469380341359E-2"/>
          <c:y val="9.466911679833046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numCache>
            </c:numRef>
          </c:val>
          <c:extLs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1</c:v>
                </c:pt>
                <c:pt idx="2">
                  <c:v>1</c:v>
                </c:pt>
                <c:pt idx="3">
                  <c:v>2</c:v>
                </c:pt>
                <c:pt idx="4">
                  <c:v>1</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356227408"/>
        <c:axId val="356227968"/>
      </c:lineChart>
      <c:catAx>
        <c:axId val="35622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6227968"/>
        <c:crosses val="autoZero"/>
        <c:auto val="1"/>
        <c:lblAlgn val="ctr"/>
        <c:lblOffset val="100"/>
        <c:noMultiLvlLbl val="0"/>
      </c:catAx>
      <c:valAx>
        <c:axId val="3562279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2274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55522</xdr:colOff>
      <xdr:row>39</xdr:row>
      <xdr:rowOff>91471</xdr:rowOff>
    </xdr:from>
    <xdr:to>
      <xdr:col>8</xdr:col>
      <xdr:colOff>1462795</xdr:colOff>
      <xdr:row>43</xdr:row>
      <xdr:rowOff>389641</xdr:rowOff>
    </xdr:to>
    <xdr:graphicFrame macro="">
      <xdr:nvGraphicFramePr>
        <xdr:cNvPr id="6" name="Gráfico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22982</xdr:colOff>
      <xdr:row>39</xdr:row>
      <xdr:rowOff>206502</xdr:rowOff>
    </xdr:from>
    <xdr:to>
      <xdr:col>8</xdr:col>
      <xdr:colOff>1378349</xdr:colOff>
      <xdr:row>43</xdr:row>
      <xdr:rowOff>284355</xdr:rowOff>
    </xdr:to>
    <xdr:graphicFrame macro="">
      <xdr:nvGraphicFramePr>
        <xdr:cNvPr id="6" name="Gráfico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110211</xdr:colOff>
      <xdr:row>39</xdr:row>
      <xdr:rowOff>141779</xdr:rowOff>
    </xdr:from>
    <xdr:to>
      <xdr:col>8</xdr:col>
      <xdr:colOff>1095575</xdr:colOff>
      <xdr:row>43</xdr:row>
      <xdr:rowOff>181686</xdr:rowOff>
    </xdr:to>
    <xdr:graphicFrame macro="">
      <xdr:nvGraphicFramePr>
        <xdr:cNvPr id="6"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11540</xdr:colOff>
      <xdr:row>39</xdr:row>
      <xdr:rowOff>247903</xdr:rowOff>
    </xdr:from>
    <xdr:to>
      <xdr:col>8</xdr:col>
      <xdr:colOff>1363738</xdr:colOff>
      <xdr:row>43</xdr:row>
      <xdr:rowOff>643108</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324908</xdr:colOff>
      <xdr:row>0</xdr:row>
      <xdr:rowOff>49742</xdr:rowOff>
    </xdr:from>
    <xdr:to>
      <xdr:col>1</xdr:col>
      <xdr:colOff>1334558</xdr:colOff>
      <xdr:row>2</xdr:row>
      <xdr:rowOff>364067</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8408" y="49742"/>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805185" name="Object 1" hidden="1">
              <a:extLst>
                <a:ext uri="{63B3BB69-23CF-44E3-9099-C40C66FF867C}">
                  <a14:compatExt spid="_x0000_s35805185"/>
                </a:ext>
                <a:ext uri="{FF2B5EF4-FFF2-40B4-BE49-F238E27FC236}">
                  <a16:creationId xmlns:a16="http://schemas.microsoft.com/office/drawing/2014/main" id="{00000000-0008-0000-0700-0000015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105128</xdr:colOff>
      <xdr:row>39</xdr:row>
      <xdr:rowOff>61029</xdr:rowOff>
    </xdr:from>
    <xdr:to>
      <xdr:col>9</xdr:col>
      <xdr:colOff>3573</xdr:colOff>
      <xdr:row>43</xdr:row>
      <xdr:rowOff>420366</xdr:rowOff>
    </xdr:to>
    <xdr:graphicFrame macro="">
      <xdr:nvGraphicFramePr>
        <xdr:cNvPr id="3" name="Gráfico 3">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43760</xdr:colOff>
      <xdr:row>39</xdr:row>
      <xdr:rowOff>130465</xdr:rowOff>
    </xdr:from>
    <xdr:to>
      <xdr:col>8</xdr:col>
      <xdr:colOff>1480638</xdr:colOff>
      <xdr:row>42</xdr:row>
      <xdr:rowOff>158749</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42578125" style="74" customWidth="1"/>
    <col min="9" max="9" width="18.140625" style="74" customWidth="1"/>
    <col min="10" max="10" width="13.85546875" style="74" customWidth="1"/>
    <col min="11" max="11" width="13.85546875" style="94" customWidth="1"/>
    <col min="12" max="14" width="13.85546875" style="74" customWidth="1"/>
    <col min="15" max="17" width="13.42578125" style="74" customWidth="1"/>
    <col min="18" max="18" width="11.42578125" style="74" customWidth="1"/>
    <col min="19" max="19" width="9.85546875" style="74" customWidth="1"/>
    <col min="20" max="20" width="10.42578125" style="74" customWidth="1"/>
    <col min="21" max="21" width="14.140625" style="74" customWidth="1"/>
    <col min="22" max="22" width="11.42578125" style="74" customWidth="1"/>
    <col min="23" max="23" width="12.42578125" style="74" customWidth="1"/>
    <col min="24" max="26" width="14.42578125" style="74" customWidth="1"/>
    <col min="27" max="27" width="16.42578125" style="114" customWidth="1"/>
    <col min="28" max="28" width="14.85546875" style="74" customWidth="1"/>
    <col min="29" max="29" width="14.42578125" style="74" customWidth="1"/>
    <col min="30" max="30" width="89.85546875" style="74" customWidth="1"/>
    <col min="31" max="31" width="79.42578125" style="74" customWidth="1"/>
    <col min="32" max="32" width="87.42578125" style="74" customWidth="1"/>
    <col min="33" max="16384" width="11.42578125" style="74"/>
  </cols>
  <sheetData>
    <row r="2" spans="1:67" s="116" customFormat="1" ht="45.75" customHeight="1" x14ac:dyDescent="0.25">
      <c r="A2" s="292"/>
      <c r="B2" s="292"/>
      <c r="C2" s="277" t="s">
        <v>24</v>
      </c>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84"/>
    </row>
    <row r="3" spans="1:67" s="116" customFormat="1" ht="45.75" customHeight="1" x14ac:dyDescent="0.25">
      <c r="A3" s="292"/>
      <c r="B3" s="292"/>
      <c r="C3" s="277" t="s">
        <v>25</v>
      </c>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85"/>
    </row>
    <row r="4" spans="1:67" s="116" customFormat="1" ht="45.75" customHeight="1" x14ac:dyDescent="0.25">
      <c r="A4" s="292"/>
      <c r="B4" s="292"/>
      <c r="C4" s="277" t="s">
        <v>198</v>
      </c>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85"/>
    </row>
    <row r="5" spans="1:67" s="116" customFormat="1" ht="45.75" customHeight="1" x14ac:dyDescent="0.25">
      <c r="A5" s="292"/>
      <c r="B5" s="292"/>
      <c r="C5" s="295" t="s">
        <v>29</v>
      </c>
      <c r="D5" s="295"/>
      <c r="E5" s="295"/>
      <c r="F5" s="295"/>
      <c r="G5" s="295"/>
      <c r="H5" s="295"/>
      <c r="I5" s="295"/>
      <c r="J5" s="295"/>
      <c r="K5" s="295"/>
      <c r="L5" s="295"/>
      <c r="M5" s="295"/>
      <c r="N5" s="295"/>
      <c r="O5" s="295"/>
      <c r="P5" s="295"/>
      <c r="Q5" s="295"/>
      <c r="R5" s="282" t="s">
        <v>189</v>
      </c>
      <c r="S5" s="282"/>
      <c r="T5" s="282"/>
      <c r="U5" s="282"/>
      <c r="V5" s="282"/>
      <c r="W5" s="282"/>
      <c r="X5" s="282"/>
      <c r="Y5" s="282"/>
      <c r="Z5" s="282"/>
      <c r="AA5" s="282"/>
      <c r="AB5" s="282"/>
      <c r="AC5" s="282"/>
      <c r="AD5" s="282"/>
      <c r="AE5" s="282"/>
      <c r="AF5" s="286"/>
    </row>
    <row r="6" spans="1:67" s="117" customFormat="1" ht="30.75" customHeight="1" x14ac:dyDescent="0.25">
      <c r="D6" s="118"/>
      <c r="K6" s="116"/>
      <c r="AA6" s="119"/>
    </row>
    <row r="7" spans="1:67" s="117" customFormat="1" ht="42" customHeight="1" x14ac:dyDescent="0.25">
      <c r="B7" s="120" t="s">
        <v>32</v>
      </c>
      <c r="C7" s="291" t="e">
        <f>+#REF!</f>
        <v>#REF!</v>
      </c>
      <c r="D7" s="291"/>
      <c r="E7" s="291"/>
      <c r="F7" s="291"/>
      <c r="G7" s="291"/>
      <c r="K7" s="116"/>
      <c r="AA7" s="119"/>
    </row>
    <row r="8" spans="1:67" s="117" customFormat="1" ht="42" customHeight="1" x14ac:dyDescent="0.25">
      <c r="B8" s="120" t="s">
        <v>1</v>
      </c>
      <c r="C8" s="291" t="e">
        <f>+#REF!</f>
        <v>#REF!</v>
      </c>
      <c r="D8" s="291"/>
      <c r="E8" s="291"/>
      <c r="F8" s="291"/>
      <c r="G8" s="291"/>
      <c r="K8" s="116"/>
      <c r="AA8" s="119"/>
    </row>
    <row r="9" spans="1:67" s="117" customFormat="1" ht="42" customHeight="1" x14ac:dyDescent="0.25">
      <c r="B9" s="121" t="s">
        <v>30</v>
      </c>
      <c r="C9" s="291" t="e">
        <f>+#REF!</f>
        <v>#REF!</v>
      </c>
      <c r="D9" s="291"/>
      <c r="E9" s="291"/>
      <c r="F9" s="291"/>
      <c r="G9" s="291"/>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66" t="str">
        <f>+'[1]Sección 1. Metas - Magnitud'!B13</f>
        <v>PLAN DE DESARROLLO - BOGOTÁ MEJOR PARA TODOS 2016-2020</v>
      </c>
      <c r="B11" s="267"/>
      <c r="C11" s="267"/>
      <c r="D11" s="267"/>
      <c r="E11" s="267"/>
      <c r="F11" s="267"/>
      <c r="G11" s="267"/>
      <c r="H11" s="268"/>
      <c r="I11" s="288" t="s">
        <v>36</v>
      </c>
      <c r="J11" s="289"/>
      <c r="K11" s="289"/>
      <c r="L11" s="289"/>
      <c r="M11" s="289"/>
      <c r="N11" s="290"/>
      <c r="O11" s="283" t="s">
        <v>38</v>
      </c>
      <c r="P11" s="283"/>
      <c r="Q11" s="283"/>
      <c r="R11" s="283"/>
      <c r="S11" s="283"/>
      <c r="T11" s="283"/>
      <c r="U11" s="283"/>
      <c r="V11" s="283"/>
      <c r="W11" s="283"/>
      <c r="X11" s="283"/>
      <c r="Y11" s="283"/>
      <c r="Z11" s="283"/>
      <c r="AA11" s="283"/>
      <c r="AB11" s="283"/>
      <c r="AC11" s="283"/>
      <c r="AD11" s="266" t="s">
        <v>18</v>
      </c>
      <c r="AE11" s="267"/>
      <c r="AF11" s="268"/>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32" t="s">
        <v>154</v>
      </c>
      <c r="B13" s="232" t="str">
        <f>+'[2]Sección 1. Metas - Magnitud'!I15</f>
        <v>Demarcar 2.600 kilómetro carril de vías</v>
      </c>
      <c r="C13" s="232">
        <v>224</v>
      </c>
      <c r="D13" s="232" t="s">
        <v>187</v>
      </c>
      <c r="E13" s="232">
        <v>171</v>
      </c>
      <c r="F13" s="236" t="s">
        <v>175</v>
      </c>
      <c r="G13" s="232" t="s">
        <v>152</v>
      </c>
      <c r="H13" s="232" t="s">
        <v>70</v>
      </c>
      <c r="I13" s="287" t="e">
        <f>SUM(J13:N14)</f>
        <v>#REF!</v>
      </c>
      <c r="J13" s="269" t="e">
        <f>+#REF!</f>
        <v>#REF!</v>
      </c>
      <c r="K13" s="271" t="e">
        <f>+#REF!</f>
        <v>#REF!</v>
      </c>
      <c r="L13" s="293" t="e">
        <f>+#REF!</f>
        <v>#REF!</v>
      </c>
      <c r="M13" s="269" t="e">
        <f>+#REF!</f>
        <v>#REF!</v>
      </c>
      <c r="N13" s="269" t="e">
        <f>+#REF!</f>
        <v>#REF!</v>
      </c>
      <c r="O13" s="264" t="e">
        <f>+#REF!</f>
        <v>#REF!</v>
      </c>
      <c r="P13" s="264">
        <v>6.45</v>
      </c>
      <c r="Q13" s="264">
        <v>31.03</v>
      </c>
      <c r="R13" s="264"/>
      <c r="S13" s="264" t="e">
        <f>+#REF!</f>
        <v>#REF!</v>
      </c>
      <c r="T13" s="264" t="e">
        <f>+#REF!</f>
        <v>#REF!</v>
      </c>
      <c r="U13" s="264" t="e">
        <f>+#REF!</f>
        <v>#REF!</v>
      </c>
      <c r="V13" s="264" t="e">
        <f>+#REF!</f>
        <v>#REF!</v>
      </c>
      <c r="W13" s="264" t="e">
        <f>+#REF!</f>
        <v>#REF!</v>
      </c>
      <c r="X13" s="264" t="e">
        <f>+#REF!</f>
        <v>#REF!</v>
      </c>
      <c r="Y13" s="264" t="e">
        <f>+#REF!</f>
        <v>#REF!</v>
      </c>
      <c r="Z13" s="264" t="e">
        <f>+#REF!</f>
        <v>#REF!</v>
      </c>
      <c r="AA13" s="275" t="e">
        <f>SUM(O13:Z14)</f>
        <v>#REF!</v>
      </c>
      <c r="AB13" s="239" t="e">
        <f>+AA13/K13</f>
        <v>#REF!</v>
      </c>
      <c r="AC13" s="239" t="e">
        <f>+(J13+AA13)/I13</f>
        <v>#REF!</v>
      </c>
      <c r="AD13" s="273" t="s">
        <v>219</v>
      </c>
      <c r="AE13" s="226" t="s">
        <v>223</v>
      </c>
      <c r="AF13" s="273"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32"/>
      <c r="B14" s="232"/>
      <c r="C14" s="232"/>
      <c r="D14" s="232"/>
      <c r="E14" s="232"/>
      <c r="F14" s="236"/>
      <c r="G14" s="232"/>
      <c r="H14" s="232"/>
      <c r="I14" s="287"/>
      <c r="J14" s="270"/>
      <c r="K14" s="272"/>
      <c r="L14" s="294"/>
      <c r="M14" s="270"/>
      <c r="N14" s="270"/>
      <c r="O14" s="265"/>
      <c r="P14" s="265"/>
      <c r="Q14" s="265"/>
      <c r="R14" s="265"/>
      <c r="S14" s="265"/>
      <c r="T14" s="265"/>
      <c r="U14" s="265"/>
      <c r="V14" s="265"/>
      <c r="W14" s="265"/>
      <c r="X14" s="265"/>
      <c r="Y14" s="265"/>
      <c r="Z14" s="265"/>
      <c r="AA14" s="276"/>
      <c r="AB14" s="239"/>
      <c r="AC14" s="239"/>
      <c r="AD14" s="274"/>
      <c r="AE14" s="227"/>
      <c r="AF14" s="274"/>
    </row>
    <row r="15" spans="1:67" ht="89.25" customHeight="1" x14ac:dyDescent="0.25">
      <c r="A15" s="232" t="s">
        <v>154</v>
      </c>
      <c r="B15" s="232" t="str">
        <f>+'[2]Sección 1. Metas - Magnitud'!I18</f>
        <v>Instalar 35.000 señales verticales de pedestal</v>
      </c>
      <c r="C15" s="232">
        <v>223</v>
      </c>
      <c r="D15" s="232" t="s">
        <v>188</v>
      </c>
      <c r="E15" s="232">
        <v>170</v>
      </c>
      <c r="F15" s="236" t="s">
        <v>174</v>
      </c>
      <c r="G15" s="232" t="s">
        <v>152</v>
      </c>
      <c r="H15" s="232" t="s">
        <v>70</v>
      </c>
      <c r="I15" s="287" t="e">
        <f>SUM(J15:N16)</f>
        <v>#REF!</v>
      </c>
      <c r="J15" s="262" t="e">
        <f>+#REF!</f>
        <v>#REF!</v>
      </c>
      <c r="K15" s="278" t="e">
        <f>+#REF!</f>
        <v>#REF!</v>
      </c>
      <c r="L15" s="280" t="e">
        <f>+#REF!</f>
        <v>#REF!</v>
      </c>
      <c r="M15" s="262" t="e">
        <f>+#REF!</f>
        <v>#REF!</v>
      </c>
      <c r="N15" s="262" t="e">
        <f>+#REF!</f>
        <v>#REF!</v>
      </c>
      <c r="O15" s="264">
        <v>53</v>
      </c>
      <c r="P15" s="264">
        <v>712</v>
      </c>
      <c r="Q15" s="264">
        <v>881</v>
      </c>
      <c r="R15" s="264"/>
      <c r="S15" s="264" t="e">
        <f>+#REF!</f>
        <v>#REF!</v>
      </c>
      <c r="T15" s="264" t="e">
        <f>+#REF!</f>
        <v>#REF!</v>
      </c>
      <c r="U15" s="264" t="e">
        <f>+#REF!</f>
        <v>#REF!</v>
      </c>
      <c r="V15" s="264" t="e">
        <f>+#REF!</f>
        <v>#REF!</v>
      </c>
      <c r="W15" s="264" t="e">
        <f>+#REF!</f>
        <v>#REF!</v>
      </c>
      <c r="X15" s="264" t="e">
        <f>+#REF!</f>
        <v>#REF!</v>
      </c>
      <c r="Y15" s="264" t="e">
        <f>+#REF!</f>
        <v>#REF!</v>
      </c>
      <c r="Z15" s="264" t="e">
        <f>+#REF!</f>
        <v>#REF!</v>
      </c>
      <c r="AA15" s="275" t="e">
        <f>SUM(O15:Z16)</f>
        <v>#REF!</v>
      </c>
      <c r="AB15" s="239" t="e">
        <f>+AA15/K15</f>
        <v>#REF!</v>
      </c>
      <c r="AC15" s="239" t="e">
        <f>+(J15+AA15)/I15</f>
        <v>#REF!</v>
      </c>
      <c r="AD15" s="273" t="s">
        <v>221</v>
      </c>
      <c r="AE15" s="226" t="s">
        <v>223</v>
      </c>
      <c r="AF15" s="273" t="s">
        <v>222</v>
      </c>
    </row>
    <row r="16" spans="1:67" ht="140.25" customHeight="1" x14ac:dyDescent="0.25">
      <c r="A16" s="232"/>
      <c r="B16" s="232"/>
      <c r="C16" s="232"/>
      <c r="D16" s="232"/>
      <c r="E16" s="232"/>
      <c r="F16" s="236"/>
      <c r="G16" s="232"/>
      <c r="H16" s="232"/>
      <c r="I16" s="287"/>
      <c r="J16" s="263"/>
      <c r="K16" s="279"/>
      <c r="L16" s="281"/>
      <c r="M16" s="263"/>
      <c r="N16" s="263"/>
      <c r="O16" s="265"/>
      <c r="P16" s="265"/>
      <c r="Q16" s="265"/>
      <c r="R16" s="265"/>
      <c r="S16" s="265"/>
      <c r="T16" s="265"/>
      <c r="U16" s="265"/>
      <c r="V16" s="265"/>
      <c r="W16" s="265"/>
      <c r="X16" s="265"/>
      <c r="Y16" s="265"/>
      <c r="Z16" s="265"/>
      <c r="AA16" s="276"/>
      <c r="AB16" s="239"/>
      <c r="AC16" s="239"/>
      <c r="AD16" s="274"/>
      <c r="AE16" s="227"/>
      <c r="AF16" s="274"/>
    </row>
    <row r="17" spans="1:32" ht="62.25" customHeight="1" x14ac:dyDescent="0.25">
      <c r="A17" s="232" t="s">
        <v>154</v>
      </c>
      <c r="B17" s="233" t="str">
        <f>+'[2]Sección 1. Metas - Magnitud'!I45</f>
        <v>Realizar el 100% de las actividades para la segunda fase del Sistema Inteligente de Tranporte - SIT</v>
      </c>
      <c r="C17" s="232">
        <v>231</v>
      </c>
      <c r="D17" s="232" t="s">
        <v>176</v>
      </c>
      <c r="E17" s="232">
        <v>178</v>
      </c>
      <c r="F17" s="236" t="s">
        <v>177</v>
      </c>
      <c r="G17" s="232" t="s">
        <v>151</v>
      </c>
      <c r="H17" s="232" t="s">
        <v>70</v>
      </c>
      <c r="I17" s="240">
        <f>SUM(J17:N18)</f>
        <v>1</v>
      </c>
      <c r="J17" s="237">
        <v>0.05</v>
      </c>
      <c r="K17" s="234">
        <v>0.28999999999999998</v>
      </c>
      <c r="L17" s="250">
        <v>0.25</v>
      </c>
      <c r="M17" s="234">
        <v>0.4</v>
      </c>
      <c r="N17" s="234">
        <v>0.01</v>
      </c>
      <c r="O17" s="242">
        <v>0.19</v>
      </c>
      <c r="P17" s="243"/>
      <c r="Q17" s="243"/>
      <c r="R17" s="246">
        <v>0</v>
      </c>
      <c r="S17" s="247"/>
      <c r="T17" s="247"/>
      <c r="U17" s="256">
        <v>0</v>
      </c>
      <c r="V17" s="257"/>
      <c r="W17" s="257"/>
      <c r="X17" s="256">
        <v>0</v>
      </c>
      <c r="Y17" s="257"/>
      <c r="Z17" s="257"/>
      <c r="AA17" s="260">
        <f>+R17+O17+U17+X17</f>
        <v>0.19</v>
      </c>
      <c r="AB17" s="239">
        <f>+AA17/K17</f>
        <v>0.65517241379310354</v>
      </c>
      <c r="AC17" s="239">
        <f>+(J17+AA17)/I17</f>
        <v>0.24</v>
      </c>
      <c r="AD17" s="252" t="s">
        <v>224</v>
      </c>
      <c r="AE17" s="226" t="s">
        <v>223</v>
      </c>
      <c r="AF17" s="252" t="s">
        <v>225</v>
      </c>
    </row>
    <row r="18" spans="1:32" ht="200.25" customHeight="1" x14ac:dyDescent="0.25">
      <c r="A18" s="232"/>
      <c r="B18" s="233"/>
      <c r="C18" s="232"/>
      <c r="D18" s="232"/>
      <c r="E18" s="232"/>
      <c r="F18" s="236"/>
      <c r="G18" s="232"/>
      <c r="H18" s="232"/>
      <c r="I18" s="241"/>
      <c r="J18" s="238"/>
      <c r="K18" s="235"/>
      <c r="L18" s="251"/>
      <c r="M18" s="235"/>
      <c r="N18" s="235"/>
      <c r="O18" s="244"/>
      <c r="P18" s="245"/>
      <c r="Q18" s="245"/>
      <c r="R18" s="248"/>
      <c r="S18" s="249"/>
      <c r="T18" s="249"/>
      <c r="U18" s="258"/>
      <c r="V18" s="259"/>
      <c r="W18" s="259"/>
      <c r="X18" s="258"/>
      <c r="Y18" s="259"/>
      <c r="Z18" s="259"/>
      <c r="AA18" s="261"/>
      <c r="AB18" s="239"/>
      <c r="AC18" s="239"/>
      <c r="AD18" s="253"/>
      <c r="AE18" s="227"/>
      <c r="AF18" s="253"/>
    </row>
    <row r="19" spans="1:32" ht="62.25" customHeight="1" x14ac:dyDescent="0.25">
      <c r="A19" s="232" t="s">
        <v>154</v>
      </c>
      <c r="B19" s="233" t="str">
        <f>+'[2]Sección 1. Metas - Magnitud'!I48</f>
        <v>Realizar el 100% de las actividades para la segunda fase de Semáforos Inteligentes.</v>
      </c>
      <c r="C19" s="232">
        <v>232</v>
      </c>
      <c r="D19" s="232" t="s">
        <v>178</v>
      </c>
      <c r="E19" s="232">
        <v>179</v>
      </c>
      <c r="F19" s="236" t="s">
        <v>179</v>
      </c>
      <c r="G19" s="232" t="s">
        <v>151</v>
      </c>
      <c r="H19" s="232" t="s">
        <v>70</v>
      </c>
      <c r="I19" s="240">
        <f>SUM(J19:N20)</f>
        <v>1</v>
      </c>
      <c r="J19" s="237">
        <v>0.01</v>
      </c>
      <c r="K19" s="234">
        <v>0.15</v>
      </c>
      <c r="L19" s="250">
        <v>0.42</v>
      </c>
      <c r="M19" s="234">
        <v>0.42</v>
      </c>
      <c r="N19" s="234">
        <v>0</v>
      </c>
      <c r="O19" s="228">
        <v>0.35</v>
      </c>
      <c r="P19" s="229"/>
      <c r="Q19" s="229"/>
      <c r="R19" s="242">
        <v>0</v>
      </c>
      <c r="S19" s="243"/>
      <c r="T19" s="243"/>
      <c r="U19" s="228">
        <v>0</v>
      </c>
      <c r="V19" s="229"/>
      <c r="W19" s="229"/>
      <c r="X19" s="228">
        <v>0</v>
      </c>
      <c r="Y19" s="229"/>
      <c r="Z19" s="229"/>
      <c r="AA19" s="254">
        <f>+R19+O19+U19+X19</f>
        <v>0.35</v>
      </c>
      <c r="AB19" s="239">
        <f>+AA19/K19</f>
        <v>2.3333333333333335</v>
      </c>
      <c r="AC19" s="239">
        <f>+(J19+AA19)/I19</f>
        <v>0.36</v>
      </c>
      <c r="AD19" s="252" t="s">
        <v>227</v>
      </c>
      <c r="AE19" s="226" t="s">
        <v>223</v>
      </c>
      <c r="AF19" s="252" t="s">
        <v>225</v>
      </c>
    </row>
    <row r="20" spans="1:32" ht="298.5" customHeight="1" x14ac:dyDescent="0.25">
      <c r="A20" s="232"/>
      <c r="B20" s="233"/>
      <c r="C20" s="232"/>
      <c r="D20" s="232"/>
      <c r="E20" s="232"/>
      <c r="F20" s="236"/>
      <c r="G20" s="232"/>
      <c r="H20" s="232"/>
      <c r="I20" s="241"/>
      <c r="J20" s="238"/>
      <c r="K20" s="235"/>
      <c r="L20" s="251"/>
      <c r="M20" s="235"/>
      <c r="N20" s="235"/>
      <c r="O20" s="230"/>
      <c r="P20" s="231"/>
      <c r="Q20" s="231"/>
      <c r="R20" s="244"/>
      <c r="S20" s="245"/>
      <c r="T20" s="245"/>
      <c r="U20" s="230"/>
      <c r="V20" s="231"/>
      <c r="W20" s="231"/>
      <c r="X20" s="230"/>
      <c r="Y20" s="231"/>
      <c r="Z20" s="231"/>
      <c r="AA20" s="255"/>
      <c r="AB20" s="239"/>
      <c r="AC20" s="239"/>
      <c r="AD20" s="253"/>
      <c r="AE20" s="227"/>
      <c r="AF20" s="253"/>
    </row>
    <row r="21" spans="1:32" ht="62.25" customHeight="1" x14ac:dyDescent="0.25">
      <c r="A21" s="232" t="s">
        <v>154</v>
      </c>
      <c r="B21" s="233" t="str">
        <f>+'[2]Sección 1. Metas - Magnitud'!I51</f>
        <v>Realizar el 100% de las actividades para la primera fase de Detección Electrónica DEI</v>
      </c>
      <c r="C21" s="232">
        <v>233</v>
      </c>
      <c r="D21" s="232" t="s">
        <v>180</v>
      </c>
      <c r="E21" s="232">
        <v>180</v>
      </c>
      <c r="F21" s="236" t="s">
        <v>181</v>
      </c>
      <c r="G21" s="232" t="s">
        <v>151</v>
      </c>
      <c r="H21" s="232" t="s">
        <v>70</v>
      </c>
      <c r="I21" s="240">
        <f>SUM(J21:N22)</f>
        <v>1</v>
      </c>
      <c r="J21" s="237">
        <v>0.01</v>
      </c>
      <c r="K21" s="234">
        <v>0.1</v>
      </c>
      <c r="L21" s="250">
        <v>0.3</v>
      </c>
      <c r="M21" s="234">
        <v>0.55000000000000004</v>
      </c>
      <c r="N21" s="234">
        <v>0.04</v>
      </c>
      <c r="O21" s="228">
        <v>4.4999999999999998E-2</v>
      </c>
      <c r="P21" s="229"/>
      <c r="Q21" s="229"/>
      <c r="R21" s="228">
        <v>0</v>
      </c>
      <c r="S21" s="229"/>
      <c r="T21" s="229"/>
      <c r="U21" s="228">
        <v>0</v>
      </c>
      <c r="V21" s="229"/>
      <c r="W21" s="229"/>
      <c r="X21" s="228">
        <v>0</v>
      </c>
      <c r="Y21" s="229"/>
      <c r="Z21" s="229"/>
      <c r="AA21" s="254">
        <f>+R21+O21+U21+X21</f>
        <v>4.4999999999999998E-2</v>
      </c>
      <c r="AB21" s="239">
        <f>+AA21/K21</f>
        <v>0.44999999999999996</v>
      </c>
      <c r="AC21" s="239">
        <f>+(J21+AA21)/I21</f>
        <v>5.5E-2</v>
      </c>
      <c r="AD21" s="252" t="s">
        <v>228</v>
      </c>
      <c r="AE21" s="226" t="s">
        <v>223</v>
      </c>
      <c r="AF21" s="252" t="s">
        <v>225</v>
      </c>
    </row>
    <row r="22" spans="1:32" ht="124.5" customHeight="1" x14ac:dyDescent="0.25">
      <c r="A22" s="232"/>
      <c r="B22" s="233"/>
      <c r="C22" s="232"/>
      <c r="D22" s="232"/>
      <c r="E22" s="232"/>
      <c r="F22" s="236"/>
      <c r="G22" s="232"/>
      <c r="H22" s="232"/>
      <c r="I22" s="241"/>
      <c r="J22" s="238"/>
      <c r="K22" s="235"/>
      <c r="L22" s="251"/>
      <c r="M22" s="235"/>
      <c r="N22" s="235"/>
      <c r="O22" s="230"/>
      <c r="P22" s="231"/>
      <c r="Q22" s="231"/>
      <c r="R22" s="230"/>
      <c r="S22" s="231"/>
      <c r="T22" s="231"/>
      <c r="U22" s="230"/>
      <c r="V22" s="231"/>
      <c r="W22" s="231"/>
      <c r="X22" s="230"/>
      <c r="Y22" s="231"/>
      <c r="Z22" s="231"/>
      <c r="AA22" s="255"/>
      <c r="AB22" s="239"/>
      <c r="AC22" s="239"/>
      <c r="AD22" s="253"/>
      <c r="AE22" s="227"/>
      <c r="AF22" s="253"/>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92"/>
      <c r="C2" s="390" t="s">
        <v>24</v>
      </c>
      <c r="D2" s="390"/>
      <c r="E2" s="390"/>
      <c r="F2" s="390"/>
      <c r="G2" s="390"/>
      <c r="H2" s="390"/>
      <c r="I2" s="394"/>
      <c r="J2" s="10"/>
      <c r="K2" s="10"/>
      <c r="M2" s="11" t="s">
        <v>47</v>
      </c>
    </row>
    <row r="3" spans="2:14" ht="25.5" customHeight="1" x14ac:dyDescent="0.2">
      <c r="B3" s="393"/>
      <c r="C3" s="391" t="s">
        <v>25</v>
      </c>
      <c r="D3" s="391"/>
      <c r="E3" s="391"/>
      <c r="F3" s="391"/>
      <c r="G3" s="391"/>
      <c r="H3" s="391"/>
      <c r="I3" s="395"/>
      <c r="J3" s="10"/>
      <c r="K3" s="10"/>
      <c r="M3" s="11" t="s">
        <v>48</v>
      </c>
    </row>
    <row r="4" spans="2:14" ht="25.5" customHeight="1" x14ac:dyDescent="0.2">
      <c r="B4" s="393"/>
      <c r="C4" s="391" t="s">
        <v>49</v>
      </c>
      <c r="D4" s="391"/>
      <c r="E4" s="391"/>
      <c r="F4" s="391"/>
      <c r="G4" s="391"/>
      <c r="H4" s="391"/>
      <c r="I4" s="395"/>
      <c r="J4" s="10"/>
      <c r="K4" s="10"/>
      <c r="M4" s="11" t="s">
        <v>50</v>
      </c>
    </row>
    <row r="5" spans="2:14" ht="25.5" customHeight="1" x14ac:dyDescent="0.2">
      <c r="B5" s="393"/>
      <c r="C5" s="391" t="s">
        <v>51</v>
      </c>
      <c r="D5" s="391"/>
      <c r="E5" s="391"/>
      <c r="F5" s="391"/>
      <c r="G5" s="396" t="s">
        <v>52</v>
      </c>
      <c r="H5" s="396"/>
      <c r="I5" s="395"/>
      <c r="J5" s="10"/>
      <c r="K5" s="10"/>
      <c r="M5" s="11" t="s">
        <v>53</v>
      </c>
    </row>
    <row r="6" spans="2:14" ht="23.25" customHeight="1" x14ac:dyDescent="0.2">
      <c r="B6" s="375" t="s">
        <v>54</v>
      </c>
      <c r="C6" s="376"/>
      <c r="D6" s="376"/>
      <c r="E6" s="376"/>
      <c r="F6" s="376"/>
      <c r="G6" s="376"/>
      <c r="H6" s="376"/>
      <c r="I6" s="377"/>
      <c r="J6" s="12"/>
      <c r="K6" s="12"/>
    </row>
    <row r="7" spans="2:14" ht="24" customHeight="1" x14ac:dyDescent="0.2">
      <c r="B7" s="378" t="s">
        <v>55</v>
      </c>
      <c r="C7" s="379"/>
      <c r="D7" s="379"/>
      <c r="E7" s="379"/>
      <c r="F7" s="379"/>
      <c r="G7" s="379"/>
      <c r="H7" s="379"/>
      <c r="I7" s="380"/>
      <c r="J7" s="13"/>
      <c r="K7" s="13"/>
    </row>
    <row r="8" spans="2:14" ht="24" customHeight="1" x14ac:dyDescent="0.2">
      <c r="B8" s="381" t="s">
        <v>56</v>
      </c>
      <c r="C8" s="382"/>
      <c r="D8" s="382"/>
      <c r="E8" s="382"/>
      <c r="F8" s="382"/>
      <c r="G8" s="382"/>
      <c r="H8" s="382"/>
      <c r="I8" s="383"/>
      <c r="J8" s="14"/>
      <c r="K8" s="14"/>
      <c r="N8" s="6" t="s">
        <v>57</v>
      </c>
    </row>
    <row r="9" spans="2:14" ht="30.75" customHeight="1" x14ac:dyDescent="0.2">
      <c r="B9" s="98" t="s">
        <v>58</v>
      </c>
      <c r="C9" s="59">
        <v>14</v>
      </c>
      <c r="D9" s="387" t="s">
        <v>59</v>
      </c>
      <c r="E9" s="387"/>
      <c r="F9" s="338" t="s">
        <v>207</v>
      </c>
      <c r="G9" s="339"/>
      <c r="H9" s="339"/>
      <c r="I9" s="340"/>
      <c r="J9" s="15"/>
      <c r="K9" s="15"/>
      <c r="M9" s="11" t="s">
        <v>60</v>
      </c>
      <c r="N9" s="6" t="s">
        <v>61</v>
      </c>
    </row>
    <row r="10" spans="2:14" ht="30.75" customHeight="1" x14ac:dyDescent="0.2">
      <c r="B10" s="18" t="s">
        <v>62</v>
      </c>
      <c r="C10" s="60" t="s">
        <v>81</v>
      </c>
      <c r="D10" s="388" t="s">
        <v>63</v>
      </c>
      <c r="E10" s="389"/>
      <c r="F10" s="372" t="s">
        <v>155</v>
      </c>
      <c r="G10" s="373"/>
      <c r="H10" s="16" t="s">
        <v>64</v>
      </c>
      <c r="I10" s="76" t="s">
        <v>81</v>
      </c>
      <c r="J10" s="17"/>
      <c r="K10" s="17"/>
      <c r="M10" s="11" t="s">
        <v>65</v>
      </c>
      <c r="N10" s="6" t="s">
        <v>66</v>
      </c>
    </row>
    <row r="11" spans="2:14" ht="30.75" customHeight="1" x14ac:dyDescent="0.2">
      <c r="B11" s="18" t="s">
        <v>67</v>
      </c>
      <c r="C11" s="384" t="s">
        <v>156</v>
      </c>
      <c r="D11" s="384"/>
      <c r="E11" s="384"/>
      <c r="F11" s="384"/>
      <c r="G11" s="16" t="s">
        <v>68</v>
      </c>
      <c r="H11" s="385">
        <v>1032</v>
      </c>
      <c r="I11" s="386"/>
      <c r="J11" s="19"/>
      <c r="K11" s="19"/>
      <c r="M11" s="11" t="s">
        <v>69</v>
      </c>
      <c r="N11" s="6" t="s">
        <v>70</v>
      </c>
    </row>
    <row r="12" spans="2:14" ht="30.75" customHeight="1" x14ac:dyDescent="0.2">
      <c r="B12" s="18" t="s">
        <v>71</v>
      </c>
      <c r="C12" s="369" t="s">
        <v>65</v>
      </c>
      <c r="D12" s="369"/>
      <c r="E12" s="369"/>
      <c r="F12" s="369"/>
      <c r="G12" s="16" t="s">
        <v>72</v>
      </c>
      <c r="H12" s="592" t="s">
        <v>165</v>
      </c>
      <c r="I12" s="593"/>
      <c r="J12" s="20"/>
      <c r="K12" s="20"/>
      <c r="M12" s="21" t="s">
        <v>73</v>
      </c>
    </row>
    <row r="13" spans="2:14" ht="30.75" customHeight="1" x14ac:dyDescent="0.2">
      <c r="B13" s="18" t="s">
        <v>74</v>
      </c>
      <c r="C13" s="365" t="s">
        <v>45</v>
      </c>
      <c r="D13" s="365"/>
      <c r="E13" s="365"/>
      <c r="F13" s="365"/>
      <c r="G13" s="365"/>
      <c r="H13" s="365"/>
      <c r="I13" s="366"/>
      <c r="J13" s="22"/>
      <c r="K13" s="22"/>
      <c r="M13" s="21"/>
    </row>
    <row r="14" spans="2:14" ht="30.75" customHeight="1" x14ac:dyDescent="0.2">
      <c r="B14" s="18" t="s">
        <v>75</v>
      </c>
      <c r="C14" s="372" t="s">
        <v>153</v>
      </c>
      <c r="D14" s="373"/>
      <c r="E14" s="373"/>
      <c r="F14" s="373"/>
      <c r="G14" s="373"/>
      <c r="H14" s="373"/>
      <c r="I14" s="374"/>
      <c r="J14" s="17"/>
      <c r="K14" s="17"/>
      <c r="M14" s="21"/>
      <c r="N14" s="6" t="s">
        <v>76</v>
      </c>
    </row>
    <row r="15" spans="2:14" ht="30.75" customHeight="1" x14ac:dyDescent="0.2">
      <c r="B15" s="18" t="s">
        <v>77</v>
      </c>
      <c r="C15" s="338" t="s">
        <v>166</v>
      </c>
      <c r="D15" s="339"/>
      <c r="E15" s="339"/>
      <c r="F15" s="470"/>
      <c r="G15" s="16" t="s">
        <v>78</v>
      </c>
      <c r="H15" s="361" t="s">
        <v>91</v>
      </c>
      <c r="I15" s="362"/>
      <c r="J15" s="17"/>
      <c r="K15" s="17"/>
      <c r="M15" s="21" t="s">
        <v>80</v>
      </c>
      <c r="N15" s="6" t="s">
        <v>81</v>
      </c>
    </row>
    <row r="16" spans="2:14" ht="30.75" customHeight="1" x14ac:dyDescent="0.2">
      <c r="B16" s="18" t="s">
        <v>82</v>
      </c>
      <c r="C16" s="363" t="s">
        <v>215</v>
      </c>
      <c r="D16" s="364"/>
      <c r="E16" s="364"/>
      <c r="F16" s="364"/>
      <c r="G16" s="16" t="s">
        <v>83</v>
      </c>
      <c r="H16" s="361" t="s">
        <v>70</v>
      </c>
      <c r="I16" s="362"/>
      <c r="J16" s="17"/>
      <c r="K16" s="17"/>
      <c r="M16" s="21" t="s">
        <v>84</v>
      </c>
    </row>
    <row r="17" spans="2:14" ht="36" customHeight="1" x14ac:dyDescent="0.2">
      <c r="B17" s="18" t="s">
        <v>85</v>
      </c>
      <c r="C17" s="594" t="s">
        <v>167</v>
      </c>
      <c r="D17" s="595"/>
      <c r="E17" s="595"/>
      <c r="F17" s="595"/>
      <c r="G17" s="595"/>
      <c r="H17" s="595"/>
      <c r="I17" s="596"/>
      <c r="J17" s="22"/>
      <c r="K17" s="22"/>
      <c r="M17" s="21" t="s">
        <v>86</v>
      </c>
      <c r="N17" s="6" t="s">
        <v>39</v>
      </c>
    </row>
    <row r="18" spans="2:14" ht="30.75" customHeight="1" x14ac:dyDescent="0.2">
      <c r="B18" s="18" t="s">
        <v>87</v>
      </c>
      <c r="C18" s="338" t="s">
        <v>168</v>
      </c>
      <c r="D18" s="339"/>
      <c r="E18" s="339"/>
      <c r="F18" s="339"/>
      <c r="G18" s="339"/>
      <c r="H18" s="339"/>
      <c r="I18" s="340"/>
      <c r="J18" s="23"/>
      <c r="K18" s="23"/>
      <c r="M18" s="21" t="s">
        <v>88</v>
      </c>
      <c r="N18" s="6" t="s">
        <v>40</v>
      </c>
    </row>
    <row r="19" spans="2:14" ht="30.75" customHeight="1" x14ac:dyDescent="0.2">
      <c r="B19" s="18" t="s">
        <v>89</v>
      </c>
      <c r="C19" s="456" t="s">
        <v>200</v>
      </c>
      <c r="D19" s="457"/>
      <c r="E19" s="457"/>
      <c r="F19" s="457"/>
      <c r="G19" s="457"/>
      <c r="H19" s="457"/>
      <c r="I19" s="458"/>
      <c r="J19" s="24"/>
      <c r="K19" s="24"/>
      <c r="M19" s="21"/>
      <c r="N19" s="6" t="s">
        <v>41</v>
      </c>
    </row>
    <row r="20" spans="2:14" ht="30.75" customHeight="1" x14ac:dyDescent="0.2">
      <c r="B20" s="18" t="s">
        <v>90</v>
      </c>
      <c r="C20" s="597" t="s">
        <v>152</v>
      </c>
      <c r="D20" s="598"/>
      <c r="E20" s="598"/>
      <c r="F20" s="598"/>
      <c r="G20" s="598"/>
      <c r="H20" s="598"/>
      <c r="I20" s="599"/>
      <c r="J20" s="25"/>
      <c r="K20" s="25"/>
      <c r="M20" s="21" t="s">
        <v>91</v>
      </c>
      <c r="N20" s="6" t="s">
        <v>42</v>
      </c>
    </row>
    <row r="21" spans="2:14" ht="27.75" customHeight="1" x14ac:dyDescent="0.2">
      <c r="B21" s="354" t="s">
        <v>92</v>
      </c>
      <c r="C21" s="356" t="s">
        <v>93</v>
      </c>
      <c r="D21" s="356"/>
      <c r="E21" s="356"/>
      <c r="F21" s="357" t="s">
        <v>94</v>
      </c>
      <c r="G21" s="357"/>
      <c r="H21" s="357"/>
      <c r="I21" s="358"/>
      <c r="J21" s="26"/>
      <c r="K21" s="26"/>
      <c r="M21" s="21" t="s">
        <v>79</v>
      </c>
      <c r="N21" s="6" t="s">
        <v>43</v>
      </c>
    </row>
    <row r="22" spans="2:14" ht="27" customHeight="1" x14ac:dyDescent="0.2">
      <c r="B22" s="355"/>
      <c r="C22" s="456" t="s">
        <v>169</v>
      </c>
      <c r="D22" s="457"/>
      <c r="E22" s="460"/>
      <c r="F22" s="456" t="s">
        <v>171</v>
      </c>
      <c r="G22" s="457"/>
      <c r="H22" s="457"/>
      <c r="I22" s="458"/>
      <c r="J22" s="24"/>
      <c r="K22" s="24"/>
      <c r="M22" s="21" t="s">
        <v>95</v>
      </c>
      <c r="N22" s="6" t="s">
        <v>44</v>
      </c>
    </row>
    <row r="23" spans="2:14" ht="39.75" customHeight="1" x14ac:dyDescent="0.2">
      <c r="B23" s="18" t="s">
        <v>96</v>
      </c>
      <c r="C23" s="372" t="s">
        <v>152</v>
      </c>
      <c r="D23" s="373"/>
      <c r="E23" s="459"/>
      <c r="F23" s="372" t="s">
        <v>152</v>
      </c>
      <c r="G23" s="373"/>
      <c r="H23" s="373"/>
      <c r="I23" s="374"/>
      <c r="J23" s="17"/>
      <c r="K23" s="17"/>
      <c r="M23" s="21"/>
      <c r="N23" s="6" t="s">
        <v>45</v>
      </c>
    </row>
    <row r="24" spans="2:14" ht="44.25" customHeight="1" x14ac:dyDescent="0.2">
      <c r="B24" s="18" t="s">
        <v>97</v>
      </c>
      <c r="C24" s="453" t="s">
        <v>170</v>
      </c>
      <c r="D24" s="454"/>
      <c r="E24" s="455"/>
      <c r="F24" s="456" t="s">
        <v>172</v>
      </c>
      <c r="G24" s="457"/>
      <c r="H24" s="457"/>
      <c r="I24" s="458"/>
      <c r="J24" s="23"/>
      <c r="K24" s="23"/>
      <c r="M24" s="27"/>
      <c r="N24" s="6" t="s">
        <v>46</v>
      </c>
    </row>
    <row r="25" spans="2:14" ht="29.25" customHeight="1" x14ac:dyDescent="0.2">
      <c r="B25" s="18" t="s">
        <v>98</v>
      </c>
      <c r="C25" s="341" t="s">
        <v>215</v>
      </c>
      <c r="D25" s="342"/>
      <c r="E25" s="343"/>
      <c r="F25" s="16" t="s">
        <v>99</v>
      </c>
      <c r="G25" s="600">
        <v>74</v>
      </c>
      <c r="H25" s="601"/>
      <c r="I25" s="602"/>
      <c r="J25" s="28"/>
      <c r="K25" s="28"/>
      <c r="M25" s="27"/>
    </row>
    <row r="26" spans="2:14" ht="27" customHeight="1" x14ac:dyDescent="0.2">
      <c r="B26" s="18" t="s">
        <v>100</v>
      </c>
      <c r="C26" s="338" t="s">
        <v>216</v>
      </c>
      <c r="D26" s="339"/>
      <c r="E26" s="470"/>
      <c r="F26" s="16" t="s">
        <v>101</v>
      </c>
      <c r="G26" s="600">
        <v>0</v>
      </c>
      <c r="H26" s="601"/>
      <c r="I26" s="602"/>
      <c r="J26" s="29"/>
      <c r="K26" s="29"/>
      <c r="M26" s="27"/>
    </row>
    <row r="27" spans="2:14" ht="47.25" customHeight="1" x14ac:dyDescent="0.2">
      <c r="B27" s="97" t="s">
        <v>102</v>
      </c>
      <c r="C27" s="372" t="s">
        <v>86</v>
      </c>
      <c r="D27" s="373"/>
      <c r="E27" s="459"/>
      <c r="F27" s="30" t="s">
        <v>103</v>
      </c>
      <c r="G27" s="348" t="s">
        <v>182</v>
      </c>
      <c r="H27" s="349"/>
      <c r="I27" s="350"/>
      <c r="J27" s="26"/>
      <c r="K27" s="26"/>
      <c r="M27" s="27"/>
    </row>
    <row r="28" spans="2:14" ht="30" customHeight="1" x14ac:dyDescent="0.2">
      <c r="B28" s="318" t="s">
        <v>104</v>
      </c>
      <c r="C28" s="319"/>
      <c r="D28" s="319"/>
      <c r="E28" s="319"/>
      <c r="F28" s="319"/>
      <c r="G28" s="319"/>
      <c r="H28" s="319"/>
      <c r="I28" s="320"/>
      <c r="J28" s="14"/>
      <c r="K28" s="14"/>
      <c r="M28" s="27"/>
    </row>
    <row r="29" spans="2:14" ht="56.25" customHeight="1" x14ac:dyDescent="0.2">
      <c r="B29" s="31" t="s">
        <v>105</v>
      </c>
      <c r="C29" s="32" t="s">
        <v>106</v>
      </c>
      <c r="D29" s="32" t="s">
        <v>107</v>
      </c>
      <c r="E29" s="32" t="s">
        <v>108</v>
      </c>
      <c r="F29" s="32" t="s">
        <v>109</v>
      </c>
      <c r="G29" s="33" t="s">
        <v>110</v>
      </c>
      <c r="H29" s="33" t="s">
        <v>111</v>
      </c>
      <c r="I29" s="34" t="s">
        <v>112</v>
      </c>
      <c r="J29" s="70" t="s">
        <v>162</v>
      </c>
      <c r="K29" s="24"/>
      <c r="M29" s="27"/>
    </row>
    <row r="30" spans="2:14" ht="19.5" customHeight="1" x14ac:dyDescent="0.2">
      <c r="B30" s="35" t="s">
        <v>113</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114</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115</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116</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117</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118</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119</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120</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121</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122</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123</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124</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125</v>
      </c>
      <c r="C42" s="296"/>
      <c r="D42" s="296"/>
      <c r="E42" s="296"/>
      <c r="F42" s="296"/>
      <c r="G42" s="296"/>
      <c r="H42" s="296"/>
      <c r="I42" s="314"/>
      <c r="J42" s="37"/>
      <c r="K42" s="37"/>
    </row>
    <row r="43" spans="2:11" ht="29.25" customHeight="1" x14ac:dyDescent="0.2">
      <c r="B43" s="318" t="s">
        <v>126</v>
      </c>
      <c r="C43" s="319"/>
      <c r="D43" s="319"/>
      <c r="E43" s="319"/>
      <c r="F43" s="319"/>
      <c r="G43" s="319"/>
      <c r="H43" s="319"/>
      <c r="I43" s="320"/>
      <c r="J43" s="14"/>
      <c r="K43" s="14"/>
    </row>
    <row r="44" spans="2:11" ht="32.25" customHeight="1" x14ac:dyDescent="0.2">
      <c r="B44" s="326"/>
      <c r="C44" s="327"/>
      <c r="D44" s="327"/>
      <c r="E44" s="327"/>
      <c r="F44" s="327"/>
      <c r="G44" s="327"/>
      <c r="H44" s="327"/>
      <c r="I44" s="328"/>
      <c r="J44" s="14"/>
      <c r="K44" s="14"/>
    </row>
    <row r="45" spans="2:11" ht="32.25" customHeight="1" x14ac:dyDescent="0.2">
      <c r="B45" s="329"/>
      <c r="C45" s="330"/>
      <c r="D45" s="330"/>
      <c r="E45" s="330"/>
      <c r="F45" s="330"/>
      <c r="G45" s="330"/>
      <c r="H45" s="330"/>
      <c r="I45" s="331"/>
      <c r="J45" s="37"/>
      <c r="K45" s="37"/>
    </row>
    <row r="46" spans="2:11" ht="32.25" customHeight="1" x14ac:dyDescent="0.2">
      <c r="B46" s="329"/>
      <c r="C46" s="330"/>
      <c r="D46" s="330"/>
      <c r="E46" s="330"/>
      <c r="F46" s="330"/>
      <c r="G46" s="330"/>
      <c r="H46" s="330"/>
      <c r="I46" s="331"/>
      <c r="J46" s="37"/>
      <c r="K46" s="37"/>
    </row>
    <row r="47" spans="2:11" ht="32.25" customHeight="1" x14ac:dyDescent="0.2">
      <c r="B47" s="329"/>
      <c r="C47" s="330"/>
      <c r="D47" s="330"/>
      <c r="E47" s="330"/>
      <c r="F47" s="330"/>
      <c r="G47" s="330"/>
      <c r="H47" s="330"/>
      <c r="I47" s="331"/>
      <c r="J47" s="37"/>
      <c r="K47" s="37"/>
    </row>
    <row r="48" spans="2:11" ht="32.25" customHeight="1" x14ac:dyDescent="0.2">
      <c r="B48" s="332"/>
      <c r="C48" s="333"/>
      <c r="D48" s="333"/>
      <c r="E48" s="333"/>
      <c r="F48" s="333"/>
      <c r="G48" s="333"/>
      <c r="H48" s="333"/>
      <c r="I48" s="334"/>
      <c r="J48" s="12"/>
      <c r="K48" s="12"/>
    </row>
    <row r="49" spans="2:11" ht="79.5" customHeight="1" x14ac:dyDescent="0.2">
      <c r="B49" s="18" t="s">
        <v>127</v>
      </c>
      <c r="C49" s="603"/>
      <c r="D49" s="604"/>
      <c r="E49" s="604"/>
      <c r="F49" s="604"/>
      <c r="G49" s="604"/>
      <c r="H49" s="604"/>
      <c r="I49" s="605"/>
      <c r="J49" s="38"/>
      <c r="K49" s="38"/>
    </row>
    <row r="50" spans="2:11" ht="26.25" customHeight="1" x14ac:dyDescent="0.2">
      <c r="B50" s="18" t="s">
        <v>128</v>
      </c>
      <c r="C50" s="606"/>
      <c r="D50" s="607"/>
      <c r="E50" s="607"/>
      <c r="F50" s="607"/>
      <c r="G50" s="607"/>
      <c r="H50" s="607"/>
      <c r="I50" s="608"/>
      <c r="J50" s="38"/>
      <c r="K50" s="38"/>
    </row>
    <row r="51" spans="2:11" ht="64.5" customHeight="1" x14ac:dyDescent="0.2">
      <c r="B51" s="112" t="s">
        <v>129</v>
      </c>
      <c r="C51" s="603"/>
      <c r="D51" s="604"/>
      <c r="E51" s="604"/>
      <c r="F51" s="604"/>
      <c r="G51" s="604"/>
      <c r="H51" s="604"/>
      <c r="I51" s="605"/>
      <c r="J51" s="38"/>
      <c r="K51" s="38"/>
    </row>
    <row r="52" spans="2:11" ht="29.25" customHeight="1" x14ac:dyDescent="0.2">
      <c r="B52" s="318" t="s">
        <v>130</v>
      </c>
      <c r="C52" s="319"/>
      <c r="D52" s="319"/>
      <c r="E52" s="319"/>
      <c r="F52" s="319"/>
      <c r="G52" s="319"/>
      <c r="H52" s="319"/>
      <c r="I52" s="320"/>
      <c r="J52" s="38"/>
      <c r="K52" s="38"/>
    </row>
    <row r="53" spans="2:11" ht="33" customHeight="1" x14ac:dyDescent="0.2">
      <c r="B53" s="321" t="s">
        <v>131</v>
      </c>
      <c r="C53" s="111" t="s">
        <v>132</v>
      </c>
      <c r="D53" s="322" t="s">
        <v>133</v>
      </c>
      <c r="E53" s="322"/>
      <c r="F53" s="322"/>
      <c r="G53" s="322" t="s">
        <v>134</v>
      </c>
      <c r="H53" s="322"/>
      <c r="I53" s="323"/>
      <c r="J53" s="39"/>
      <c r="K53" s="39"/>
    </row>
    <row r="54" spans="2:11" ht="31.5" customHeight="1" x14ac:dyDescent="0.2">
      <c r="B54" s="321"/>
      <c r="C54" s="107"/>
      <c r="D54" s="296"/>
      <c r="E54" s="296"/>
      <c r="F54" s="296"/>
      <c r="G54" s="324"/>
      <c r="H54" s="324"/>
      <c r="I54" s="325"/>
      <c r="J54" s="39"/>
      <c r="K54" s="39"/>
    </row>
    <row r="55" spans="2:11" ht="31.5" customHeight="1" x14ac:dyDescent="0.2">
      <c r="B55" s="112" t="s">
        <v>135</v>
      </c>
      <c r="C55" s="609" t="s">
        <v>173</v>
      </c>
      <c r="D55" s="610"/>
      <c r="E55" s="309" t="s">
        <v>136</v>
      </c>
      <c r="F55" s="309"/>
      <c r="G55" s="308" t="s">
        <v>158</v>
      </c>
      <c r="H55" s="308"/>
      <c r="I55" s="310"/>
      <c r="J55" s="41"/>
      <c r="K55" s="41"/>
    </row>
    <row r="56" spans="2:11" ht="31.5" customHeight="1" x14ac:dyDescent="0.2">
      <c r="B56" s="112" t="s">
        <v>137</v>
      </c>
      <c r="C56" s="296" t="str">
        <f>+'[3]HV 1'!C56:D56</f>
        <v>NICOLAS ADOLFO CORREAL HUERTAS</v>
      </c>
      <c r="D56" s="296"/>
      <c r="E56" s="311" t="s">
        <v>138</v>
      </c>
      <c r="F56" s="311"/>
      <c r="G56" s="308" t="str">
        <f>+'[7]HV 1'!G59:I59</f>
        <v>DIANA VIDAL</v>
      </c>
      <c r="H56" s="308"/>
      <c r="I56" s="310"/>
      <c r="J56" s="41"/>
      <c r="K56" s="41"/>
    </row>
    <row r="57" spans="2:11" ht="31.5" customHeight="1" x14ac:dyDescent="0.2">
      <c r="B57" s="112" t="s">
        <v>139</v>
      </c>
      <c r="C57" s="296"/>
      <c r="D57" s="296"/>
      <c r="E57" s="297" t="s">
        <v>140</v>
      </c>
      <c r="F57" s="298"/>
      <c r="G57" s="301"/>
      <c r="H57" s="302"/>
      <c r="I57" s="303"/>
      <c r="J57" s="42"/>
      <c r="K57" s="42"/>
    </row>
    <row r="58" spans="2:11" ht="31.5" customHeight="1" thickBot="1" x14ac:dyDescent="0.25">
      <c r="B58" s="78" t="s">
        <v>141</v>
      </c>
      <c r="C58" s="307"/>
      <c r="D58" s="307"/>
      <c r="E58" s="299"/>
      <c r="F58" s="300"/>
      <c r="G58" s="304"/>
      <c r="H58" s="305"/>
      <c r="I58" s="306"/>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7" workbookViewId="0">
      <selection activeCell="B14" sqref="B14:K19"/>
    </sheetView>
  </sheetViews>
  <sheetFormatPr baseColWidth="10" defaultRowHeight="15" x14ac:dyDescent="0.25"/>
  <cols>
    <col min="1" max="1" width="1.42578125" customWidth="1"/>
    <col min="2" max="2" width="20.140625" style="56" customWidth="1"/>
    <col min="3" max="3" width="34.42578125" customWidth="1"/>
    <col min="4" max="4" width="14.42578125" customWidth="1"/>
    <col min="5" max="5" width="5.85546875" customWidth="1"/>
    <col min="6" max="6" width="47" customWidth="1"/>
    <col min="7" max="8" width="16.140625" customWidth="1"/>
    <col min="9" max="9" width="16.42578125" customWidth="1"/>
    <col min="10" max="10" width="15.4257812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13"/>
      <c r="C1" s="416" t="s">
        <v>24</v>
      </c>
      <c r="D1" s="417"/>
      <c r="E1" s="417"/>
      <c r="F1" s="417"/>
      <c r="G1" s="417"/>
      <c r="H1" s="418"/>
      <c r="I1" s="419"/>
      <c r="J1" s="420"/>
    </row>
    <row r="2" spans="2:11" ht="18" customHeight="1" thickBot="1" x14ac:dyDescent="0.3">
      <c r="B2" s="414"/>
      <c r="C2" s="416" t="s">
        <v>25</v>
      </c>
      <c r="D2" s="417"/>
      <c r="E2" s="417"/>
      <c r="F2" s="417"/>
      <c r="G2" s="417"/>
      <c r="H2" s="418"/>
      <c r="I2" s="421"/>
      <c r="J2" s="422"/>
    </row>
    <row r="3" spans="2:11" ht="18" customHeight="1" thickBot="1" x14ac:dyDescent="0.3">
      <c r="B3" s="414"/>
      <c r="C3" s="416" t="s">
        <v>183</v>
      </c>
      <c r="D3" s="417"/>
      <c r="E3" s="417"/>
      <c r="F3" s="417"/>
      <c r="G3" s="417"/>
      <c r="H3" s="418"/>
      <c r="I3" s="421"/>
      <c r="J3" s="422"/>
    </row>
    <row r="4" spans="2:11" ht="18" customHeight="1" thickBot="1" x14ac:dyDescent="0.3">
      <c r="B4" s="415"/>
      <c r="C4" s="416" t="s">
        <v>143</v>
      </c>
      <c r="D4" s="417"/>
      <c r="E4" s="417"/>
      <c r="F4" s="418"/>
      <c r="G4" s="425" t="s">
        <v>190</v>
      </c>
      <c r="H4" s="426"/>
      <c r="I4" s="423"/>
      <c r="J4" s="424"/>
    </row>
    <row r="5" spans="2:11" ht="18" customHeight="1" thickBot="1" x14ac:dyDescent="0.3">
      <c r="B5" s="53"/>
      <c r="C5" s="10"/>
      <c r="D5" s="10"/>
      <c r="E5" s="10"/>
      <c r="F5" s="10"/>
      <c r="G5" s="10"/>
      <c r="H5" s="10"/>
      <c r="I5" s="10"/>
      <c r="J5" s="54"/>
    </row>
    <row r="6" spans="2:11" ht="51.75" customHeight="1" thickBot="1" x14ac:dyDescent="0.3">
      <c r="B6" s="1" t="s">
        <v>199</v>
      </c>
      <c r="C6" s="427" t="str">
        <f>+'[5]Sección 1. Metas - Magnitud'!C7</f>
        <v>1032 - Gestión y control de tránsito y transporte</v>
      </c>
      <c r="D6" s="428"/>
      <c r="E6" s="429"/>
      <c r="F6" s="55"/>
      <c r="G6" s="10"/>
      <c r="H6" s="10"/>
      <c r="I6" s="10"/>
      <c r="J6" s="54"/>
    </row>
    <row r="7" spans="2:11" ht="32.25" customHeight="1" thickBot="1" x14ac:dyDescent="0.3">
      <c r="B7" s="2" t="s">
        <v>0</v>
      </c>
      <c r="C7" s="427" t="str">
        <f>+'[5]Sección 1. Metas - Magnitud'!C8:F8</f>
        <v>Dirección de Control y Vigilancia</v>
      </c>
      <c r="D7" s="428"/>
      <c r="E7" s="429"/>
      <c r="F7" s="55"/>
      <c r="G7" s="10"/>
      <c r="H7" s="10"/>
      <c r="I7" s="10"/>
      <c r="J7" s="54"/>
    </row>
    <row r="8" spans="2:11" ht="32.25" customHeight="1" thickBot="1" x14ac:dyDescent="0.3">
      <c r="B8" s="2" t="s">
        <v>144</v>
      </c>
      <c r="C8" s="427" t="str">
        <f>+'[5]Sección 1. Metas - Magnitud'!C9:F9</f>
        <v>Subsecretaría de Servicios de la Movilidad</v>
      </c>
      <c r="D8" s="428"/>
      <c r="E8" s="429"/>
      <c r="F8" s="4"/>
      <c r="G8" s="10"/>
      <c r="H8" s="10"/>
      <c r="I8" s="10"/>
      <c r="J8" s="54"/>
    </row>
    <row r="9" spans="2:11" ht="33.75" customHeight="1" thickBot="1" x14ac:dyDescent="0.3">
      <c r="B9" s="2" t="s">
        <v>28</v>
      </c>
      <c r="C9" s="427" t="s">
        <v>184</v>
      </c>
      <c r="D9" s="428"/>
      <c r="E9" s="429"/>
      <c r="F9" s="55"/>
      <c r="G9" s="10"/>
      <c r="H9" s="10"/>
      <c r="I9" s="10"/>
      <c r="J9" s="54"/>
    </row>
    <row r="10" spans="2:11" ht="33.75" customHeight="1" thickBot="1" x14ac:dyDescent="0.3">
      <c r="B10" s="100" t="s">
        <v>197</v>
      </c>
      <c r="C10" s="427" t="str">
        <f>+'[7]HV 14'!F9</f>
        <v>14. Realizar 241 visitas administrativas y de seguimiento a empresas prestadoras del servicio público de transporte.</v>
      </c>
      <c r="D10" s="428"/>
      <c r="E10" s="429"/>
      <c r="F10" s="55"/>
      <c r="G10" s="10"/>
      <c r="H10" s="10"/>
      <c r="I10" s="10"/>
      <c r="J10" s="54"/>
    </row>
    <row r="11" spans="2:11" ht="34.5" customHeight="1" x14ac:dyDescent="0.25"/>
    <row r="12" spans="2:11" ht="21.75" customHeight="1" x14ac:dyDescent="0.25">
      <c r="B12" s="406" t="s">
        <v>218</v>
      </c>
      <c r="C12" s="407"/>
      <c r="D12" s="407"/>
      <c r="E12" s="407"/>
      <c r="F12" s="407"/>
      <c r="G12" s="407"/>
      <c r="H12" s="408"/>
      <c r="I12" s="617" t="s">
        <v>145</v>
      </c>
      <c r="J12" s="618"/>
      <c r="K12" s="618"/>
    </row>
    <row r="13" spans="2:11" s="57" customFormat="1" ht="30" customHeight="1" x14ac:dyDescent="0.25">
      <c r="B13" s="125" t="s">
        <v>146</v>
      </c>
      <c r="C13" s="125" t="s">
        <v>147</v>
      </c>
      <c r="D13" s="125" t="s">
        <v>196</v>
      </c>
      <c r="E13" s="125" t="s">
        <v>148</v>
      </c>
      <c r="F13" s="125" t="s">
        <v>149</v>
      </c>
      <c r="G13" s="125" t="s">
        <v>191</v>
      </c>
      <c r="H13" s="125" t="s">
        <v>192</v>
      </c>
      <c r="I13" s="124" t="s">
        <v>193</v>
      </c>
      <c r="J13" s="124" t="s">
        <v>194</v>
      </c>
      <c r="K13" s="124" t="s">
        <v>195</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15"/>
    </row>
    <row r="16" spans="2:11" x14ac:dyDescent="0.25">
      <c r="B16" s="143"/>
      <c r="C16" s="144"/>
      <c r="D16" s="145"/>
      <c r="E16" s="146"/>
      <c r="F16" s="144"/>
      <c r="G16" s="145"/>
      <c r="H16" s="147"/>
      <c r="I16" s="148"/>
      <c r="J16" s="149"/>
      <c r="K16" s="616"/>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11" t="s">
        <v>17</v>
      </c>
      <c r="C19" s="612"/>
      <c r="D19" s="157">
        <f>SUM(D15:D16)</f>
        <v>0</v>
      </c>
      <c r="E19" s="613" t="s">
        <v>17</v>
      </c>
      <c r="F19" s="614"/>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workbookViewId="0">
      <selection activeCell="G36" sqref="G36"/>
    </sheetView>
  </sheetViews>
  <sheetFormatPr baseColWidth="10" defaultRowHeight="15" x14ac:dyDescent="0.25"/>
  <sheetData>
    <row r="9" spans="10:12" x14ac:dyDescent="0.25">
      <c r="K9" s="131" t="s">
        <v>213</v>
      </c>
      <c r="L9" s="131" t="s">
        <v>214</v>
      </c>
    </row>
    <row r="10" spans="10:12" x14ac:dyDescent="0.25">
      <c r="J10" s="128" t="s">
        <v>208</v>
      </c>
      <c r="K10" s="128">
        <v>77</v>
      </c>
      <c r="L10" s="128">
        <v>2</v>
      </c>
    </row>
    <row r="11" spans="10:12" x14ac:dyDescent="0.25">
      <c r="J11" s="102"/>
      <c r="K11" s="102"/>
      <c r="L11" s="102">
        <v>37</v>
      </c>
    </row>
    <row r="12" spans="10:12" x14ac:dyDescent="0.25">
      <c r="J12" s="102"/>
      <c r="K12" s="102"/>
      <c r="L12" s="102">
        <v>43</v>
      </c>
    </row>
    <row r="13" spans="10:12" x14ac:dyDescent="0.25">
      <c r="K13" s="102" t="s">
        <v>4</v>
      </c>
      <c r="L13" s="126">
        <f>SUM(L10:L12)</f>
        <v>82</v>
      </c>
    </row>
    <row r="14" spans="10:12" x14ac:dyDescent="0.25">
      <c r="J14" s="128" t="s">
        <v>209</v>
      </c>
      <c r="K14" s="128">
        <v>115</v>
      </c>
      <c r="L14" s="128">
        <v>16</v>
      </c>
    </row>
    <row r="15" spans="10:12" x14ac:dyDescent="0.25">
      <c r="J15" s="102"/>
      <c r="K15" s="102"/>
      <c r="L15" s="102">
        <v>27</v>
      </c>
    </row>
    <row r="16" spans="10:12" x14ac:dyDescent="0.25">
      <c r="J16" s="102"/>
      <c r="K16" s="102"/>
      <c r="L16" s="102">
        <v>10</v>
      </c>
    </row>
    <row r="17" spans="10:14" x14ac:dyDescent="0.25">
      <c r="J17" s="102"/>
      <c r="K17" s="102" t="s">
        <v>4</v>
      </c>
      <c r="L17" s="126">
        <f>SUM(L14:L16)</f>
        <v>53</v>
      </c>
    </row>
    <row r="18" spans="10:14" x14ac:dyDescent="0.25">
      <c r="J18" s="128" t="s">
        <v>210</v>
      </c>
      <c r="K18" s="128">
        <v>7</v>
      </c>
      <c r="L18" s="128">
        <v>13</v>
      </c>
    </row>
    <row r="19" spans="10:14" x14ac:dyDescent="0.25">
      <c r="J19" s="102"/>
      <c r="K19" s="102"/>
      <c r="L19" s="102">
        <v>14</v>
      </c>
    </row>
    <row r="20" spans="10:14" x14ac:dyDescent="0.25">
      <c r="J20" s="102"/>
      <c r="K20" s="102"/>
      <c r="L20" s="102">
        <v>10</v>
      </c>
    </row>
    <row r="21" spans="10:14" x14ac:dyDescent="0.25">
      <c r="J21" s="102"/>
      <c r="K21" s="102" t="s">
        <v>4</v>
      </c>
      <c r="L21" s="126">
        <f>SUM(L18:L20)</f>
        <v>37</v>
      </c>
    </row>
    <row r="22" spans="10:14" x14ac:dyDescent="0.25">
      <c r="J22" s="128" t="s">
        <v>211</v>
      </c>
      <c r="K22" s="128">
        <v>52</v>
      </c>
      <c r="L22" s="128">
        <v>10</v>
      </c>
    </row>
    <row r="23" spans="10:14" x14ac:dyDescent="0.25">
      <c r="J23" s="102"/>
      <c r="K23" s="102"/>
      <c r="L23" s="102">
        <v>0</v>
      </c>
    </row>
    <row r="24" spans="10:14" x14ac:dyDescent="0.25">
      <c r="J24" s="102"/>
      <c r="K24" s="102"/>
      <c r="L24" s="102">
        <v>59</v>
      </c>
    </row>
    <row r="25" spans="10:14" x14ac:dyDescent="0.25">
      <c r="J25" s="102"/>
      <c r="K25" s="102" t="s">
        <v>4</v>
      </c>
      <c r="L25" s="126">
        <f>SUM(L22:L24)</f>
        <v>69</v>
      </c>
    </row>
    <row r="27" spans="10:14" x14ac:dyDescent="0.25">
      <c r="J27" s="129" t="s">
        <v>212</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92"/>
      <c r="C2" s="390" t="s">
        <v>24</v>
      </c>
      <c r="D2" s="390"/>
      <c r="E2" s="390"/>
      <c r="F2" s="390"/>
      <c r="G2" s="390"/>
      <c r="H2" s="390"/>
      <c r="I2" s="394"/>
      <c r="J2" s="10"/>
      <c r="K2" s="10"/>
      <c r="M2" s="11" t="s">
        <v>47</v>
      </c>
    </row>
    <row r="3" spans="2:14" ht="25.5" customHeight="1" x14ac:dyDescent="0.2">
      <c r="B3" s="393"/>
      <c r="C3" s="391" t="s">
        <v>25</v>
      </c>
      <c r="D3" s="391"/>
      <c r="E3" s="391"/>
      <c r="F3" s="391"/>
      <c r="G3" s="391"/>
      <c r="H3" s="391"/>
      <c r="I3" s="395"/>
      <c r="J3" s="10"/>
      <c r="K3" s="10"/>
      <c r="M3" s="11" t="s">
        <v>48</v>
      </c>
    </row>
    <row r="4" spans="2:14" ht="25.5" customHeight="1" x14ac:dyDescent="0.2">
      <c r="B4" s="393"/>
      <c r="C4" s="391" t="s">
        <v>49</v>
      </c>
      <c r="D4" s="391"/>
      <c r="E4" s="391"/>
      <c r="F4" s="391"/>
      <c r="G4" s="391"/>
      <c r="H4" s="391"/>
      <c r="I4" s="395"/>
      <c r="J4" s="10"/>
      <c r="K4" s="10"/>
      <c r="M4" s="11" t="s">
        <v>50</v>
      </c>
    </row>
    <row r="5" spans="2:14" ht="25.5" customHeight="1" x14ac:dyDescent="0.2">
      <c r="B5" s="393"/>
      <c r="C5" s="391" t="s">
        <v>51</v>
      </c>
      <c r="D5" s="391"/>
      <c r="E5" s="391"/>
      <c r="F5" s="391"/>
      <c r="G5" s="396" t="s">
        <v>52</v>
      </c>
      <c r="H5" s="396"/>
      <c r="I5" s="395"/>
      <c r="J5" s="10"/>
      <c r="K5" s="10"/>
      <c r="M5" s="11" t="s">
        <v>53</v>
      </c>
    </row>
    <row r="6" spans="2:14" ht="23.25" customHeight="1" x14ac:dyDescent="0.2">
      <c r="B6" s="375" t="s">
        <v>54</v>
      </c>
      <c r="C6" s="376"/>
      <c r="D6" s="376"/>
      <c r="E6" s="376"/>
      <c r="F6" s="376"/>
      <c r="G6" s="376"/>
      <c r="H6" s="376"/>
      <c r="I6" s="377"/>
      <c r="J6" s="12"/>
      <c r="K6" s="12"/>
    </row>
    <row r="7" spans="2:14" ht="24" customHeight="1" x14ac:dyDescent="0.2">
      <c r="B7" s="378" t="s">
        <v>55</v>
      </c>
      <c r="C7" s="379"/>
      <c r="D7" s="379"/>
      <c r="E7" s="379"/>
      <c r="F7" s="379"/>
      <c r="G7" s="379"/>
      <c r="H7" s="379"/>
      <c r="I7" s="380"/>
      <c r="J7" s="13"/>
      <c r="K7" s="13"/>
    </row>
    <row r="8" spans="2:14" ht="24" customHeight="1" x14ac:dyDescent="0.2">
      <c r="B8" s="381" t="s">
        <v>56</v>
      </c>
      <c r="C8" s="382"/>
      <c r="D8" s="382"/>
      <c r="E8" s="382"/>
      <c r="F8" s="382"/>
      <c r="G8" s="382"/>
      <c r="H8" s="382"/>
      <c r="I8" s="383"/>
      <c r="J8" s="14"/>
      <c r="K8" s="14"/>
      <c r="N8" s="6" t="s">
        <v>57</v>
      </c>
    </row>
    <row r="9" spans="2:14" ht="30.75" customHeight="1" x14ac:dyDescent="0.2">
      <c r="B9" s="98" t="s">
        <v>58</v>
      </c>
      <c r="C9" s="59">
        <v>231</v>
      </c>
      <c r="D9" s="387" t="s">
        <v>59</v>
      </c>
      <c r="E9" s="387"/>
      <c r="F9" s="338" t="s">
        <v>201</v>
      </c>
      <c r="G9" s="339"/>
      <c r="H9" s="339"/>
      <c r="I9" s="340"/>
      <c r="J9" s="15"/>
      <c r="K9" s="15"/>
      <c r="M9" s="11" t="s">
        <v>60</v>
      </c>
      <c r="N9" s="6" t="s">
        <v>61</v>
      </c>
    </row>
    <row r="10" spans="2:14" ht="30.75" customHeight="1" x14ac:dyDescent="0.2">
      <c r="B10" s="18" t="s">
        <v>62</v>
      </c>
      <c r="C10" s="60" t="s">
        <v>81</v>
      </c>
      <c r="D10" s="388" t="s">
        <v>63</v>
      </c>
      <c r="E10" s="389"/>
      <c r="F10" s="372" t="s">
        <v>155</v>
      </c>
      <c r="G10" s="373"/>
      <c r="H10" s="16" t="s">
        <v>64</v>
      </c>
      <c r="I10" s="113" t="s">
        <v>81</v>
      </c>
      <c r="J10" s="17"/>
      <c r="K10" s="17"/>
      <c r="M10" s="11" t="s">
        <v>65</v>
      </c>
      <c r="N10" s="6" t="s">
        <v>66</v>
      </c>
    </row>
    <row r="11" spans="2:14" ht="30.75" customHeight="1" x14ac:dyDescent="0.2">
      <c r="B11" s="18" t="s">
        <v>67</v>
      </c>
      <c r="C11" s="384" t="s">
        <v>156</v>
      </c>
      <c r="D11" s="384"/>
      <c r="E11" s="384"/>
      <c r="F11" s="384"/>
      <c r="G11" s="16" t="s">
        <v>68</v>
      </c>
      <c r="H11" s="385">
        <v>1032</v>
      </c>
      <c r="I11" s="386"/>
      <c r="J11" s="19"/>
      <c r="K11" s="19"/>
      <c r="M11" s="11" t="s">
        <v>69</v>
      </c>
      <c r="N11" s="6" t="s">
        <v>70</v>
      </c>
    </row>
    <row r="12" spans="2:14" ht="30.75" customHeight="1" x14ac:dyDescent="0.2">
      <c r="B12" s="18" t="s">
        <v>71</v>
      </c>
      <c r="C12" s="369" t="s">
        <v>65</v>
      </c>
      <c r="D12" s="369"/>
      <c r="E12" s="369"/>
      <c r="F12" s="369"/>
      <c r="G12" s="16" t="s">
        <v>72</v>
      </c>
      <c r="H12" s="370" t="s">
        <v>157</v>
      </c>
      <c r="I12" s="371"/>
      <c r="J12" s="20"/>
      <c r="K12" s="20"/>
      <c r="M12" s="21" t="s">
        <v>73</v>
      </c>
    </row>
    <row r="13" spans="2:14" ht="30.75" customHeight="1" x14ac:dyDescent="0.2">
      <c r="B13" s="18" t="s">
        <v>74</v>
      </c>
      <c r="C13" s="365" t="s">
        <v>45</v>
      </c>
      <c r="D13" s="365"/>
      <c r="E13" s="365"/>
      <c r="F13" s="365"/>
      <c r="G13" s="365"/>
      <c r="H13" s="365"/>
      <c r="I13" s="366"/>
      <c r="J13" s="22"/>
      <c r="K13" s="22"/>
      <c r="M13" s="21"/>
    </row>
    <row r="14" spans="2:14" ht="30.75" customHeight="1" x14ac:dyDescent="0.2">
      <c r="B14" s="18" t="s">
        <v>75</v>
      </c>
      <c r="C14" s="372" t="s">
        <v>202</v>
      </c>
      <c r="D14" s="373"/>
      <c r="E14" s="373"/>
      <c r="F14" s="373"/>
      <c r="G14" s="373"/>
      <c r="H14" s="373"/>
      <c r="I14" s="374"/>
      <c r="J14" s="17"/>
      <c r="K14" s="17"/>
      <c r="M14" s="21"/>
      <c r="N14" s="6" t="s">
        <v>76</v>
      </c>
    </row>
    <row r="15" spans="2:14" ht="30.75" customHeight="1" x14ac:dyDescent="0.2">
      <c r="B15" s="18" t="s">
        <v>77</v>
      </c>
      <c r="C15" s="359" t="s">
        <v>203</v>
      </c>
      <c r="D15" s="359"/>
      <c r="E15" s="359"/>
      <c r="F15" s="359"/>
      <c r="G15" s="16" t="s">
        <v>78</v>
      </c>
      <c r="H15" s="361" t="s">
        <v>91</v>
      </c>
      <c r="I15" s="362"/>
      <c r="J15" s="17"/>
      <c r="K15" s="17"/>
      <c r="M15" s="21" t="s">
        <v>80</v>
      </c>
      <c r="N15" s="6" t="s">
        <v>81</v>
      </c>
    </row>
    <row r="16" spans="2:14" ht="30.75" customHeight="1" x14ac:dyDescent="0.2">
      <c r="B16" s="18" t="s">
        <v>82</v>
      </c>
      <c r="C16" s="363" t="s">
        <v>215</v>
      </c>
      <c r="D16" s="364"/>
      <c r="E16" s="364"/>
      <c r="F16" s="364"/>
      <c r="G16" s="16" t="s">
        <v>83</v>
      </c>
      <c r="H16" s="361" t="s">
        <v>70</v>
      </c>
      <c r="I16" s="362"/>
      <c r="J16" s="17"/>
      <c r="K16" s="17"/>
      <c r="M16" s="21" t="s">
        <v>84</v>
      </c>
    </row>
    <row r="17" spans="2:14" ht="36" customHeight="1" x14ac:dyDescent="0.2">
      <c r="B17" s="18" t="s">
        <v>85</v>
      </c>
      <c r="C17" s="365" t="s">
        <v>204</v>
      </c>
      <c r="D17" s="365"/>
      <c r="E17" s="365"/>
      <c r="F17" s="365"/>
      <c r="G17" s="365"/>
      <c r="H17" s="365"/>
      <c r="I17" s="366"/>
      <c r="J17" s="22"/>
      <c r="K17" s="22"/>
      <c r="M17" s="21" t="s">
        <v>86</v>
      </c>
      <c r="N17" s="6" t="s">
        <v>39</v>
      </c>
    </row>
    <row r="18" spans="2:14" ht="30.75" customHeight="1" x14ac:dyDescent="0.2">
      <c r="B18" s="18" t="s">
        <v>87</v>
      </c>
      <c r="C18" s="359" t="s">
        <v>163</v>
      </c>
      <c r="D18" s="359"/>
      <c r="E18" s="359"/>
      <c r="F18" s="359"/>
      <c r="G18" s="359"/>
      <c r="H18" s="359"/>
      <c r="I18" s="360"/>
      <c r="J18" s="23"/>
      <c r="K18" s="23"/>
      <c r="M18" s="21" t="s">
        <v>88</v>
      </c>
      <c r="N18" s="6" t="s">
        <v>40</v>
      </c>
    </row>
    <row r="19" spans="2:14" ht="30.75" customHeight="1" x14ac:dyDescent="0.2">
      <c r="B19" s="18" t="s">
        <v>89</v>
      </c>
      <c r="C19" s="359" t="s">
        <v>159</v>
      </c>
      <c r="D19" s="359"/>
      <c r="E19" s="359"/>
      <c r="F19" s="359"/>
      <c r="G19" s="359"/>
      <c r="H19" s="359"/>
      <c r="I19" s="360"/>
      <c r="J19" s="24"/>
      <c r="K19" s="24"/>
      <c r="M19" s="21"/>
      <c r="N19" s="6" t="s">
        <v>41</v>
      </c>
    </row>
    <row r="20" spans="2:14" ht="30.75" customHeight="1" x14ac:dyDescent="0.2">
      <c r="B20" s="18" t="s">
        <v>90</v>
      </c>
      <c r="C20" s="367" t="s">
        <v>151</v>
      </c>
      <c r="D20" s="367"/>
      <c r="E20" s="367"/>
      <c r="F20" s="367"/>
      <c r="G20" s="367"/>
      <c r="H20" s="367"/>
      <c r="I20" s="368"/>
      <c r="J20" s="25"/>
      <c r="K20" s="25"/>
      <c r="M20" s="21" t="s">
        <v>91</v>
      </c>
      <c r="N20" s="6" t="s">
        <v>42</v>
      </c>
    </row>
    <row r="21" spans="2:14" ht="27.75" customHeight="1" x14ac:dyDescent="0.2">
      <c r="B21" s="354" t="s">
        <v>92</v>
      </c>
      <c r="C21" s="356" t="s">
        <v>93</v>
      </c>
      <c r="D21" s="356"/>
      <c r="E21" s="356"/>
      <c r="F21" s="357" t="s">
        <v>94</v>
      </c>
      <c r="G21" s="357"/>
      <c r="H21" s="357"/>
      <c r="I21" s="358"/>
      <c r="J21" s="26"/>
      <c r="K21" s="26"/>
      <c r="M21" s="21" t="s">
        <v>79</v>
      </c>
      <c r="N21" s="6" t="s">
        <v>43</v>
      </c>
    </row>
    <row r="22" spans="2:14" ht="27" customHeight="1" x14ac:dyDescent="0.2">
      <c r="B22" s="355"/>
      <c r="C22" s="359" t="s">
        <v>160</v>
      </c>
      <c r="D22" s="359"/>
      <c r="E22" s="359"/>
      <c r="F22" s="359" t="s">
        <v>161</v>
      </c>
      <c r="G22" s="359"/>
      <c r="H22" s="359"/>
      <c r="I22" s="360"/>
      <c r="J22" s="24"/>
      <c r="K22" s="24"/>
      <c r="M22" s="21" t="s">
        <v>95</v>
      </c>
      <c r="N22" s="6" t="s">
        <v>44</v>
      </c>
    </row>
    <row r="23" spans="2:14" ht="39.75" customHeight="1" x14ac:dyDescent="0.2">
      <c r="B23" s="18" t="s">
        <v>96</v>
      </c>
      <c r="C23" s="361" t="s">
        <v>151</v>
      </c>
      <c r="D23" s="361"/>
      <c r="E23" s="361"/>
      <c r="F23" s="361" t="s">
        <v>151</v>
      </c>
      <c r="G23" s="361"/>
      <c r="H23" s="361"/>
      <c r="I23" s="362"/>
      <c r="J23" s="17"/>
      <c r="K23" s="17"/>
      <c r="M23" s="21"/>
      <c r="N23" s="6" t="s">
        <v>45</v>
      </c>
    </row>
    <row r="24" spans="2:14" ht="44.25" customHeight="1" x14ac:dyDescent="0.2">
      <c r="B24" s="18" t="s">
        <v>97</v>
      </c>
      <c r="C24" s="335" t="s">
        <v>205</v>
      </c>
      <c r="D24" s="336"/>
      <c r="E24" s="337"/>
      <c r="F24" s="338" t="s">
        <v>206</v>
      </c>
      <c r="G24" s="339"/>
      <c r="H24" s="339"/>
      <c r="I24" s="340"/>
      <c r="J24" s="23"/>
      <c r="K24" s="23"/>
      <c r="M24" s="27"/>
      <c r="N24" s="6" t="s">
        <v>46</v>
      </c>
    </row>
    <row r="25" spans="2:14" ht="29.25" customHeight="1" x14ac:dyDescent="0.2">
      <c r="B25" s="18" t="s">
        <v>98</v>
      </c>
      <c r="C25" s="341" t="s">
        <v>215</v>
      </c>
      <c r="D25" s="342"/>
      <c r="E25" s="343"/>
      <c r="F25" s="16" t="s">
        <v>99</v>
      </c>
      <c r="G25" s="344">
        <v>0.3</v>
      </c>
      <c r="H25" s="345"/>
      <c r="I25" s="346"/>
      <c r="J25" s="28"/>
      <c r="K25" s="28"/>
      <c r="M25" s="27"/>
    </row>
    <row r="26" spans="2:14" ht="27" customHeight="1" x14ac:dyDescent="0.2">
      <c r="B26" s="18" t="s">
        <v>100</v>
      </c>
      <c r="C26" s="338" t="s">
        <v>216</v>
      </c>
      <c r="D26" s="339"/>
      <c r="E26" s="347"/>
      <c r="F26" s="16" t="s">
        <v>101</v>
      </c>
      <c r="G26" s="348">
        <v>0.3</v>
      </c>
      <c r="H26" s="349"/>
      <c r="I26" s="350"/>
      <c r="J26" s="29"/>
      <c r="K26" s="29"/>
      <c r="M26" s="27"/>
    </row>
    <row r="27" spans="2:14" ht="47.25" customHeight="1" x14ac:dyDescent="0.2">
      <c r="B27" s="97" t="s">
        <v>102</v>
      </c>
      <c r="C27" s="351" t="s">
        <v>86</v>
      </c>
      <c r="D27" s="352"/>
      <c r="E27" s="353"/>
      <c r="F27" s="30" t="s">
        <v>103</v>
      </c>
      <c r="G27" s="348" t="s">
        <v>182</v>
      </c>
      <c r="H27" s="349"/>
      <c r="I27" s="350"/>
      <c r="J27" s="26"/>
      <c r="K27" s="26"/>
      <c r="M27" s="27"/>
    </row>
    <row r="28" spans="2:14" ht="30" customHeight="1" x14ac:dyDescent="0.2">
      <c r="B28" s="318" t="s">
        <v>104</v>
      </c>
      <c r="C28" s="319"/>
      <c r="D28" s="319"/>
      <c r="E28" s="319"/>
      <c r="F28" s="319"/>
      <c r="G28" s="319"/>
      <c r="H28" s="319"/>
      <c r="I28" s="320"/>
      <c r="J28" s="14"/>
      <c r="K28" s="14"/>
      <c r="M28" s="27"/>
    </row>
    <row r="29" spans="2:14" ht="56.25" customHeight="1" x14ac:dyDescent="0.2">
      <c r="B29" s="31" t="s">
        <v>105</v>
      </c>
      <c r="C29" s="32" t="s">
        <v>106</v>
      </c>
      <c r="D29" s="32" t="s">
        <v>107</v>
      </c>
      <c r="E29" s="32" t="s">
        <v>108</v>
      </c>
      <c r="F29" s="32" t="s">
        <v>109</v>
      </c>
      <c r="G29" s="33" t="s">
        <v>110</v>
      </c>
      <c r="H29" s="33" t="s">
        <v>111</v>
      </c>
      <c r="I29" s="34" t="s">
        <v>112</v>
      </c>
      <c r="J29" s="70" t="s">
        <v>162</v>
      </c>
      <c r="K29" s="24"/>
      <c r="M29" s="27"/>
    </row>
    <row r="30" spans="2:14" ht="19.5" customHeight="1" x14ac:dyDescent="0.2">
      <c r="B30" s="35" t="s">
        <v>113</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114</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115</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116</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117</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118</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119</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120</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121</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122</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123</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124</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125</v>
      </c>
      <c r="C42" s="312" t="s">
        <v>224</v>
      </c>
      <c r="D42" s="312"/>
      <c r="E42" s="312"/>
      <c r="F42" s="312"/>
      <c r="G42" s="312"/>
      <c r="H42" s="312"/>
      <c r="I42" s="313"/>
      <c r="J42" s="37"/>
      <c r="K42" s="37"/>
    </row>
    <row r="43" spans="2:11" ht="29.25" customHeight="1" x14ac:dyDescent="0.2">
      <c r="B43" s="318" t="s">
        <v>126</v>
      </c>
      <c r="C43" s="319"/>
      <c r="D43" s="319"/>
      <c r="E43" s="319"/>
      <c r="F43" s="319"/>
      <c r="G43" s="319"/>
      <c r="H43" s="319"/>
      <c r="I43" s="320"/>
      <c r="J43" s="14"/>
      <c r="K43" s="14"/>
    </row>
    <row r="44" spans="2:11" ht="32.25" customHeight="1" x14ac:dyDescent="0.2">
      <c r="B44" s="326"/>
      <c r="C44" s="327"/>
      <c r="D44" s="327"/>
      <c r="E44" s="327"/>
      <c r="F44" s="327"/>
      <c r="G44" s="327"/>
      <c r="H44" s="327"/>
      <c r="I44" s="328"/>
      <c r="J44" s="14"/>
      <c r="K44" s="14"/>
    </row>
    <row r="45" spans="2:11" ht="32.25" customHeight="1" x14ac:dyDescent="0.2">
      <c r="B45" s="329"/>
      <c r="C45" s="330"/>
      <c r="D45" s="330"/>
      <c r="E45" s="330"/>
      <c r="F45" s="330"/>
      <c r="G45" s="330"/>
      <c r="H45" s="330"/>
      <c r="I45" s="331"/>
      <c r="J45" s="37"/>
      <c r="K45" s="37"/>
    </row>
    <row r="46" spans="2:11" ht="32.25" customHeight="1" x14ac:dyDescent="0.2">
      <c r="B46" s="329"/>
      <c r="C46" s="330"/>
      <c r="D46" s="330"/>
      <c r="E46" s="330"/>
      <c r="F46" s="330"/>
      <c r="G46" s="330"/>
      <c r="H46" s="330"/>
      <c r="I46" s="331"/>
      <c r="J46" s="37"/>
      <c r="K46" s="37"/>
    </row>
    <row r="47" spans="2:11" ht="32.25" customHeight="1" x14ac:dyDescent="0.2">
      <c r="B47" s="329"/>
      <c r="C47" s="330"/>
      <c r="D47" s="330"/>
      <c r="E47" s="330"/>
      <c r="F47" s="330"/>
      <c r="G47" s="330"/>
      <c r="H47" s="330"/>
      <c r="I47" s="331"/>
      <c r="J47" s="37"/>
      <c r="K47" s="37"/>
    </row>
    <row r="48" spans="2:11" ht="32.25" customHeight="1" x14ac:dyDescent="0.2">
      <c r="B48" s="332"/>
      <c r="C48" s="333"/>
      <c r="D48" s="333"/>
      <c r="E48" s="333"/>
      <c r="F48" s="333"/>
      <c r="G48" s="333"/>
      <c r="H48" s="333"/>
      <c r="I48" s="334"/>
      <c r="J48" s="12"/>
      <c r="K48" s="12"/>
    </row>
    <row r="49" spans="2:11" ht="83.25" customHeight="1" x14ac:dyDescent="0.2">
      <c r="B49" s="18" t="s">
        <v>127</v>
      </c>
      <c r="C49" s="312" t="s">
        <v>224</v>
      </c>
      <c r="D49" s="312"/>
      <c r="E49" s="312"/>
      <c r="F49" s="312"/>
      <c r="G49" s="312"/>
      <c r="H49" s="312"/>
      <c r="I49" s="313"/>
      <c r="J49" s="38"/>
      <c r="K49" s="38"/>
    </row>
    <row r="50" spans="2:11" ht="34.5" customHeight="1" x14ac:dyDescent="0.2">
      <c r="B50" s="18" t="s">
        <v>128</v>
      </c>
      <c r="C50" s="296" t="s">
        <v>182</v>
      </c>
      <c r="D50" s="296"/>
      <c r="E50" s="296"/>
      <c r="F50" s="296"/>
      <c r="G50" s="296"/>
      <c r="H50" s="296"/>
      <c r="I50" s="314"/>
      <c r="J50" s="38"/>
      <c r="K50" s="38"/>
    </row>
    <row r="51" spans="2:11" ht="34.5" customHeight="1" x14ac:dyDescent="0.2">
      <c r="B51" s="112" t="s">
        <v>129</v>
      </c>
      <c r="C51" s="315" t="s">
        <v>225</v>
      </c>
      <c r="D51" s="316"/>
      <c r="E51" s="316"/>
      <c r="F51" s="316"/>
      <c r="G51" s="316"/>
      <c r="H51" s="316"/>
      <c r="I51" s="317"/>
      <c r="J51" s="38"/>
      <c r="K51" s="38"/>
    </row>
    <row r="52" spans="2:11" ht="29.25" customHeight="1" x14ac:dyDescent="0.2">
      <c r="B52" s="318" t="s">
        <v>130</v>
      </c>
      <c r="C52" s="319"/>
      <c r="D52" s="319"/>
      <c r="E52" s="319"/>
      <c r="F52" s="319"/>
      <c r="G52" s="319"/>
      <c r="H52" s="319"/>
      <c r="I52" s="320"/>
      <c r="J52" s="38"/>
      <c r="K52" s="38"/>
    </row>
    <row r="53" spans="2:11" ht="33" customHeight="1" x14ac:dyDescent="0.2">
      <c r="B53" s="321" t="s">
        <v>131</v>
      </c>
      <c r="C53" s="111" t="s">
        <v>132</v>
      </c>
      <c r="D53" s="322" t="s">
        <v>133</v>
      </c>
      <c r="E53" s="322"/>
      <c r="F53" s="322"/>
      <c r="G53" s="322" t="s">
        <v>134</v>
      </c>
      <c r="H53" s="322"/>
      <c r="I53" s="323"/>
      <c r="J53" s="39"/>
      <c r="K53" s="39"/>
    </row>
    <row r="54" spans="2:11" ht="31.5" customHeight="1" x14ac:dyDescent="0.2">
      <c r="B54" s="321"/>
      <c r="C54" s="40"/>
      <c r="D54" s="296"/>
      <c r="E54" s="296"/>
      <c r="F54" s="296"/>
      <c r="G54" s="324"/>
      <c r="H54" s="324"/>
      <c r="I54" s="325"/>
      <c r="J54" s="39"/>
      <c r="K54" s="39"/>
    </row>
    <row r="55" spans="2:11" ht="31.5" customHeight="1" x14ac:dyDescent="0.2">
      <c r="B55" s="112" t="s">
        <v>135</v>
      </c>
      <c r="C55" s="308" t="s">
        <v>164</v>
      </c>
      <c r="D55" s="308"/>
      <c r="E55" s="309" t="s">
        <v>136</v>
      </c>
      <c r="F55" s="309"/>
      <c r="G55" s="308" t="s">
        <v>186</v>
      </c>
      <c r="H55" s="308"/>
      <c r="I55" s="310"/>
      <c r="J55" s="41"/>
      <c r="K55" s="41"/>
    </row>
    <row r="56" spans="2:11" ht="31.5" customHeight="1" x14ac:dyDescent="0.2">
      <c r="B56" s="112" t="s">
        <v>137</v>
      </c>
      <c r="C56" s="296" t="str">
        <f>+'[3]HV 1'!C56:D56</f>
        <v>NICOLAS ADOLFO CORREAL HUERTAS</v>
      </c>
      <c r="D56" s="296"/>
      <c r="E56" s="311" t="s">
        <v>138</v>
      </c>
      <c r="F56" s="311"/>
      <c r="G56" s="308" t="str">
        <f>+'[4]HV 1'!G56:I56</f>
        <v>DIANA VIDAL</v>
      </c>
      <c r="H56" s="308"/>
      <c r="I56" s="310"/>
      <c r="J56" s="41"/>
      <c r="K56" s="41"/>
    </row>
    <row r="57" spans="2:11" ht="31.5" customHeight="1" x14ac:dyDescent="0.2">
      <c r="B57" s="112" t="s">
        <v>139</v>
      </c>
      <c r="C57" s="296"/>
      <c r="D57" s="296"/>
      <c r="E57" s="297" t="s">
        <v>140</v>
      </c>
      <c r="F57" s="298"/>
      <c r="G57" s="301"/>
      <c r="H57" s="302"/>
      <c r="I57" s="303"/>
      <c r="J57" s="42"/>
      <c r="K57" s="42"/>
    </row>
    <row r="58" spans="2:11" ht="31.5" customHeight="1" thickBot="1" x14ac:dyDescent="0.25">
      <c r="B58" s="78" t="s">
        <v>141</v>
      </c>
      <c r="C58" s="307"/>
      <c r="D58" s="307"/>
      <c r="E58" s="299"/>
      <c r="F58" s="300"/>
      <c r="G58" s="304"/>
      <c r="H58" s="305"/>
      <c r="I58" s="306"/>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42578125" customWidth="1"/>
    <col min="2" max="2" width="20.140625" style="56" customWidth="1"/>
    <col min="3" max="3" width="34.42578125" customWidth="1"/>
    <col min="4" max="4" width="14.42578125" customWidth="1"/>
    <col min="5" max="5" width="6.42578125" customWidth="1"/>
    <col min="6" max="6" width="31" customWidth="1"/>
    <col min="7" max="8" width="16.140625" customWidth="1"/>
    <col min="9" max="9" width="16.42578125" customWidth="1"/>
    <col min="10" max="10" width="15.4257812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13"/>
      <c r="C1" s="416" t="s">
        <v>24</v>
      </c>
      <c r="D1" s="417"/>
      <c r="E1" s="417"/>
      <c r="F1" s="417"/>
      <c r="G1" s="417"/>
      <c r="H1" s="418"/>
      <c r="I1" s="419"/>
      <c r="J1" s="420"/>
    </row>
    <row r="2" spans="2:13" ht="18" customHeight="1" thickBot="1" x14ac:dyDescent="0.3">
      <c r="B2" s="414"/>
      <c r="C2" s="416" t="s">
        <v>25</v>
      </c>
      <c r="D2" s="417"/>
      <c r="E2" s="417"/>
      <c r="F2" s="417"/>
      <c r="G2" s="417"/>
      <c r="H2" s="418"/>
      <c r="I2" s="421"/>
      <c r="J2" s="422"/>
    </row>
    <row r="3" spans="2:13" ht="18" customHeight="1" thickBot="1" x14ac:dyDescent="0.3">
      <c r="B3" s="414"/>
      <c r="C3" s="416" t="s">
        <v>142</v>
      </c>
      <c r="D3" s="417"/>
      <c r="E3" s="417"/>
      <c r="F3" s="417"/>
      <c r="G3" s="417"/>
      <c r="H3" s="418"/>
      <c r="I3" s="421"/>
      <c r="J3" s="422"/>
    </row>
    <row r="4" spans="2:13" ht="18" customHeight="1" thickBot="1" x14ac:dyDescent="0.3">
      <c r="B4" s="415"/>
      <c r="C4" s="416" t="s">
        <v>143</v>
      </c>
      <c r="D4" s="417"/>
      <c r="E4" s="417"/>
      <c r="F4" s="418"/>
      <c r="G4" s="425" t="s">
        <v>190</v>
      </c>
      <c r="H4" s="426"/>
      <c r="I4" s="423"/>
      <c r="J4" s="424"/>
    </row>
    <row r="5" spans="2:13" ht="18" customHeight="1" thickBot="1" x14ac:dyDescent="0.3">
      <c r="B5" s="53"/>
      <c r="C5" s="10"/>
      <c r="D5" s="10"/>
      <c r="E5" s="10"/>
      <c r="F5" s="10"/>
      <c r="G5" s="10"/>
      <c r="H5" s="10"/>
      <c r="I5" s="10"/>
      <c r="J5" s="54"/>
    </row>
    <row r="6" spans="2:13" ht="51.75" customHeight="1" thickBot="1" x14ac:dyDescent="0.3">
      <c r="B6" s="1" t="s">
        <v>185</v>
      </c>
      <c r="C6" s="427" t="str">
        <f>+'[5]Sección 1. Metas - Magnitud'!C7</f>
        <v>1032 - Gestión y control de tránsito y transporte</v>
      </c>
      <c r="D6" s="428"/>
      <c r="E6" s="429"/>
      <c r="F6" s="55"/>
      <c r="G6" s="10"/>
      <c r="H6" s="10"/>
      <c r="I6" s="10"/>
      <c r="J6" s="54"/>
    </row>
    <row r="7" spans="2:13" ht="32.25" customHeight="1" thickBot="1" x14ac:dyDescent="0.3">
      <c r="B7" s="2" t="s">
        <v>0</v>
      </c>
      <c r="C7" s="427" t="str">
        <f>+'[5]Sección 1. Metas - Magnitud'!C8:F8</f>
        <v>Dirección de Control y Vigilancia</v>
      </c>
      <c r="D7" s="428"/>
      <c r="E7" s="429"/>
      <c r="F7" s="55"/>
      <c r="G7" s="10"/>
      <c r="H7" s="10"/>
      <c r="I7" s="10"/>
      <c r="J7" s="54"/>
    </row>
    <row r="8" spans="2:13" ht="32.25" customHeight="1" thickBot="1" x14ac:dyDescent="0.3">
      <c r="B8" s="2" t="s">
        <v>144</v>
      </c>
      <c r="C8" s="427" t="str">
        <f>+'[5]Sección 1. Metas - Magnitud'!C9:F9</f>
        <v>Subsecretaría de Servicios de la Movilidad</v>
      </c>
      <c r="D8" s="428"/>
      <c r="E8" s="429"/>
      <c r="F8" s="4"/>
      <c r="G8" s="10"/>
      <c r="H8" s="10"/>
      <c r="I8" s="10"/>
      <c r="J8" s="54"/>
    </row>
    <row r="9" spans="2:13" ht="33.75" customHeight="1" thickBot="1" x14ac:dyDescent="0.3">
      <c r="B9" s="2" t="s">
        <v>28</v>
      </c>
      <c r="C9" s="427" t="s">
        <v>184</v>
      </c>
      <c r="D9" s="428"/>
      <c r="E9" s="429"/>
      <c r="F9" s="55"/>
      <c r="G9" s="10"/>
      <c r="H9" s="10"/>
      <c r="I9" s="10"/>
      <c r="J9" s="54"/>
    </row>
    <row r="10" spans="2:13" ht="32.25" customHeight="1" thickBot="1" x14ac:dyDescent="0.3">
      <c r="B10" s="2" t="s">
        <v>197</v>
      </c>
      <c r="C10" s="427" t="s">
        <v>202</v>
      </c>
      <c r="D10" s="428"/>
      <c r="E10" s="429"/>
    </row>
    <row r="12" spans="2:13" x14ac:dyDescent="0.25">
      <c r="B12" s="406" t="s">
        <v>217</v>
      </c>
      <c r="C12" s="407"/>
      <c r="D12" s="407"/>
      <c r="E12" s="407"/>
      <c r="F12" s="407"/>
      <c r="G12" s="407"/>
      <c r="H12" s="408"/>
      <c r="I12" s="398" t="s">
        <v>145</v>
      </c>
      <c r="J12" s="399"/>
      <c r="K12" s="399"/>
    </row>
    <row r="13" spans="2:13" s="57" customFormat="1" ht="30" customHeight="1" x14ac:dyDescent="0.25">
      <c r="B13" s="400" t="s">
        <v>146</v>
      </c>
      <c r="C13" s="400" t="s">
        <v>147</v>
      </c>
      <c r="D13" s="400" t="s">
        <v>196</v>
      </c>
      <c r="E13" s="400" t="s">
        <v>148</v>
      </c>
      <c r="F13" s="400" t="s">
        <v>149</v>
      </c>
      <c r="G13" s="400" t="s">
        <v>191</v>
      </c>
      <c r="H13" s="400" t="s">
        <v>192</v>
      </c>
      <c r="I13" s="402" t="s">
        <v>193</v>
      </c>
      <c r="J13" s="404" t="s">
        <v>194</v>
      </c>
      <c r="K13" s="397" t="s">
        <v>195</v>
      </c>
    </row>
    <row r="14" spans="2:13" s="57" customFormat="1" x14ac:dyDescent="0.25">
      <c r="B14" s="401"/>
      <c r="C14" s="401"/>
      <c r="D14" s="401"/>
      <c r="E14" s="401"/>
      <c r="F14" s="401"/>
      <c r="G14" s="401"/>
      <c r="H14" s="401"/>
      <c r="I14" s="403"/>
      <c r="J14" s="405"/>
      <c r="K14" s="397"/>
    </row>
    <row r="15" spans="2:13" s="57" customFormat="1" ht="105" x14ac:dyDescent="0.25">
      <c r="B15" s="96">
        <v>1</v>
      </c>
      <c r="C15" s="135" t="s">
        <v>229</v>
      </c>
      <c r="D15" s="95">
        <v>0.19</v>
      </c>
      <c r="E15" s="91"/>
      <c r="F15" s="93" t="s">
        <v>230</v>
      </c>
      <c r="G15" s="163">
        <v>0.19</v>
      </c>
      <c r="H15" s="106">
        <v>43160</v>
      </c>
      <c r="I15" s="104">
        <v>0.19</v>
      </c>
      <c r="J15" s="110">
        <v>43132</v>
      </c>
      <c r="K15" s="101"/>
      <c r="M15" s="108"/>
    </row>
    <row r="16" spans="2:13" ht="60" x14ac:dyDescent="0.25">
      <c r="B16" s="134">
        <v>2</v>
      </c>
      <c r="C16" s="102" t="s">
        <v>231</v>
      </c>
      <c r="D16" s="95">
        <v>0.02</v>
      </c>
      <c r="E16" s="91"/>
      <c r="F16" s="93" t="s">
        <v>232</v>
      </c>
      <c r="G16" s="163">
        <v>0.02</v>
      </c>
      <c r="H16" s="106">
        <v>43344</v>
      </c>
      <c r="I16" s="104"/>
      <c r="J16" s="110"/>
      <c r="K16" s="101"/>
      <c r="M16" s="109"/>
    </row>
    <row r="17" spans="2:11" ht="75" x14ac:dyDescent="0.25">
      <c r="B17" s="162">
        <v>3</v>
      </c>
      <c r="C17" s="75" t="s">
        <v>226</v>
      </c>
      <c r="D17" s="95">
        <v>0.04</v>
      </c>
      <c r="E17" s="91"/>
      <c r="F17" s="93" t="s">
        <v>233</v>
      </c>
      <c r="G17" s="163">
        <v>0.04</v>
      </c>
      <c r="H17" s="106">
        <v>43435</v>
      </c>
      <c r="I17" s="104"/>
      <c r="J17" s="110"/>
      <c r="K17" s="101"/>
    </row>
    <row r="18" spans="2:11" x14ac:dyDescent="0.25">
      <c r="B18" s="409" t="s">
        <v>17</v>
      </c>
      <c r="C18" s="410"/>
      <c r="D18" s="58">
        <f>SUM(D15:D17)</f>
        <v>0.25</v>
      </c>
      <c r="E18" s="411" t="s">
        <v>17</v>
      </c>
      <c r="F18" s="412"/>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T60"/>
  <sheetViews>
    <sheetView zoomScaleNormal="100" workbookViewId="0">
      <selection activeCell="C10" sqref="C10:I10"/>
    </sheetView>
  </sheetViews>
  <sheetFormatPr baseColWidth="10" defaultColWidth="11.42578125" defaultRowHeight="15" x14ac:dyDescent="0.25"/>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20" width="11.42578125" customWidth="1"/>
    <col min="21" max="16384" width="11.42578125" style="7"/>
  </cols>
  <sheetData>
    <row r="1" spans="2:9" ht="37.5" customHeight="1" x14ac:dyDescent="0.25">
      <c r="B1" s="487"/>
      <c r="C1" s="391" t="s">
        <v>25</v>
      </c>
      <c r="D1" s="391"/>
      <c r="E1" s="391"/>
      <c r="F1" s="391"/>
      <c r="G1" s="391"/>
      <c r="H1" s="391"/>
      <c r="I1" s="488"/>
    </row>
    <row r="2" spans="2:9" ht="37.5" customHeight="1" x14ac:dyDescent="0.25">
      <c r="B2" s="487"/>
      <c r="C2" s="391" t="s">
        <v>239</v>
      </c>
      <c r="D2" s="391"/>
      <c r="E2" s="391"/>
      <c r="F2" s="391"/>
      <c r="G2" s="391"/>
      <c r="H2" s="391"/>
      <c r="I2" s="488"/>
    </row>
    <row r="3" spans="2:9" ht="37.5" customHeight="1" x14ac:dyDescent="0.25">
      <c r="B3" s="487"/>
      <c r="C3" s="391" t="s">
        <v>240</v>
      </c>
      <c r="D3" s="391"/>
      <c r="E3" s="391"/>
      <c r="F3" s="391" t="s">
        <v>241</v>
      </c>
      <c r="G3" s="391"/>
      <c r="H3" s="391"/>
      <c r="I3" s="488"/>
    </row>
    <row r="4" spans="2:9" ht="6" customHeight="1" x14ac:dyDescent="0.25">
      <c r="B4" s="492"/>
      <c r="C4" s="492"/>
      <c r="D4" s="492"/>
      <c r="E4" s="492"/>
      <c r="F4" s="492"/>
      <c r="G4" s="492"/>
      <c r="H4" s="492"/>
      <c r="I4" s="492"/>
    </row>
    <row r="5" spans="2:9" ht="24" customHeight="1" x14ac:dyDescent="0.25">
      <c r="B5" s="493" t="s">
        <v>234</v>
      </c>
      <c r="C5" s="494"/>
      <c r="D5" s="494"/>
      <c r="E5" s="494"/>
      <c r="F5" s="494"/>
      <c r="G5" s="494"/>
      <c r="H5" s="494"/>
      <c r="I5" s="495"/>
    </row>
    <row r="6" spans="2:9" ht="30.75" customHeight="1" x14ac:dyDescent="0.25">
      <c r="B6" s="164" t="s">
        <v>242</v>
      </c>
      <c r="C6" s="173">
        <v>1</v>
      </c>
      <c r="D6" s="496" t="s">
        <v>243</v>
      </c>
      <c r="E6" s="497"/>
      <c r="F6" s="456" t="s">
        <v>289</v>
      </c>
      <c r="G6" s="457"/>
      <c r="H6" s="457"/>
      <c r="I6" s="460"/>
    </row>
    <row r="7" spans="2:9" ht="30.75" customHeight="1" x14ac:dyDescent="0.25">
      <c r="B7" s="164" t="s">
        <v>244</v>
      </c>
      <c r="C7" s="173" t="s">
        <v>76</v>
      </c>
      <c r="D7" s="496" t="s">
        <v>245</v>
      </c>
      <c r="E7" s="497"/>
      <c r="F7" s="456" t="s">
        <v>290</v>
      </c>
      <c r="G7" s="460"/>
      <c r="H7" s="165" t="s">
        <v>246</v>
      </c>
      <c r="I7" s="173" t="s">
        <v>76</v>
      </c>
    </row>
    <row r="8" spans="2:9" ht="30.75" customHeight="1" x14ac:dyDescent="0.25">
      <c r="B8" s="164" t="s">
        <v>247</v>
      </c>
      <c r="C8" s="456" t="s">
        <v>291</v>
      </c>
      <c r="D8" s="457"/>
      <c r="E8" s="457"/>
      <c r="F8" s="460"/>
      <c r="G8" s="165" t="s">
        <v>248</v>
      </c>
      <c r="H8" s="471">
        <v>7560</v>
      </c>
      <c r="I8" s="472"/>
    </row>
    <row r="9" spans="2:9" ht="30.75" customHeight="1" x14ac:dyDescent="0.25">
      <c r="B9" s="164" t="s">
        <v>48</v>
      </c>
      <c r="C9" s="473" t="s">
        <v>65</v>
      </c>
      <c r="D9" s="474"/>
      <c r="E9" s="474"/>
      <c r="F9" s="475"/>
      <c r="G9" s="165" t="s">
        <v>249</v>
      </c>
      <c r="H9" s="476" t="s">
        <v>165</v>
      </c>
      <c r="I9" s="477"/>
    </row>
    <row r="10" spans="2:9" ht="30.75" customHeight="1" x14ac:dyDescent="0.25">
      <c r="B10" s="164" t="s">
        <v>250</v>
      </c>
      <c r="C10" s="478" t="s">
        <v>357</v>
      </c>
      <c r="D10" s="479"/>
      <c r="E10" s="479"/>
      <c r="F10" s="479"/>
      <c r="G10" s="479"/>
      <c r="H10" s="479"/>
      <c r="I10" s="480"/>
    </row>
    <row r="11" spans="2:9" ht="30.75" customHeight="1" x14ac:dyDescent="0.25">
      <c r="B11" s="164" t="s">
        <v>251</v>
      </c>
      <c r="C11" s="456" t="s">
        <v>292</v>
      </c>
      <c r="D11" s="457"/>
      <c r="E11" s="457"/>
      <c r="F11" s="457"/>
      <c r="G11" s="457"/>
      <c r="H11" s="457"/>
      <c r="I11" s="460"/>
    </row>
    <row r="12" spans="2:9" ht="30.75" customHeight="1" x14ac:dyDescent="0.25">
      <c r="B12" s="164" t="s">
        <v>254</v>
      </c>
      <c r="C12" s="338" t="s">
        <v>349</v>
      </c>
      <c r="D12" s="339"/>
      <c r="E12" s="339"/>
      <c r="F12" s="470"/>
      <c r="G12" s="165" t="s">
        <v>252</v>
      </c>
      <c r="H12" s="372" t="s">
        <v>91</v>
      </c>
      <c r="I12" s="459"/>
    </row>
    <row r="13" spans="2:9" ht="30.75" customHeight="1" x14ac:dyDescent="0.25">
      <c r="B13" s="164" t="s">
        <v>255</v>
      </c>
      <c r="C13" s="481" t="s">
        <v>377</v>
      </c>
      <c r="D13" s="482"/>
      <c r="E13" s="482"/>
      <c r="F13" s="483"/>
      <c r="G13" s="165" t="s">
        <v>253</v>
      </c>
      <c r="H13" s="450" t="s">
        <v>70</v>
      </c>
      <c r="I13" s="452"/>
    </row>
    <row r="14" spans="2:9" ht="64.5" customHeight="1" x14ac:dyDescent="0.25">
      <c r="B14" s="164" t="s">
        <v>256</v>
      </c>
      <c r="C14" s="484" t="s">
        <v>293</v>
      </c>
      <c r="D14" s="485"/>
      <c r="E14" s="485"/>
      <c r="F14" s="485"/>
      <c r="G14" s="485"/>
      <c r="H14" s="485"/>
      <c r="I14" s="486"/>
    </row>
    <row r="15" spans="2:9" ht="30.75" customHeight="1" x14ac:dyDescent="0.25">
      <c r="B15" s="164" t="s">
        <v>257</v>
      </c>
      <c r="C15" s="338" t="s">
        <v>294</v>
      </c>
      <c r="D15" s="339"/>
      <c r="E15" s="339"/>
      <c r="F15" s="339"/>
      <c r="G15" s="339"/>
      <c r="H15" s="339"/>
      <c r="I15" s="470"/>
    </row>
    <row r="16" spans="2:9" ht="20.25" customHeight="1" x14ac:dyDescent="0.25">
      <c r="B16" s="164" t="s">
        <v>258</v>
      </c>
      <c r="C16" s="456" t="s">
        <v>296</v>
      </c>
      <c r="D16" s="457"/>
      <c r="E16" s="457"/>
      <c r="F16" s="457"/>
      <c r="G16" s="457"/>
      <c r="H16" s="457"/>
      <c r="I16" s="460"/>
    </row>
    <row r="17" spans="2:13" ht="30.75" customHeight="1" x14ac:dyDescent="0.25">
      <c r="B17" s="164" t="s">
        <v>259</v>
      </c>
      <c r="C17" s="450" t="s">
        <v>295</v>
      </c>
      <c r="D17" s="451"/>
      <c r="E17" s="451"/>
      <c r="F17" s="451"/>
      <c r="G17" s="451"/>
      <c r="H17" s="451"/>
      <c r="I17" s="452"/>
    </row>
    <row r="18" spans="2:13" ht="18" customHeight="1" x14ac:dyDescent="0.25">
      <c r="B18" s="430" t="s">
        <v>265</v>
      </c>
      <c r="C18" s="464" t="s">
        <v>237</v>
      </c>
      <c r="D18" s="465"/>
      <c r="E18" s="466"/>
      <c r="F18" s="467" t="s">
        <v>238</v>
      </c>
      <c r="G18" s="468"/>
      <c r="H18" s="468"/>
      <c r="I18" s="469"/>
    </row>
    <row r="19" spans="2:13" ht="39.75" customHeight="1" x14ac:dyDescent="0.25">
      <c r="B19" s="431"/>
      <c r="C19" s="456" t="s">
        <v>297</v>
      </c>
      <c r="D19" s="457"/>
      <c r="E19" s="460"/>
      <c r="F19" s="456" t="s">
        <v>298</v>
      </c>
      <c r="G19" s="457"/>
      <c r="H19" s="457"/>
      <c r="I19" s="460"/>
    </row>
    <row r="20" spans="2:13" ht="39.75" customHeight="1" x14ac:dyDescent="0.25">
      <c r="B20" s="218" t="s">
        <v>266</v>
      </c>
      <c r="C20" s="571" t="s">
        <v>299</v>
      </c>
      <c r="D20" s="571"/>
      <c r="E20" s="571"/>
      <c r="F20" s="361" t="s">
        <v>300</v>
      </c>
      <c r="G20" s="361"/>
      <c r="H20" s="361"/>
      <c r="I20" s="361"/>
    </row>
    <row r="21" spans="2:13" ht="42" customHeight="1" x14ac:dyDescent="0.25">
      <c r="B21" s="218" t="s">
        <v>267</v>
      </c>
      <c r="C21" s="579" t="s">
        <v>301</v>
      </c>
      <c r="D21" s="579"/>
      <c r="E21" s="579"/>
      <c r="F21" s="566" t="s">
        <v>302</v>
      </c>
      <c r="G21" s="566"/>
      <c r="H21" s="566"/>
      <c r="I21" s="566"/>
    </row>
    <row r="22" spans="2:13" ht="23.25" customHeight="1" x14ac:dyDescent="0.25">
      <c r="B22" s="218" t="s">
        <v>268</v>
      </c>
      <c r="C22" s="573">
        <v>45292</v>
      </c>
      <c r="D22" s="573"/>
      <c r="E22" s="573"/>
      <c r="F22" s="165" t="s">
        <v>271</v>
      </c>
      <c r="G22" s="220">
        <v>208</v>
      </c>
      <c r="H22" s="165" t="s">
        <v>275</v>
      </c>
      <c r="I22" s="220">
        <v>899</v>
      </c>
    </row>
    <row r="23" spans="2:13" ht="27" customHeight="1" x14ac:dyDescent="0.25">
      <c r="B23" s="218" t="s">
        <v>269</v>
      </c>
      <c r="C23" s="573">
        <v>45443</v>
      </c>
      <c r="D23" s="573"/>
      <c r="E23" s="573"/>
      <c r="F23" s="165" t="s">
        <v>272</v>
      </c>
      <c r="G23" s="620">
        <f>+F27</f>
        <v>101</v>
      </c>
      <c r="H23" s="620"/>
      <c r="I23" s="620"/>
    </row>
    <row r="24" spans="2:13" ht="45.75" customHeight="1" x14ac:dyDescent="0.25">
      <c r="B24" s="218" t="s">
        <v>270</v>
      </c>
      <c r="C24" s="361" t="s">
        <v>88</v>
      </c>
      <c r="D24" s="361"/>
      <c r="E24" s="361"/>
      <c r="F24" s="165" t="s">
        <v>274</v>
      </c>
      <c r="G24" s="566" t="s">
        <v>303</v>
      </c>
      <c r="H24" s="566"/>
      <c r="I24" s="566"/>
    </row>
    <row r="25" spans="2:13" ht="22.5" customHeight="1" x14ac:dyDescent="0.25">
      <c r="B25" s="580" t="s">
        <v>235</v>
      </c>
      <c r="C25" s="580"/>
      <c r="D25" s="580"/>
      <c r="E25" s="580"/>
      <c r="F25" s="580"/>
      <c r="G25" s="580"/>
      <c r="H25" s="580"/>
      <c r="I25" s="580"/>
    </row>
    <row r="26" spans="2:13" ht="43.5" customHeight="1" x14ac:dyDescent="0.25">
      <c r="B26" s="219" t="s">
        <v>105</v>
      </c>
      <c r="C26" s="219" t="s">
        <v>261</v>
      </c>
      <c r="D26" s="219" t="s">
        <v>260</v>
      </c>
      <c r="E26" s="166" t="s">
        <v>264</v>
      </c>
      <c r="F26" s="219" t="s">
        <v>263</v>
      </c>
      <c r="G26" s="219" t="s">
        <v>262</v>
      </c>
      <c r="H26" s="166" t="s">
        <v>276</v>
      </c>
      <c r="I26" s="219" t="s">
        <v>273</v>
      </c>
    </row>
    <row r="27" spans="2:13" ht="19.5" customHeight="1" x14ac:dyDescent="0.25">
      <c r="B27" s="167" t="s">
        <v>113</v>
      </c>
      <c r="C27" s="184">
        <v>0</v>
      </c>
      <c r="D27" s="184">
        <v>0</v>
      </c>
      <c r="E27" s="181">
        <f>IF(OR(C27=0,C27=""),0,D27/C27)</f>
        <v>0</v>
      </c>
      <c r="F27" s="461">
        <f>SUM(C27:C38)</f>
        <v>101</v>
      </c>
      <c r="G27" s="461">
        <f>SUM(D27:D38)</f>
        <v>0</v>
      </c>
      <c r="H27" s="174">
        <f>+(D27*100%)/$G$23</f>
        <v>0</v>
      </c>
      <c r="I27" s="461">
        <f>G27+I22</f>
        <v>899</v>
      </c>
    </row>
    <row r="28" spans="2:13" ht="19.5" customHeight="1" x14ac:dyDescent="0.25">
      <c r="B28" s="167" t="s">
        <v>114</v>
      </c>
      <c r="C28" s="184">
        <v>26</v>
      </c>
      <c r="D28" s="184"/>
      <c r="E28" s="181">
        <f t="shared" ref="E28:E31" si="0">IF(OR(C28=0,C28=""),0,D28/C28)</f>
        <v>0</v>
      </c>
      <c r="F28" s="462"/>
      <c r="G28" s="462"/>
      <c r="H28" s="174" t="str">
        <f>+IF(D28="","",((D28*100%)/$G$23)+H27)</f>
        <v/>
      </c>
      <c r="I28" s="462"/>
    </row>
    <row r="29" spans="2:13" ht="19.5" customHeight="1" x14ac:dyDescent="0.25">
      <c r="B29" s="167" t="s">
        <v>115</v>
      </c>
      <c r="C29" s="184">
        <v>33</v>
      </c>
      <c r="D29" s="184"/>
      <c r="E29" s="181">
        <f t="shared" si="0"/>
        <v>0</v>
      </c>
      <c r="F29" s="462"/>
      <c r="G29" s="462"/>
      <c r="H29" s="174" t="str">
        <f t="shared" ref="H29:H38" si="1">+IF(D29="","",((D29*100%)/$G$23)+H28)</f>
        <v/>
      </c>
      <c r="I29" s="462"/>
    </row>
    <row r="30" spans="2:13" ht="19.5" customHeight="1" x14ac:dyDescent="0.25">
      <c r="B30" s="167" t="s">
        <v>116</v>
      </c>
      <c r="C30" s="184">
        <v>26</v>
      </c>
      <c r="D30" s="182"/>
      <c r="E30" s="181">
        <f t="shared" si="0"/>
        <v>0</v>
      </c>
      <c r="F30" s="462"/>
      <c r="G30" s="462"/>
      <c r="H30" s="174" t="str">
        <f t="shared" si="1"/>
        <v/>
      </c>
      <c r="I30" s="462"/>
    </row>
    <row r="31" spans="2:13" ht="19.5" customHeight="1" x14ac:dyDescent="0.25">
      <c r="B31" s="167" t="s">
        <v>117</v>
      </c>
      <c r="C31" s="184">
        <v>16</v>
      </c>
      <c r="D31" s="184"/>
      <c r="E31" s="181">
        <f t="shared" si="0"/>
        <v>0</v>
      </c>
      <c r="F31" s="462"/>
      <c r="G31" s="462"/>
      <c r="H31" s="174" t="str">
        <f t="shared" si="1"/>
        <v/>
      </c>
      <c r="I31" s="462"/>
    </row>
    <row r="32" spans="2:13" ht="19.5" customHeight="1" x14ac:dyDescent="0.25">
      <c r="B32" s="167" t="s">
        <v>118</v>
      </c>
      <c r="C32" s="182"/>
      <c r="D32" s="184"/>
      <c r="E32" s="181"/>
      <c r="F32" s="462"/>
      <c r="G32" s="462"/>
      <c r="H32" s="174" t="str">
        <f t="shared" si="1"/>
        <v/>
      </c>
      <c r="I32" s="462"/>
      <c r="M32" s="185"/>
    </row>
    <row r="33" spans="2:9" ht="19.5" customHeight="1" x14ac:dyDescent="0.25">
      <c r="B33" s="167" t="s">
        <v>119</v>
      </c>
      <c r="C33" s="182"/>
      <c r="D33" s="184"/>
      <c r="E33" s="181"/>
      <c r="F33" s="462"/>
      <c r="G33" s="462"/>
      <c r="H33" s="174" t="str">
        <f t="shared" si="1"/>
        <v/>
      </c>
      <c r="I33" s="462"/>
    </row>
    <row r="34" spans="2:9" ht="19.5" customHeight="1" x14ac:dyDescent="0.25">
      <c r="B34" s="167" t="s">
        <v>120</v>
      </c>
      <c r="C34" s="182"/>
      <c r="D34" s="184"/>
      <c r="E34" s="181"/>
      <c r="F34" s="462"/>
      <c r="G34" s="462"/>
      <c r="H34" s="174" t="str">
        <f t="shared" si="1"/>
        <v/>
      </c>
      <c r="I34" s="462"/>
    </row>
    <row r="35" spans="2:9" ht="19.5" customHeight="1" x14ac:dyDescent="0.25">
      <c r="B35" s="167" t="s">
        <v>121</v>
      </c>
      <c r="C35" s="182"/>
      <c r="D35" s="182"/>
      <c r="E35" s="181"/>
      <c r="F35" s="462"/>
      <c r="G35" s="462"/>
      <c r="H35" s="174" t="str">
        <f t="shared" si="1"/>
        <v/>
      </c>
      <c r="I35" s="462"/>
    </row>
    <row r="36" spans="2:9" ht="19.5" customHeight="1" x14ac:dyDescent="0.25">
      <c r="B36" s="167" t="s">
        <v>122</v>
      </c>
      <c r="C36" s="182"/>
      <c r="D36" s="184"/>
      <c r="E36" s="181"/>
      <c r="F36" s="462"/>
      <c r="G36" s="462"/>
      <c r="H36" s="174" t="str">
        <f t="shared" si="1"/>
        <v/>
      </c>
      <c r="I36" s="462"/>
    </row>
    <row r="37" spans="2:9" ht="19.5" customHeight="1" x14ac:dyDescent="0.25">
      <c r="B37" s="167" t="s">
        <v>123</v>
      </c>
      <c r="C37" s="182"/>
      <c r="D37" s="184"/>
      <c r="E37" s="181"/>
      <c r="F37" s="462"/>
      <c r="G37" s="462"/>
      <c r="H37" s="174" t="str">
        <f t="shared" si="1"/>
        <v/>
      </c>
      <c r="I37" s="462"/>
    </row>
    <row r="38" spans="2:9" ht="19.5" customHeight="1" x14ac:dyDescent="0.25">
      <c r="B38" s="167" t="s">
        <v>124</v>
      </c>
      <c r="C38" s="182"/>
      <c r="D38" s="186"/>
      <c r="E38" s="181"/>
      <c r="F38" s="463"/>
      <c r="G38" s="463"/>
      <c r="H38" s="174" t="str">
        <f t="shared" si="1"/>
        <v/>
      </c>
      <c r="I38" s="463"/>
    </row>
    <row r="39" spans="2:9" ht="70.5" customHeight="1" x14ac:dyDescent="0.25">
      <c r="B39" s="168" t="s">
        <v>277</v>
      </c>
      <c r="C39" s="444" t="s">
        <v>392</v>
      </c>
      <c r="D39" s="445"/>
      <c r="E39" s="445"/>
      <c r="F39" s="445"/>
      <c r="G39" s="445"/>
      <c r="H39" s="445"/>
      <c r="I39" s="446"/>
    </row>
    <row r="40" spans="2:9" ht="34.5" customHeight="1" x14ac:dyDescent="0.25">
      <c r="B40" s="438"/>
      <c r="C40" s="327"/>
      <c r="D40" s="327"/>
      <c r="E40" s="327"/>
      <c r="F40" s="327"/>
      <c r="G40" s="327"/>
      <c r="H40" s="327"/>
      <c r="I40" s="439"/>
    </row>
    <row r="41" spans="2:9" ht="34.5" customHeight="1" x14ac:dyDescent="0.25">
      <c r="B41" s="440"/>
      <c r="C41" s="330"/>
      <c r="D41" s="330"/>
      <c r="E41" s="330"/>
      <c r="F41" s="330"/>
      <c r="G41" s="330"/>
      <c r="H41" s="330"/>
      <c r="I41" s="441"/>
    </row>
    <row r="42" spans="2:9" ht="34.5" customHeight="1" x14ac:dyDescent="0.25">
      <c r="B42" s="440"/>
      <c r="C42" s="330"/>
      <c r="D42" s="330"/>
      <c r="E42" s="330"/>
      <c r="F42" s="330"/>
      <c r="G42" s="330"/>
      <c r="H42" s="330"/>
      <c r="I42" s="441"/>
    </row>
    <row r="43" spans="2:9" ht="34.5" customHeight="1" x14ac:dyDescent="0.25">
      <c r="B43" s="440"/>
      <c r="C43" s="330"/>
      <c r="D43" s="330"/>
      <c r="E43" s="330"/>
      <c r="F43" s="330"/>
      <c r="G43" s="330"/>
      <c r="H43" s="330"/>
      <c r="I43" s="441"/>
    </row>
    <row r="44" spans="2:9" ht="34.5" customHeight="1" x14ac:dyDescent="0.25">
      <c r="B44" s="442"/>
      <c r="C44" s="333"/>
      <c r="D44" s="333"/>
      <c r="E44" s="333"/>
      <c r="F44" s="333"/>
      <c r="G44" s="333"/>
      <c r="H44" s="333"/>
      <c r="I44" s="443"/>
    </row>
    <row r="45" spans="2:9" ht="135.75" customHeight="1" x14ac:dyDescent="0.25">
      <c r="B45" s="164" t="s">
        <v>278</v>
      </c>
      <c r="C45" s="444" t="s">
        <v>381</v>
      </c>
      <c r="D45" s="445"/>
      <c r="E45" s="445"/>
      <c r="F45" s="445"/>
      <c r="G45" s="445"/>
      <c r="H45" s="445"/>
      <c r="I45" s="446"/>
    </row>
    <row r="46" spans="2:9" ht="54.75" customHeight="1" x14ac:dyDescent="0.25">
      <c r="B46" s="164" t="s">
        <v>279</v>
      </c>
      <c r="C46" s="444" t="s">
        <v>379</v>
      </c>
      <c r="D46" s="445"/>
      <c r="E46" s="445"/>
      <c r="F46" s="445"/>
      <c r="G46" s="445"/>
      <c r="H46" s="445"/>
      <c r="I46" s="446"/>
    </row>
    <row r="47" spans="2:9" ht="54.6" customHeight="1" x14ac:dyDescent="0.25">
      <c r="B47" s="169" t="s">
        <v>280</v>
      </c>
      <c r="C47" s="619" t="s">
        <v>359</v>
      </c>
      <c r="D47" s="619"/>
      <c r="E47" s="619"/>
      <c r="F47" s="619"/>
      <c r="G47" s="619"/>
      <c r="H47" s="619"/>
      <c r="I47" s="619"/>
    </row>
    <row r="48" spans="2:9" ht="22.5" customHeight="1" x14ac:dyDescent="0.25">
      <c r="B48" s="447" t="s">
        <v>236</v>
      </c>
      <c r="C48" s="448"/>
      <c r="D48" s="448"/>
      <c r="E48" s="448"/>
      <c r="F48" s="448"/>
      <c r="G48" s="448"/>
      <c r="H48" s="448"/>
      <c r="I48" s="449"/>
    </row>
    <row r="49" spans="2:9" ht="22.5" customHeight="1" x14ac:dyDescent="0.25">
      <c r="B49" s="430" t="s">
        <v>281</v>
      </c>
      <c r="C49" s="171" t="s">
        <v>282</v>
      </c>
      <c r="D49" s="432" t="s">
        <v>283</v>
      </c>
      <c r="E49" s="433"/>
      <c r="F49" s="434"/>
      <c r="G49" s="432" t="s">
        <v>284</v>
      </c>
      <c r="H49" s="433"/>
      <c r="I49" s="434"/>
    </row>
    <row r="50" spans="2:9" ht="30.75" customHeight="1" x14ac:dyDescent="0.25">
      <c r="B50" s="431"/>
      <c r="C50" s="172"/>
      <c r="D50" s="435"/>
      <c r="E50" s="436"/>
      <c r="F50" s="437"/>
      <c r="G50" s="435"/>
      <c r="H50" s="436"/>
      <c r="I50" s="437"/>
    </row>
    <row r="51" spans="2:9" ht="32.25" customHeight="1" x14ac:dyDescent="0.25">
      <c r="B51" s="170" t="s">
        <v>285</v>
      </c>
      <c r="C51" s="435" t="s">
        <v>361</v>
      </c>
      <c r="D51" s="436"/>
      <c r="E51" s="436"/>
      <c r="F51" s="436"/>
      <c r="G51" s="436"/>
      <c r="H51" s="436"/>
      <c r="I51" s="437"/>
    </row>
    <row r="52" spans="2:9" ht="28.5" customHeight="1" x14ac:dyDescent="0.25">
      <c r="B52" s="165" t="s">
        <v>286</v>
      </c>
      <c r="C52" s="435" t="s">
        <v>361</v>
      </c>
      <c r="D52" s="436"/>
      <c r="E52" s="436"/>
      <c r="F52" s="436"/>
      <c r="G52" s="436"/>
      <c r="H52" s="436"/>
      <c r="I52" s="437"/>
    </row>
    <row r="53" spans="2:9" ht="30" customHeight="1" x14ac:dyDescent="0.25">
      <c r="B53" s="169" t="s">
        <v>287</v>
      </c>
      <c r="C53" s="435" t="s">
        <v>360</v>
      </c>
      <c r="D53" s="436"/>
      <c r="E53" s="436"/>
      <c r="F53" s="436"/>
      <c r="G53" s="436"/>
      <c r="H53" s="436"/>
      <c r="I53" s="437"/>
    </row>
    <row r="54" spans="2:9" ht="31.5" customHeight="1" x14ac:dyDescent="0.25">
      <c r="B54" s="169" t="s">
        <v>288</v>
      </c>
      <c r="C54" s="489" t="s">
        <v>380</v>
      </c>
      <c r="D54" s="490"/>
      <c r="E54" s="490"/>
      <c r="F54" s="490"/>
      <c r="G54" s="490"/>
      <c r="H54" s="490"/>
      <c r="I54" s="491"/>
    </row>
    <row r="55" spans="2:9" ht="15" customHeight="1" x14ac:dyDescent="0.25">
      <c r="B55" s="44"/>
      <c r="C55" s="45"/>
      <c r="D55" s="45"/>
      <c r="E55" s="46"/>
      <c r="F55" s="46"/>
      <c r="G55" s="47"/>
      <c r="H55" s="48"/>
      <c r="I55" s="45"/>
    </row>
    <row r="56" spans="2:9" ht="15" customHeight="1" x14ac:dyDescent="0.25">
      <c r="B56" s="44"/>
      <c r="C56" s="45"/>
      <c r="D56" s="45"/>
      <c r="E56" s="46"/>
      <c r="F56" s="46"/>
      <c r="G56" s="47"/>
      <c r="H56" s="48"/>
      <c r="I56" s="45"/>
    </row>
    <row r="57" spans="2:9" x14ac:dyDescent="0.25">
      <c r="B57" s="44"/>
      <c r="C57" s="45"/>
      <c r="D57" s="45"/>
      <c r="E57" s="46"/>
      <c r="F57" s="46"/>
      <c r="G57" s="47"/>
      <c r="H57" s="48"/>
      <c r="I57" s="45"/>
    </row>
    <row r="58" spans="2:9" ht="36" customHeight="1"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sheetProtection algorithmName="SHA-512" hashValue="zgnd1rnYuMMLrLqN3MpK/gZcFOks1syoeyetgpsepABHZBEwOcUFAxF6Ip0Dl+oUMtgQFg3utw/m4MVUVcz/6A==" saltValue="uvig5MQFzcovQ4UAfzweag=="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2">
    <dataValidation type="list" allowBlank="1" showInputMessage="1" showErrorMessage="1" sqref="H12:I12">
      <formula1>#REF!</formula1>
    </dataValidation>
    <dataValidation type="list" allowBlank="1" showInputMessage="1" showErrorMessage="1" sqref="C24:E24 C7 I7 H13:I13 C9:F9">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S60"/>
  <sheetViews>
    <sheetView topLeftCell="A22" zoomScale="90" zoomScaleNormal="90" workbookViewId="0">
      <selection activeCell="C29" sqref="C29"/>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9" width="11.42578125" style="3"/>
    <col min="20" max="16384" width="11.42578125" style="7"/>
  </cols>
  <sheetData>
    <row r="1" spans="2:9" ht="37.5" customHeight="1" x14ac:dyDescent="0.2">
      <c r="B1" s="487"/>
      <c r="C1" s="391" t="s">
        <v>25</v>
      </c>
      <c r="D1" s="391"/>
      <c r="E1" s="391"/>
      <c r="F1" s="391"/>
      <c r="G1" s="391"/>
      <c r="H1" s="391"/>
      <c r="I1" s="488"/>
    </row>
    <row r="2" spans="2:9" ht="37.5" customHeight="1" x14ac:dyDescent="0.2">
      <c r="B2" s="487"/>
      <c r="C2" s="391" t="s">
        <v>239</v>
      </c>
      <c r="D2" s="391"/>
      <c r="E2" s="391"/>
      <c r="F2" s="391"/>
      <c r="G2" s="391"/>
      <c r="H2" s="391"/>
      <c r="I2" s="488"/>
    </row>
    <row r="3" spans="2:9" ht="37.5" customHeight="1" x14ac:dyDescent="0.2">
      <c r="B3" s="487"/>
      <c r="C3" s="391" t="s">
        <v>240</v>
      </c>
      <c r="D3" s="391"/>
      <c r="E3" s="391"/>
      <c r="F3" s="391" t="s">
        <v>241</v>
      </c>
      <c r="G3" s="391"/>
      <c r="H3" s="391"/>
      <c r="I3" s="488"/>
    </row>
    <row r="4" spans="2:9" ht="8.25" customHeight="1" x14ac:dyDescent="0.2">
      <c r="B4" s="492"/>
      <c r="C4" s="492"/>
      <c r="D4" s="492"/>
      <c r="E4" s="492"/>
      <c r="F4" s="492"/>
      <c r="G4" s="492"/>
      <c r="H4" s="492"/>
      <c r="I4" s="492"/>
    </row>
    <row r="5" spans="2:9" ht="24" customHeight="1" x14ac:dyDescent="0.2">
      <c r="B5" s="498" t="s">
        <v>234</v>
      </c>
      <c r="C5" s="499"/>
      <c r="D5" s="499"/>
      <c r="E5" s="499"/>
      <c r="F5" s="499"/>
      <c r="G5" s="499"/>
      <c r="H5" s="499"/>
      <c r="I5" s="500"/>
    </row>
    <row r="6" spans="2:9" ht="30.75" customHeight="1" x14ac:dyDescent="0.2">
      <c r="B6" s="187" t="s">
        <v>242</v>
      </c>
      <c r="C6" s="188">
        <v>2</v>
      </c>
      <c r="D6" s="501" t="s">
        <v>243</v>
      </c>
      <c r="E6" s="502"/>
      <c r="F6" s="503" t="s">
        <v>304</v>
      </c>
      <c r="G6" s="504"/>
      <c r="H6" s="504"/>
      <c r="I6" s="505"/>
    </row>
    <row r="7" spans="2:9" ht="30.75" customHeight="1" x14ac:dyDescent="0.2">
      <c r="B7" s="187" t="s">
        <v>244</v>
      </c>
      <c r="C7" s="188" t="s">
        <v>81</v>
      </c>
      <c r="D7" s="501" t="s">
        <v>245</v>
      </c>
      <c r="E7" s="502"/>
      <c r="F7" s="503" t="s">
        <v>290</v>
      </c>
      <c r="G7" s="505"/>
      <c r="H7" s="189" t="s">
        <v>246</v>
      </c>
      <c r="I7" s="188" t="s">
        <v>81</v>
      </c>
    </row>
    <row r="8" spans="2:9" ht="30.75" customHeight="1" x14ac:dyDescent="0.2">
      <c r="B8" s="187" t="s">
        <v>247</v>
      </c>
      <c r="C8" s="503" t="s">
        <v>291</v>
      </c>
      <c r="D8" s="504"/>
      <c r="E8" s="504"/>
      <c r="F8" s="505"/>
      <c r="G8" s="189" t="s">
        <v>248</v>
      </c>
      <c r="H8" s="503">
        <v>7560</v>
      </c>
      <c r="I8" s="505"/>
    </row>
    <row r="9" spans="2:9" ht="30.75" customHeight="1" x14ac:dyDescent="0.2">
      <c r="B9" s="187" t="s">
        <v>48</v>
      </c>
      <c r="C9" s="509" t="s">
        <v>65</v>
      </c>
      <c r="D9" s="510"/>
      <c r="E9" s="510"/>
      <c r="F9" s="511"/>
      <c r="G9" s="189" t="s">
        <v>249</v>
      </c>
      <c r="H9" s="503" t="s">
        <v>165</v>
      </c>
      <c r="I9" s="505"/>
    </row>
    <row r="10" spans="2:9" ht="30.75" customHeight="1" x14ac:dyDescent="0.2">
      <c r="B10" s="187" t="s">
        <v>250</v>
      </c>
      <c r="C10" s="503" t="s">
        <v>357</v>
      </c>
      <c r="D10" s="504"/>
      <c r="E10" s="504"/>
      <c r="F10" s="504"/>
      <c r="G10" s="504"/>
      <c r="H10" s="504"/>
      <c r="I10" s="505"/>
    </row>
    <row r="11" spans="2:9" ht="30.75" customHeight="1" x14ac:dyDescent="0.2">
      <c r="B11" s="187" t="s">
        <v>251</v>
      </c>
      <c r="C11" s="509" t="s">
        <v>292</v>
      </c>
      <c r="D11" s="510"/>
      <c r="E11" s="510"/>
      <c r="F11" s="510"/>
      <c r="G11" s="510"/>
      <c r="H11" s="510"/>
      <c r="I11" s="511"/>
    </row>
    <row r="12" spans="2:9" ht="30.75" customHeight="1" x14ac:dyDescent="0.2">
      <c r="B12" s="187" t="s">
        <v>254</v>
      </c>
      <c r="C12" s="506" t="s">
        <v>350</v>
      </c>
      <c r="D12" s="507"/>
      <c r="E12" s="507"/>
      <c r="F12" s="508"/>
      <c r="G12" s="189" t="s">
        <v>252</v>
      </c>
      <c r="H12" s="512" t="s">
        <v>91</v>
      </c>
      <c r="I12" s="513"/>
    </row>
    <row r="13" spans="2:9" ht="30.75" customHeight="1" x14ac:dyDescent="0.2">
      <c r="B13" s="187" t="s">
        <v>255</v>
      </c>
      <c r="C13" s="514">
        <v>45292</v>
      </c>
      <c r="D13" s="515"/>
      <c r="E13" s="515"/>
      <c r="F13" s="516"/>
      <c r="G13" s="189" t="s">
        <v>253</v>
      </c>
      <c r="H13" s="509" t="s">
        <v>70</v>
      </c>
      <c r="I13" s="511"/>
    </row>
    <row r="14" spans="2:9" ht="54.75" customHeight="1" x14ac:dyDescent="0.2">
      <c r="B14" s="187" t="s">
        <v>256</v>
      </c>
      <c r="C14" s="517" t="s">
        <v>355</v>
      </c>
      <c r="D14" s="518"/>
      <c r="E14" s="518"/>
      <c r="F14" s="518"/>
      <c r="G14" s="518"/>
      <c r="H14" s="518"/>
      <c r="I14" s="519"/>
    </row>
    <row r="15" spans="2:9" ht="30.75" customHeight="1" x14ac:dyDescent="0.2">
      <c r="B15" s="187" t="s">
        <v>257</v>
      </c>
      <c r="C15" s="506" t="s">
        <v>366</v>
      </c>
      <c r="D15" s="507"/>
      <c r="E15" s="507"/>
      <c r="F15" s="507"/>
      <c r="G15" s="507"/>
      <c r="H15" s="507"/>
      <c r="I15" s="508"/>
    </row>
    <row r="16" spans="2:9" ht="20.25" customHeight="1" x14ac:dyDescent="0.2">
      <c r="B16" s="187" t="s">
        <v>258</v>
      </c>
      <c r="C16" s="503" t="s">
        <v>358</v>
      </c>
      <c r="D16" s="504"/>
      <c r="E16" s="504"/>
      <c r="F16" s="504"/>
      <c r="G16" s="504"/>
      <c r="H16" s="504"/>
      <c r="I16" s="505"/>
    </row>
    <row r="17" spans="2:9" ht="30.75" customHeight="1" x14ac:dyDescent="0.2">
      <c r="B17" s="187" t="s">
        <v>259</v>
      </c>
      <c r="C17" s="509" t="s">
        <v>305</v>
      </c>
      <c r="D17" s="510"/>
      <c r="E17" s="510"/>
      <c r="F17" s="510"/>
      <c r="G17" s="510"/>
      <c r="H17" s="510"/>
      <c r="I17" s="511"/>
    </row>
    <row r="18" spans="2:9" ht="18" customHeight="1" x14ac:dyDescent="0.2">
      <c r="B18" s="526" t="s">
        <v>265</v>
      </c>
      <c r="C18" s="528" t="s">
        <v>237</v>
      </c>
      <c r="D18" s="529"/>
      <c r="E18" s="530"/>
      <c r="F18" s="528" t="s">
        <v>238</v>
      </c>
      <c r="G18" s="529"/>
      <c r="H18" s="529"/>
      <c r="I18" s="530"/>
    </row>
    <row r="19" spans="2:9" ht="39.75" customHeight="1" x14ac:dyDescent="0.2">
      <c r="B19" s="527"/>
      <c r="C19" s="503" t="s">
        <v>306</v>
      </c>
      <c r="D19" s="504"/>
      <c r="E19" s="505"/>
      <c r="F19" s="503" t="s">
        <v>307</v>
      </c>
      <c r="G19" s="504"/>
      <c r="H19" s="504"/>
      <c r="I19" s="505"/>
    </row>
    <row r="20" spans="2:9" ht="39.75" customHeight="1" x14ac:dyDescent="0.2">
      <c r="B20" s="187" t="s">
        <v>266</v>
      </c>
      <c r="C20" s="522" t="s">
        <v>308</v>
      </c>
      <c r="D20" s="522"/>
      <c r="E20" s="522"/>
      <c r="F20" s="523" t="s">
        <v>309</v>
      </c>
      <c r="G20" s="523"/>
      <c r="H20" s="523"/>
      <c r="I20" s="523"/>
    </row>
    <row r="21" spans="2:9" ht="48" customHeight="1" x14ac:dyDescent="0.2">
      <c r="B21" s="187" t="s">
        <v>267</v>
      </c>
      <c r="C21" s="524" t="s">
        <v>310</v>
      </c>
      <c r="D21" s="524"/>
      <c r="E21" s="524"/>
      <c r="F21" s="525" t="s">
        <v>311</v>
      </c>
      <c r="G21" s="525"/>
      <c r="H21" s="525"/>
      <c r="I21" s="525"/>
    </row>
    <row r="22" spans="2:9" ht="23.25" customHeight="1" x14ac:dyDescent="0.2">
      <c r="B22" s="187" t="s">
        <v>268</v>
      </c>
      <c r="C22" s="520">
        <v>45292</v>
      </c>
      <c r="D22" s="520"/>
      <c r="E22" s="520"/>
      <c r="F22" s="189" t="s">
        <v>271</v>
      </c>
      <c r="G22" s="223">
        <v>2</v>
      </c>
      <c r="H22" s="189" t="s">
        <v>275</v>
      </c>
      <c r="I22" s="224">
        <v>7</v>
      </c>
    </row>
    <row r="23" spans="2:9" ht="27" customHeight="1" x14ac:dyDescent="0.2">
      <c r="B23" s="187" t="s">
        <v>269</v>
      </c>
      <c r="C23" s="520">
        <v>45443</v>
      </c>
      <c r="D23" s="520"/>
      <c r="E23" s="520"/>
      <c r="F23" s="189" t="s">
        <v>272</v>
      </c>
      <c r="G23" s="521">
        <v>1</v>
      </c>
      <c r="H23" s="521"/>
      <c r="I23" s="521"/>
    </row>
    <row r="24" spans="2:9" ht="30.75" customHeight="1" x14ac:dyDescent="0.2">
      <c r="B24" s="187" t="s">
        <v>270</v>
      </c>
      <c r="C24" s="523" t="s">
        <v>88</v>
      </c>
      <c r="D24" s="523"/>
      <c r="E24" s="523"/>
      <c r="F24" s="225" t="s">
        <v>274</v>
      </c>
      <c r="G24" s="534" t="s">
        <v>367</v>
      </c>
      <c r="H24" s="534"/>
      <c r="I24" s="534"/>
    </row>
    <row r="25" spans="2:9" ht="22.5" customHeight="1" x14ac:dyDescent="0.2">
      <c r="B25" s="535" t="s">
        <v>235</v>
      </c>
      <c r="C25" s="535"/>
      <c r="D25" s="535"/>
      <c r="E25" s="535"/>
      <c r="F25" s="535"/>
      <c r="G25" s="535"/>
      <c r="H25" s="535"/>
      <c r="I25" s="535"/>
    </row>
    <row r="26" spans="2:9" ht="43.5" customHeight="1" x14ac:dyDescent="0.2">
      <c r="B26" s="194" t="s">
        <v>105</v>
      </c>
      <c r="C26" s="195" t="s">
        <v>261</v>
      </c>
      <c r="D26" s="195" t="s">
        <v>260</v>
      </c>
      <c r="E26" s="195" t="s">
        <v>264</v>
      </c>
      <c r="F26" s="195" t="s">
        <v>368</v>
      </c>
      <c r="G26" s="195" t="s">
        <v>262</v>
      </c>
      <c r="H26" s="195" t="s">
        <v>276</v>
      </c>
      <c r="I26" s="195" t="s">
        <v>273</v>
      </c>
    </row>
    <row r="27" spans="2:9" ht="19.5" customHeight="1" x14ac:dyDescent="0.2">
      <c r="B27" s="197" t="s">
        <v>113</v>
      </c>
      <c r="C27" s="198">
        <v>0.1</v>
      </c>
      <c r="D27" s="198">
        <v>0.1</v>
      </c>
      <c r="E27" s="199">
        <v>1</v>
      </c>
      <c r="F27" s="536">
        <v>1</v>
      </c>
      <c r="G27" s="536">
        <f>D27:D38</f>
        <v>0.1</v>
      </c>
      <c r="H27" s="200">
        <v>0.1</v>
      </c>
      <c r="I27" s="536">
        <v>7.1</v>
      </c>
    </row>
    <row r="28" spans="2:9" ht="19.5" customHeight="1" x14ac:dyDescent="0.2">
      <c r="B28" s="197" t="s">
        <v>114</v>
      </c>
      <c r="C28" s="198">
        <v>0.1</v>
      </c>
      <c r="D28" s="201"/>
      <c r="E28" s="199">
        <v>0</v>
      </c>
      <c r="F28" s="537"/>
      <c r="G28" s="537"/>
      <c r="H28" s="202"/>
      <c r="I28" s="537"/>
    </row>
    <row r="29" spans="2:9" ht="19.5" customHeight="1" x14ac:dyDescent="0.2">
      <c r="B29" s="197" t="s">
        <v>115</v>
      </c>
      <c r="C29" s="198">
        <v>0.3</v>
      </c>
      <c r="D29" s="201"/>
      <c r="E29" s="199">
        <v>0</v>
      </c>
      <c r="F29" s="537"/>
      <c r="G29" s="537"/>
      <c r="H29" s="202"/>
      <c r="I29" s="537"/>
    </row>
    <row r="30" spans="2:9" ht="19.5" customHeight="1" x14ac:dyDescent="0.2">
      <c r="B30" s="197" t="s">
        <v>116</v>
      </c>
      <c r="C30" s="198">
        <v>0.3</v>
      </c>
      <c r="D30" s="201"/>
      <c r="E30" s="199">
        <v>0</v>
      </c>
      <c r="F30" s="537"/>
      <c r="G30" s="537"/>
      <c r="H30" s="202"/>
      <c r="I30" s="537"/>
    </row>
    <row r="31" spans="2:9" ht="19.5" customHeight="1" x14ac:dyDescent="0.2">
      <c r="B31" s="197" t="s">
        <v>117</v>
      </c>
      <c r="C31" s="198">
        <v>0.2</v>
      </c>
      <c r="D31" s="198"/>
      <c r="E31" s="199">
        <v>0</v>
      </c>
      <c r="F31" s="537"/>
      <c r="G31" s="537"/>
      <c r="H31" s="202"/>
      <c r="I31" s="537"/>
    </row>
    <row r="32" spans="2:9" ht="19.5" customHeight="1" x14ac:dyDescent="0.2">
      <c r="B32" s="197" t="s">
        <v>118</v>
      </c>
      <c r="C32" s="203">
        <v>0</v>
      </c>
      <c r="D32" s="198"/>
      <c r="E32" s="199">
        <v>0</v>
      </c>
      <c r="F32" s="537"/>
      <c r="G32" s="537"/>
      <c r="H32" s="202"/>
      <c r="I32" s="537"/>
    </row>
    <row r="33" spans="2:10" ht="19.5" customHeight="1" x14ac:dyDescent="0.2">
      <c r="B33" s="197" t="s">
        <v>119</v>
      </c>
      <c r="C33" s="203">
        <v>0</v>
      </c>
      <c r="D33" s="198"/>
      <c r="E33" s="199">
        <v>0</v>
      </c>
      <c r="F33" s="537"/>
      <c r="G33" s="537"/>
      <c r="H33" s="202"/>
      <c r="I33" s="537"/>
    </row>
    <row r="34" spans="2:10" ht="19.5" customHeight="1" x14ac:dyDescent="0.2">
      <c r="B34" s="197" t="s">
        <v>120</v>
      </c>
      <c r="C34" s="203">
        <v>0</v>
      </c>
      <c r="D34" s="198"/>
      <c r="E34" s="199">
        <v>0</v>
      </c>
      <c r="F34" s="537"/>
      <c r="G34" s="537"/>
      <c r="H34" s="202"/>
      <c r="I34" s="537"/>
    </row>
    <row r="35" spans="2:10" ht="19.5" customHeight="1" x14ac:dyDescent="0.2">
      <c r="B35" s="197" t="s">
        <v>121</v>
      </c>
      <c r="C35" s="203">
        <v>0</v>
      </c>
      <c r="D35" s="198"/>
      <c r="E35" s="199">
        <v>0</v>
      </c>
      <c r="F35" s="537"/>
      <c r="G35" s="537"/>
      <c r="H35" s="202"/>
      <c r="I35" s="537"/>
    </row>
    <row r="36" spans="2:10" ht="19.5" customHeight="1" x14ac:dyDescent="0.2">
      <c r="B36" s="197" t="s">
        <v>122</v>
      </c>
      <c r="C36" s="203">
        <v>0</v>
      </c>
      <c r="D36" s="198"/>
      <c r="E36" s="199">
        <v>0</v>
      </c>
      <c r="F36" s="537"/>
      <c r="G36" s="537"/>
      <c r="H36" s="202"/>
      <c r="I36" s="537"/>
    </row>
    <row r="37" spans="2:10" ht="19.5" customHeight="1" x14ac:dyDescent="0.2">
      <c r="B37" s="197" t="s">
        <v>123</v>
      </c>
      <c r="C37" s="203">
        <v>0</v>
      </c>
      <c r="D37" s="198"/>
      <c r="E37" s="199">
        <v>0</v>
      </c>
      <c r="F37" s="537"/>
      <c r="G37" s="537"/>
      <c r="H37" s="202"/>
      <c r="I37" s="537"/>
    </row>
    <row r="38" spans="2:10" ht="19.5" customHeight="1" x14ac:dyDescent="0.2">
      <c r="B38" s="197" t="s">
        <v>124</v>
      </c>
      <c r="C38" s="203">
        <v>0</v>
      </c>
      <c r="D38" s="198"/>
      <c r="E38" s="199">
        <v>0</v>
      </c>
      <c r="F38" s="538"/>
      <c r="G38" s="538"/>
      <c r="H38" s="202"/>
      <c r="I38" s="538"/>
    </row>
    <row r="39" spans="2:10" ht="126" customHeight="1" x14ac:dyDescent="0.2">
      <c r="B39" s="204" t="s">
        <v>277</v>
      </c>
      <c r="C39" s="539" t="s">
        <v>384</v>
      </c>
      <c r="D39" s="539"/>
      <c r="E39" s="539"/>
      <c r="F39" s="539"/>
      <c r="G39" s="539"/>
      <c r="H39" s="539"/>
      <c r="I39" s="539"/>
    </row>
    <row r="40" spans="2:10" ht="34.5" customHeight="1" x14ac:dyDescent="0.25">
      <c r="B40" s="540"/>
      <c r="C40" s="540"/>
      <c r="D40" s="540"/>
      <c r="E40" s="540"/>
      <c r="F40" s="540"/>
      <c r="G40" s="540"/>
      <c r="H40" s="540"/>
      <c r="I40" s="540"/>
      <c r="J40"/>
    </row>
    <row r="41" spans="2:10" ht="34.5" customHeight="1" x14ac:dyDescent="0.25">
      <c r="B41" s="540"/>
      <c r="C41" s="540"/>
      <c r="D41" s="540"/>
      <c r="E41" s="540"/>
      <c r="F41" s="540"/>
      <c r="G41" s="540"/>
      <c r="H41" s="540"/>
      <c r="I41" s="540"/>
      <c r="J41"/>
    </row>
    <row r="42" spans="2:10" ht="34.5" customHeight="1" x14ac:dyDescent="0.25">
      <c r="B42" s="540"/>
      <c r="C42" s="540"/>
      <c r="D42" s="540"/>
      <c r="E42" s="540"/>
      <c r="F42" s="540"/>
      <c r="G42" s="540"/>
      <c r="H42" s="540"/>
      <c r="I42" s="540"/>
      <c r="J42"/>
    </row>
    <row r="43" spans="2:10" ht="57" customHeight="1" x14ac:dyDescent="0.25">
      <c r="B43" s="540"/>
      <c r="C43" s="540"/>
      <c r="D43" s="540"/>
      <c r="E43" s="540"/>
      <c r="F43" s="540"/>
      <c r="G43" s="540"/>
      <c r="H43" s="540"/>
      <c r="I43" s="540"/>
      <c r="J43"/>
    </row>
    <row r="44" spans="2:10" ht="34.5" customHeight="1" x14ac:dyDescent="0.25">
      <c r="B44" s="540"/>
      <c r="C44" s="540"/>
      <c r="D44" s="540"/>
      <c r="E44" s="540"/>
      <c r="F44" s="540"/>
      <c r="G44" s="540"/>
      <c r="H44" s="540"/>
      <c r="I44" s="540"/>
      <c r="J44"/>
    </row>
    <row r="45" spans="2:10" ht="56.1" customHeight="1" x14ac:dyDescent="0.25">
      <c r="B45" s="187" t="s">
        <v>278</v>
      </c>
      <c r="C45" s="539" t="s">
        <v>382</v>
      </c>
      <c r="D45" s="539"/>
      <c r="E45" s="539"/>
      <c r="F45" s="539"/>
      <c r="G45" s="539"/>
      <c r="H45" s="539"/>
      <c r="I45" s="539"/>
      <c r="J45"/>
    </row>
    <row r="46" spans="2:10" ht="32.25" customHeight="1" x14ac:dyDescent="0.2">
      <c r="B46" s="187" t="s">
        <v>279</v>
      </c>
      <c r="C46" s="541"/>
      <c r="D46" s="541"/>
      <c r="E46" s="541"/>
      <c r="F46" s="541"/>
      <c r="G46" s="541"/>
      <c r="H46" s="541"/>
      <c r="I46" s="541"/>
    </row>
    <row r="47" spans="2:10" ht="66" customHeight="1" x14ac:dyDescent="0.2">
      <c r="B47" s="204" t="s">
        <v>280</v>
      </c>
      <c r="C47" s="542" t="s">
        <v>369</v>
      </c>
      <c r="D47" s="542"/>
      <c r="E47" s="542"/>
      <c r="F47" s="542"/>
      <c r="G47" s="542"/>
      <c r="H47" s="542"/>
      <c r="I47" s="542"/>
    </row>
    <row r="48" spans="2:10" ht="22.5" customHeight="1" x14ac:dyDescent="0.2">
      <c r="B48" s="531" t="s">
        <v>236</v>
      </c>
      <c r="C48" s="532"/>
      <c r="D48" s="532"/>
      <c r="E48" s="532"/>
      <c r="F48" s="532"/>
      <c r="G48" s="532"/>
      <c r="H48" s="532"/>
      <c r="I48" s="533"/>
    </row>
    <row r="49" spans="2:9" ht="22.5" customHeight="1" x14ac:dyDescent="0.2">
      <c r="B49" s="526" t="s">
        <v>281</v>
      </c>
      <c r="C49" s="195" t="s">
        <v>282</v>
      </c>
      <c r="D49" s="501" t="s">
        <v>283</v>
      </c>
      <c r="E49" s="543"/>
      <c r="F49" s="502"/>
      <c r="G49" s="501" t="s">
        <v>284</v>
      </c>
      <c r="H49" s="543"/>
      <c r="I49" s="502"/>
    </row>
    <row r="50" spans="2:9" ht="30.75" customHeight="1" x14ac:dyDescent="0.2">
      <c r="B50" s="527"/>
      <c r="C50" s="205"/>
      <c r="D50" s="503"/>
      <c r="E50" s="504"/>
      <c r="F50" s="505"/>
      <c r="G50" s="503"/>
      <c r="H50" s="504"/>
      <c r="I50" s="505"/>
    </row>
    <row r="51" spans="2:9" ht="32.25" customHeight="1" x14ac:dyDescent="0.2">
      <c r="B51" s="206" t="s">
        <v>285</v>
      </c>
      <c r="C51" s="503" t="s">
        <v>370</v>
      </c>
      <c r="D51" s="504"/>
      <c r="E51" s="504"/>
      <c r="F51" s="504"/>
      <c r="G51" s="504"/>
      <c r="H51" s="504"/>
      <c r="I51" s="505"/>
    </row>
    <row r="52" spans="2:9" ht="28.5" customHeight="1" x14ac:dyDescent="0.2">
      <c r="B52" s="189" t="s">
        <v>286</v>
      </c>
      <c r="C52" s="503" t="s">
        <v>370</v>
      </c>
      <c r="D52" s="504"/>
      <c r="E52" s="504"/>
      <c r="F52" s="504"/>
      <c r="G52" s="504"/>
      <c r="H52" s="504"/>
      <c r="I52" s="505"/>
    </row>
    <row r="53" spans="2:9" ht="30" customHeight="1" x14ac:dyDescent="0.2">
      <c r="B53" s="204" t="s">
        <v>287</v>
      </c>
      <c r="C53" s="503" t="s">
        <v>383</v>
      </c>
      <c r="D53" s="504"/>
      <c r="E53" s="504"/>
      <c r="F53" s="504"/>
      <c r="G53" s="504"/>
      <c r="H53" s="504"/>
      <c r="I53" s="505"/>
    </row>
    <row r="54" spans="2:9" ht="31.5" customHeight="1" x14ac:dyDescent="0.2">
      <c r="B54" s="204" t="s">
        <v>288</v>
      </c>
      <c r="C54" s="503" t="s">
        <v>380</v>
      </c>
      <c r="D54" s="504"/>
      <c r="E54" s="504"/>
      <c r="F54" s="504"/>
      <c r="G54" s="504"/>
      <c r="H54" s="504"/>
      <c r="I54" s="505"/>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sheetProtection algorithmName="SHA-512" hashValue="tMSNU6oOQ4E2RClcoLNtVs8fHVm/SDwQcO18gzCYRnCfy1OXZFBYf3Q5sEVzRo8C1sUSGtWPfQy/gUML1Xckxg==" saltValue="nt/mzD/Xt740Iu9R3ewW4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B18:B19"/>
    <mergeCell ref="C18:E18"/>
    <mergeCell ref="F18:I18"/>
    <mergeCell ref="C19:E19"/>
    <mergeCell ref="F19:I19"/>
    <mergeCell ref="C23:E23"/>
    <mergeCell ref="G23:I23"/>
    <mergeCell ref="C16:I16"/>
    <mergeCell ref="C17:I17"/>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P60"/>
  <sheetViews>
    <sheetView topLeftCell="A46" zoomScale="90" zoomScaleNormal="90" workbookViewId="0">
      <selection activeCell="C39" sqref="C39:I39"/>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6" width="11.42578125" style="3"/>
    <col min="17" max="16384" width="11.42578125" style="7"/>
  </cols>
  <sheetData>
    <row r="1" spans="2:9" ht="37.5" customHeight="1" x14ac:dyDescent="0.2">
      <c r="B1" s="487"/>
      <c r="C1" s="391" t="s">
        <v>25</v>
      </c>
      <c r="D1" s="391"/>
      <c r="E1" s="391"/>
      <c r="F1" s="391"/>
      <c r="G1" s="391"/>
      <c r="H1" s="391"/>
      <c r="I1" s="488"/>
    </row>
    <row r="2" spans="2:9" ht="37.5" customHeight="1" x14ac:dyDescent="0.2">
      <c r="B2" s="487"/>
      <c r="C2" s="391" t="s">
        <v>239</v>
      </c>
      <c r="D2" s="391"/>
      <c r="E2" s="391"/>
      <c r="F2" s="391"/>
      <c r="G2" s="391"/>
      <c r="H2" s="391"/>
      <c r="I2" s="488"/>
    </row>
    <row r="3" spans="2:9" ht="37.5" customHeight="1" x14ac:dyDescent="0.2">
      <c r="B3" s="487"/>
      <c r="C3" s="391" t="s">
        <v>240</v>
      </c>
      <c r="D3" s="391"/>
      <c r="E3" s="391"/>
      <c r="F3" s="391" t="s">
        <v>241</v>
      </c>
      <c r="G3" s="391"/>
      <c r="H3" s="391"/>
      <c r="I3" s="488"/>
    </row>
    <row r="4" spans="2:9" ht="9.75" customHeight="1" x14ac:dyDescent="0.2">
      <c r="B4" s="492"/>
      <c r="C4" s="492"/>
      <c r="D4" s="492"/>
      <c r="E4" s="492"/>
      <c r="F4" s="492"/>
      <c r="G4" s="492"/>
      <c r="H4" s="492"/>
      <c r="I4" s="492"/>
    </row>
    <row r="5" spans="2:9" ht="24" customHeight="1" x14ac:dyDescent="0.2">
      <c r="B5" s="498" t="s">
        <v>234</v>
      </c>
      <c r="C5" s="499"/>
      <c r="D5" s="499"/>
      <c r="E5" s="499"/>
      <c r="F5" s="499"/>
      <c r="G5" s="499"/>
      <c r="H5" s="499"/>
      <c r="I5" s="500"/>
    </row>
    <row r="6" spans="2:9" ht="36" customHeight="1" x14ac:dyDescent="0.2">
      <c r="B6" s="187" t="s">
        <v>242</v>
      </c>
      <c r="C6" s="188">
        <v>3</v>
      </c>
      <c r="D6" s="501" t="s">
        <v>243</v>
      </c>
      <c r="E6" s="502"/>
      <c r="F6" s="503" t="s">
        <v>312</v>
      </c>
      <c r="G6" s="504"/>
      <c r="H6" s="504"/>
      <c r="I6" s="505"/>
    </row>
    <row r="7" spans="2:9" ht="30.75" customHeight="1" x14ac:dyDescent="0.2">
      <c r="B7" s="187" t="s">
        <v>244</v>
      </c>
      <c r="C7" s="188" t="s">
        <v>76</v>
      </c>
      <c r="D7" s="501" t="s">
        <v>245</v>
      </c>
      <c r="E7" s="502"/>
      <c r="F7" s="503" t="s">
        <v>290</v>
      </c>
      <c r="G7" s="505"/>
      <c r="H7" s="189" t="s">
        <v>246</v>
      </c>
      <c r="I7" s="188" t="s">
        <v>76</v>
      </c>
    </row>
    <row r="8" spans="2:9" ht="30.75" customHeight="1" x14ac:dyDescent="0.2">
      <c r="B8" s="187" t="s">
        <v>247</v>
      </c>
      <c r="C8" s="503" t="s">
        <v>291</v>
      </c>
      <c r="D8" s="504"/>
      <c r="E8" s="504"/>
      <c r="F8" s="505"/>
      <c r="G8" s="189" t="s">
        <v>248</v>
      </c>
      <c r="H8" s="503">
        <v>7560</v>
      </c>
      <c r="I8" s="505"/>
    </row>
    <row r="9" spans="2:9" ht="30.75" customHeight="1" x14ac:dyDescent="0.2">
      <c r="B9" s="187" t="s">
        <v>48</v>
      </c>
      <c r="C9" s="509" t="s">
        <v>65</v>
      </c>
      <c r="D9" s="510"/>
      <c r="E9" s="510"/>
      <c r="F9" s="511"/>
      <c r="G9" s="189" t="s">
        <v>249</v>
      </c>
      <c r="H9" s="503" t="s">
        <v>165</v>
      </c>
      <c r="I9" s="505"/>
    </row>
    <row r="10" spans="2:9" ht="30.75" customHeight="1" x14ac:dyDescent="0.2">
      <c r="B10" s="187" t="s">
        <v>250</v>
      </c>
      <c r="C10" s="503" t="s">
        <v>357</v>
      </c>
      <c r="D10" s="504"/>
      <c r="E10" s="504"/>
      <c r="F10" s="504"/>
      <c r="G10" s="504"/>
      <c r="H10" s="504"/>
      <c r="I10" s="505"/>
    </row>
    <row r="11" spans="2:9" ht="30.75" customHeight="1" x14ac:dyDescent="0.2">
      <c r="B11" s="187" t="s">
        <v>251</v>
      </c>
      <c r="C11" s="509" t="s">
        <v>292</v>
      </c>
      <c r="D11" s="510"/>
      <c r="E11" s="510"/>
      <c r="F11" s="510"/>
      <c r="G11" s="510"/>
      <c r="H11" s="510"/>
      <c r="I11" s="511"/>
    </row>
    <row r="12" spans="2:9" ht="30.75" customHeight="1" x14ac:dyDescent="0.2">
      <c r="B12" s="187" t="s">
        <v>254</v>
      </c>
      <c r="C12" s="506" t="s">
        <v>351</v>
      </c>
      <c r="D12" s="507"/>
      <c r="E12" s="507"/>
      <c r="F12" s="508"/>
      <c r="G12" s="189" t="s">
        <v>252</v>
      </c>
      <c r="H12" s="512" t="s">
        <v>91</v>
      </c>
      <c r="I12" s="513"/>
    </row>
    <row r="13" spans="2:9" ht="30.75" customHeight="1" x14ac:dyDescent="0.2">
      <c r="B13" s="187" t="s">
        <v>255</v>
      </c>
      <c r="C13" s="514">
        <v>45292</v>
      </c>
      <c r="D13" s="515"/>
      <c r="E13" s="515"/>
      <c r="F13" s="516"/>
      <c r="G13" s="189" t="s">
        <v>253</v>
      </c>
      <c r="H13" s="509" t="s">
        <v>70</v>
      </c>
      <c r="I13" s="511"/>
    </row>
    <row r="14" spans="2:9" ht="64.5" customHeight="1" x14ac:dyDescent="0.2">
      <c r="B14" s="187" t="s">
        <v>256</v>
      </c>
      <c r="C14" s="544" t="s">
        <v>313</v>
      </c>
      <c r="D14" s="545"/>
      <c r="E14" s="545"/>
      <c r="F14" s="545"/>
      <c r="G14" s="545"/>
      <c r="H14" s="545"/>
      <c r="I14" s="546"/>
    </row>
    <row r="15" spans="2:9" ht="30.75" customHeight="1" x14ac:dyDescent="0.2">
      <c r="B15" s="187" t="s">
        <v>257</v>
      </c>
      <c r="C15" s="506" t="s">
        <v>366</v>
      </c>
      <c r="D15" s="507"/>
      <c r="E15" s="507"/>
      <c r="F15" s="507"/>
      <c r="G15" s="507"/>
      <c r="H15" s="507"/>
      <c r="I15" s="508"/>
    </row>
    <row r="16" spans="2:9" ht="20.25" customHeight="1" x14ac:dyDescent="0.2">
      <c r="B16" s="187" t="s">
        <v>258</v>
      </c>
      <c r="C16" s="503" t="s">
        <v>315</v>
      </c>
      <c r="D16" s="504"/>
      <c r="E16" s="504"/>
      <c r="F16" s="504"/>
      <c r="G16" s="504"/>
      <c r="H16" s="504"/>
      <c r="I16" s="505"/>
    </row>
    <row r="17" spans="2:10" ht="30.75" customHeight="1" x14ac:dyDescent="0.2">
      <c r="B17" s="187" t="s">
        <v>259</v>
      </c>
      <c r="C17" s="509" t="s">
        <v>314</v>
      </c>
      <c r="D17" s="510"/>
      <c r="E17" s="510"/>
      <c r="F17" s="510"/>
      <c r="G17" s="510"/>
      <c r="H17" s="510"/>
      <c r="I17" s="511"/>
    </row>
    <row r="18" spans="2:10" ht="18" customHeight="1" x14ac:dyDescent="0.2">
      <c r="B18" s="526" t="s">
        <v>265</v>
      </c>
      <c r="C18" s="528" t="s">
        <v>237</v>
      </c>
      <c r="D18" s="529"/>
      <c r="E18" s="530"/>
      <c r="F18" s="528" t="s">
        <v>238</v>
      </c>
      <c r="G18" s="529"/>
      <c r="H18" s="529"/>
      <c r="I18" s="530"/>
    </row>
    <row r="19" spans="2:10" ht="39.75" customHeight="1" x14ac:dyDescent="0.2">
      <c r="B19" s="527"/>
      <c r="C19" s="503" t="s">
        <v>316</v>
      </c>
      <c r="D19" s="504"/>
      <c r="E19" s="505"/>
      <c r="F19" s="503" t="s">
        <v>317</v>
      </c>
      <c r="G19" s="504"/>
      <c r="H19" s="504"/>
      <c r="I19" s="505"/>
    </row>
    <row r="20" spans="2:10" ht="39.75" customHeight="1" x14ac:dyDescent="0.2">
      <c r="B20" s="192" t="s">
        <v>266</v>
      </c>
      <c r="C20" s="509" t="s">
        <v>318</v>
      </c>
      <c r="D20" s="510"/>
      <c r="E20" s="511"/>
      <c r="F20" s="512" t="s">
        <v>319</v>
      </c>
      <c r="G20" s="550"/>
      <c r="H20" s="550"/>
      <c r="I20" s="513"/>
    </row>
    <row r="21" spans="2:10" ht="60" customHeight="1" x14ac:dyDescent="0.2">
      <c r="B21" s="192" t="s">
        <v>267</v>
      </c>
      <c r="C21" s="551" t="s">
        <v>320</v>
      </c>
      <c r="D21" s="552"/>
      <c r="E21" s="553"/>
      <c r="F21" s="525" t="s">
        <v>321</v>
      </c>
      <c r="G21" s="525"/>
      <c r="H21" s="525"/>
      <c r="I21" s="525"/>
    </row>
    <row r="22" spans="2:10" ht="23.25" customHeight="1" x14ac:dyDescent="0.2">
      <c r="B22" s="192" t="s">
        <v>268</v>
      </c>
      <c r="C22" s="547">
        <v>45292</v>
      </c>
      <c r="D22" s="548"/>
      <c r="E22" s="549"/>
      <c r="F22" s="189" t="s">
        <v>271</v>
      </c>
      <c r="G22" s="222">
        <v>2100</v>
      </c>
      <c r="H22" s="189" t="s">
        <v>275</v>
      </c>
      <c r="I22" s="222">
        <v>48025</v>
      </c>
      <c r="J22" s="179"/>
    </row>
    <row r="23" spans="2:10" ht="27" customHeight="1" x14ac:dyDescent="0.2">
      <c r="B23" s="192" t="s">
        <v>269</v>
      </c>
      <c r="C23" s="547">
        <v>45443</v>
      </c>
      <c r="D23" s="548"/>
      <c r="E23" s="549"/>
      <c r="F23" s="189" t="s">
        <v>272</v>
      </c>
      <c r="G23" s="521">
        <v>975</v>
      </c>
      <c r="H23" s="521"/>
      <c r="I23" s="521"/>
    </row>
    <row r="24" spans="2:10" ht="36" customHeight="1" x14ac:dyDescent="0.2">
      <c r="B24" s="193" t="s">
        <v>270</v>
      </c>
      <c r="C24" s="512" t="s">
        <v>88</v>
      </c>
      <c r="D24" s="550"/>
      <c r="E24" s="513"/>
      <c r="F24" s="187" t="s">
        <v>274</v>
      </c>
      <c r="G24" s="534" t="s">
        <v>367</v>
      </c>
      <c r="H24" s="534"/>
      <c r="I24" s="534"/>
    </row>
    <row r="25" spans="2:10" ht="22.5" customHeight="1" x14ac:dyDescent="0.2">
      <c r="B25" s="554" t="s">
        <v>235</v>
      </c>
      <c r="C25" s="532"/>
      <c r="D25" s="532"/>
      <c r="E25" s="532"/>
      <c r="F25" s="532"/>
      <c r="G25" s="532"/>
      <c r="H25" s="532"/>
      <c r="I25" s="533"/>
    </row>
    <row r="26" spans="2:10" ht="43.5" customHeight="1" x14ac:dyDescent="0.2">
      <c r="B26" s="194" t="s">
        <v>105</v>
      </c>
      <c r="C26" s="195" t="s">
        <v>261</v>
      </c>
      <c r="D26" s="195" t="s">
        <v>260</v>
      </c>
      <c r="E26" s="195" t="s">
        <v>264</v>
      </c>
      <c r="F26" s="195" t="s">
        <v>368</v>
      </c>
      <c r="G26" s="195" t="s">
        <v>262</v>
      </c>
      <c r="H26" s="195" t="s">
        <v>276</v>
      </c>
      <c r="I26" s="195" t="s">
        <v>273</v>
      </c>
    </row>
    <row r="27" spans="2:10" ht="19.5" customHeight="1" x14ac:dyDescent="0.2">
      <c r="B27" s="197" t="s">
        <v>113</v>
      </c>
      <c r="C27" s="211" t="s">
        <v>371</v>
      </c>
      <c r="D27" s="190" t="s">
        <v>371</v>
      </c>
      <c r="E27" s="212">
        <v>0</v>
      </c>
      <c r="F27" s="555">
        <v>975</v>
      </c>
      <c r="G27" s="536" t="str">
        <f>D27:D38</f>
        <v xml:space="preserve"> -   </v>
      </c>
      <c r="H27" s="200">
        <v>0</v>
      </c>
      <c r="I27" s="558">
        <v>48025</v>
      </c>
    </row>
    <row r="28" spans="2:10" ht="19.5" customHeight="1" x14ac:dyDescent="0.2">
      <c r="B28" s="197" t="s">
        <v>114</v>
      </c>
      <c r="C28" s="211">
        <v>150</v>
      </c>
      <c r="D28" s="190"/>
      <c r="E28" s="212">
        <v>0</v>
      </c>
      <c r="F28" s="556"/>
      <c r="G28" s="537"/>
      <c r="H28" s="202"/>
      <c r="I28" s="559"/>
    </row>
    <row r="29" spans="2:10" ht="19.5" customHeight="1" x14ac:dyDescent="0.2">
      <c r="B29" s="197" t="s">
        <v>115</v>
      </c>
      <c r="C29" s="211">
        <v>350</v>
      </c>
      <c r="D29" s="190"/>
      <c r="E29" s="212">
        <v>0</v>
      </c>
      <c r="F29" s="556"/>
      <c r="G29" s="537"/>
      <c r="H29" s="202"/>
      <c r="I29" s="559"/>
    </row>
    <row r="30" spans="2:10" ht="19.5" customHeight="1" x14ac:dyDescent="0.2">
      <c r="B30" s="197" t="s">
        <v>116</v>
      </c>
      <c r="C30" s="211">
        <v>350</v>
      </c>
      <c r="D30" s="190"/>
      <c r="E30" s="212">
        <v>0</v>
      </c>
      <c r="F30" s="556"/>
      <c r="G30" s="537"/>
      <c r="H30" s="202"/>
      <c r="I30" s="559"/>
    </row>
    <row r="31" spans="2:10" ht="19.5" customHeight="1" x14ac:dyDescent="0.2">
      <c r="B31" s="197" t="s">
        <v>117</v>
      </c>
      <c r="C31" s="211">
        <v>125</v>
      </c>
      <c r="D31" s="191"/>
      <c r="E31" s="213">
        <v>0</v>
      </c>
      <c r="F31" s="556"/>
      <c r="G31" s="537"/>
      <c r="H31" s="202"/>
      <c r="I31" s="559"/>
    </row>
    <row r="32" spans="2:10" ht="19.5" customHeight="1" x14ac:dyDescent="0.2">
      <c r="B32" s="197" t="s">
        <v>118</v>
      </c>
      <c r="C32" s="203">
        <v>0</v>
      </c>
      <c r="D32" s="191"/>
      <c r="E32" s="212">
        <v>0</v>
      </c>
      <c r="F32" s="556"/>
      <c r="G32" s="537"/>
      <c r="H32" s="202"/>
      <c r="I32" s="559"/>
    </row>
    <row r="33" spans="2:12" ht="19.5" customHeight="1" x14ac:dyDescent="0.2">
      <c r="B33" s="197" t="s">
        <v>119</v>
      </c>
      <c r="C33" s="203">
        <v>0</v>
      </c>
      <c r="D33" s="191"/>
      <c r="E33" s="212">
        <v>0</v>
      </c>
      <c r="F33" s="556"/>
      <c r="G33" s="537"/>
      <c r="H33" s="202"/>
      <c r="I33" s="559"/>
    </row>
    <row r="34" spans="2:12" ht="19.5" customHeight="1" x14ac:dyDescent="0.2">
      <c r="B34" s="197" t="s">
        <v>120</v>
      </c>
      <c r="C34" s="203">
        <v>0</v>
      </c>
      <c r="D34" s="191"/>
      <c r="E34" s="212">
        <v>0</v>
      </c>
      <c r="F34" s="556"/>
      <c r="G34" s="537"/>
      <c r="H34" s="202"/>
      <c r="I34" s="559"/>
    </row>
    <row r="35" spans="2:12" ht="19.5" customHeight="1" x14ac:dyDescent="0.2">
      <c r="B35" s="197" t="s">
        <v>121</v>
      </c>
      <c r="C35" s="203">
        <v>0</v>
      </c>
      <c r="D35" s="191"/>
      <c r="E35" s="212">
        <v>0</v>
      </c>
      <c r="F35" s="556"/>
      <c r="G35" s="537"/>
      <c r="H35" s="202"/>
      <c r="I35" s="559"/>
    </row>
    <row r="36" spans="2:12" ht="19.5" customHeight="1" x14ac:dyDescent="0.2">
      <c r="B36" s="197" t="s">
        <v>122</v>
      </c>
      <c r="C36" s="203">
        <v>0</v>
      </c>
      <c r="D36" s="191"/>
      <c r="E36" s="212">
        <v>0</v>
      </c>
      <c r="F36" s="556"/>
      <c r="G36" s="537"/>
      <c r="H36" s="202"/>
      <c r="I36" s="559"/>
    </row>
    <row r="37" spans="2:12" ht="19.5" customHeight="1" x14ac:dyDescent="0.25">
      <c r="B37" s="197" t="s">
        <v>123</v>
      </c>
      <c r="C37" s="203">
        <v>0</v>
      </c>
      <c r="D37" s="191"/>
      <c r="E37" s="212">
        <v>0</v>
      </c>
      <c r="F37" s="556"/>
      <c r="G37" s="537"/>
      <c r="H37" s="202"/>
      <c r="I37" s="559"/>
      <c r="J37"/>
      <c r="K37"/>
      <c r="L37"/>
    </row>
    <row r="38" spans="2:12" ht="19.5" customHeight="1" x14ac:dyDescent="0.2">
      <c r="B38" s="197" t="s">
        <v>124</v>
      </c>
      <c r="C38" s="203">
        <v>0</v>
      </c>
      <c r="D38" s="191"/>
      <c r="E38" s="212">
        <v>0</v>
      </c>
      <c r="F38" s="557"/>
      <c r="G38" s="538"/>
      <c r="H38" s="202"/>
      <c r="I38" s="560"/>
    </row>
    <row r="39" spans="2:12" ht="80.25" customHeight="1" x14ac:dyDescent="0.2">
      <c r="B39" s="204" t="s">
        <v>277</v>
      </c>
      <c r="C39" s="561" t="s">
        <v>385</v>
      </c>
      <c r="D39" s="561"/>
      <c r="E39" s="561"/>
      <c r="F39" s="561"/>
      <c r="G39" s="561"/>
      <c r="H39" s="561"/>
      <c r="I39" s="561"/>
    </row>
    <row r="40" spans="2:12" ht="54.75" customHeight="1" x14ac:dyDescent="0.2">
      <c r="B40" s="540"/>
      <c r="C40" s="540"/>
      <c r="D40" s="540"/>
      <c r="E40" s="540"/>
      <c r="F40" s="540"/>
      <c r="G40" s="540"/>
      <c r="H40" s="540"/>
      <c r="I40" s="540"/>
    </row>
    <row r="41" spans="2:12" ht="34.5" customHeight="1" x14ac:dyDescent="0.2">
      <c r="B41" s="540"/>
      <c r="C41" s="540"/>
      <c r="D41" s="540"/>
      <c r="E41" s="540"/>
      <c r="F41" s="540"/>
      <c r="G41" s="540"/>
      <c r="H41" s="540"/>
      <c r="I41" s="540"/>
    </row>
    <row r="42" spans="2:12" ht="49.5" customHeight="1" x14ac:dyDescent="0.2">
      <c r="B42" s="540"/>
      <c r="C42" s="540"/>
      <c r="D42" s="540"/>
      <c r="E42" s="540"/>
      <c r="F42" s="540"/>
      <c r="G42" s="540"/>
      <c r="H42" s="540"/>
      <c r="I42" s="540"/>
    </row>
    <row r="43" spans="2:12" ht="27.75" customHeight="1" x14ac:dyDescent="0.2">
      <c r="B43" s="540"/>
      <c r="C43" s="540"/>
      <c r="D43" s="540"/>
      <c r="E43" s="540"/>
      <c r="F43" s="540"/>
      <c r="G43" s="540"/>
      <c r="H43" s="540"/>
      <c r="I43" s="540"/>
    </row>
    <row r="44" spans="2:12" ht="21.75" customHeight="1" x14ac:dyDescent="0.2">
      <c r="B44" s="540"/>
      <c r="C44" s="540"/>
      <c r="D44" s="540"/>
      <c r="E44" s="540"/>
      <c r="F44" s="540"/>
      <c r="G44" s="540"/>
      <c r="H44" s="540"/>
      <c r="I44" s="540"/>
    </row>
    <row r="45" spans="2:12" ht="35.25" customHeight="1" x14ac:dyDescent="0.2">
      <c r="B45" s="187" t="s">
        <v>278</v>
      </c>
      <c r="C45" s="561" t="s">
        <v>386</v>
      </c>
      <c r="D45" s="561"/>
      <c r="E45" s="561"/>
      <c r="F45" s="561"/>
      <c r="G45" s="561"/>
      <c r="H45" s="561"/>
      <c r="I45" s="561"/>
    </row>
    <row r="46" spans="2:12" ht="32.25" customHeight="1" x14ac:dyDescent="0.2">
      <c r="B46" s="187" t="s">
        <v>279</v>
      </c>
      <c r="C46" s="541"/>
      <c r="D46" s="541"/>
      <c r="E46" s="541"/>
      <c r="F46" s="541"/>
      <c r="G46" s="541"/>
      <c r="H46" s="541"/>
      <c r="I46" s="541"/>
    </row>
    <row r="47" spans="2:12" ht="41.1" customHeight="1" x14ac:dyDescent="0.2">
      <c r="B47" s="204" t="s">
        <v>280</v>
      </c>
      <c r="C47" s="542" t="s">
        <v>365</v>
      </c>
      <c r="D47" s="542"/>
      <c r="E47" s="542"/>
      <c r="F47" s="542"/>
      <c r="G47" s="542"/>
      <c r="H47" s="542"/>
      <c r="I47" s="542"/>
    </row>
    <row r="48" spans="2:12" ht="22.5" customHeight="1" x14ac:dyDescent="0.2">
      <c r="B48" s="531" t="s">
        <v>236</v>
      </c>
      <c r="C48" s="532"/>
      <c r="D48" s="532"/>
      <c r="E48" s="532"/>
      <c r="F48" s="532"/>
      <c r="G48" s="532"/>
      <c r="H48" s="532"/>
      <c r="I48" s="533"/>
    </row>
    <row r="49" spans="2:9" ht="22.5" customHeight="1" x14ac:dyDescent="0.2">
      <c r="B49" s="526" t="s">
        <v>281</v>
      </c>
      <c r="C49" s="195" t="s">
        <v>282</v>
      </c>
      <c r="D49" s="501" t="s">
        <v>283</v>
      </c>
      <c r="E49" s="543"/>
      <c r="F49" s="502"/>
      <c r="G49" s="501" t="s">
        <v>284</v>
      </c>
      <c r="H49" s="543"/>
      <c r="I49" s="502"/>
    </row>
    <row r="50" spans="2:9" ht="30.75" customHeight="1" x14ac:dyDescent="0.2">
      <c r="B50" s="527"/>
      <c r="C50" s="205"/>
      <c r="D50" s="503"/>
      <c r="E50" s="504"/>
      <c r="F50" s="505"/>
      <c r="G50" s="503"/>
      <c r="H50" s="504"/>
      <c r="I50" s="505"/>
    </row>
    <row r="51" spans="2:9" ht="32.25" customHeight="1" x14ac:dyDescent="0.2">
      <c r="B51" s="206" t="s">
        <v>285</v>
      </c>
      <c r="C51" s="503" t="s">
        <v>370</v>
      </c>
      <c r="D51" s="504"/>
      <c r="E51" s="504"/>
      <c r="F51" s="504"/>
      <c r="G51" s="504"/>
      <c r="H51" s="504"/>
      <c r="I51" s="505"/>
    </row>
    <row r="52" spans="2:9" ht="28.5" customHeight="1" x14ac:dyDescent="0.2">
      <c r="B52" s="189" t="s">
        <v>286</v>
      </c>
      <c r="C52" s="503" t="s">
        <v>370</v>
      </c>
      <c r="D52" s="504"/>
      <c r="E52" s="504"/>
      <c r="F52" s="504"/>
      <c r="G52" s="504"/>
      <c r="H52" s="504"/>
      <c r="I52" s="505"/>
    </row>
    <row r="53" spans="2:9" ht="30" customHeight="1" x14ac:dyDescent="0.2">
      <c r="B53" s="204" t="s">
        <v>287</v>
      </c>
      <c r="C53" s="503" t="s">
        <v>360</v>
      </c>
      <c r="D53" s="504"/>
      <c r="E53" s="504"/>
      <c r="F53" s="504"/>
      <c r="G53" s="504"/>
      <c r="H53" s="504"/>
      <c r="I53" s="505"/>
    </row>
    <row r="54" spans="2:9" ht="31.5" customHeight="1" x14ac:dyDescent="0.2">
      <c r="B54" s="204" t="s">
        <v>288</v>
      </c>
      <c r="C54" s="503" t="s">
        <v>380</v>
      </c>
      <c r="D54" s="504"/>
      <c r="E54" s="504"/>
      <c r="F54" s="504"/>
      <c r="G54" s="504"/>
      <c r="H54" s="504"/>
      <c r="I54" s="505"/>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sheetProtection algorithmName="SHA-512" hashValue="kCqMaW2+YkqcYl/W60RReTKwKQrwhOkGuBO2N32Lq4qBjUY+DEsSTOfr1LT3DgfrcR5OKNuZWR/J/Av+Wq4Kiw==" saltValue="vtLsbdpt0E4nh4lCDLbvk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Q60"/>
  <sheetViews>
    <sheetView zoomScale="90" zoomScaleNormal="90" workbookViewId="0">
      <selection activeCell="D50" sqref="D50:F50"/>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7" width="11.42578125" style="3"/>
    <col min="18" max="16384" width="11.42578125" style="7"/>
  </cols>
  <sheetData>
    <row r="1" spans="2:9" ht="37.5" customHeight="1" x14ac:dyDescent="0.2">
      <c r="B1" s="487"/>
      <c r="C1" s="391" t="s">
        <v>25</v>
      </c>
      <c r="D1" s="391"/>
      <c r="E1" s="391"/>
      <c r="F1" s="391"/>
      <c r="G1" s="391"/>
      <c r="H1" s="391"/>
      <c r="I1" s="488"/>
    </row>
    <row r="2" spans="2:9" ht="37.5" customHeight="1" x14ac:dyDescent="0.2">
      <c r="B2" s="487"/>
      <c r="C2" s="391" t="s">
        <v>239</v>
      </c>
      <c r="D2" s="391"/>
      <c r="E2" s="391"/>
      <c r="F2" s="391"/>
      <c r="G2" s="391"/>
      <c r="H2" s="391"/>
      <c r="I2" s="488"/>
    </row>
    <row r="3" spans="2:9" ht="37.5" customHeight="1" x14ac:dyDescent="0.2">
      <c r="B3" s="487"/>
      <c r="C3" s="391" t="s">
        <v>240</v>
      </c>
      <c r="D3" s="391"/>
      <c r="E3" s="391"/>
      <c r="F3" s="391" t="s">
        <v>241</v>
      </c>
      <c r="G3" s="391"/>
      <c r="H3" s="391"/>
      <c r="I3" s="488"/>
    </row>
    <row r="4" spans="2:9" ht="5.25" customHeight="1" x14ac:dyDescent="0.2">
      <c r="B4" s="492"/>
      <c r="C4" s="492"/>
      <c r="D4" s="492"/>
      <c r="E4" s="492"/>
      <c r="F4" s="492"/>
      <c r="G4" s="492"/>
      <c r="H4" s="492"/>
      <c r="I4" s="492"/>
    </row>
    <row r="5" spans="2:9" ht="24" customHeight="1" x14ac:dyDescent="0.2">
      <c r="B5" s="498" t="s">
        <v>234</v>
      </c>
      <c r="C5" s="499"/>
      <c r="D5" s="499"/>
      <c r="E5" s="499"/>
      <c r="F5" s="499"/>
      <c r="G5" s="499"/>
      <c r="H5" s="499"/>
      <c r="I5" s="500"/>
    </row>
    <row r="6" spans="2:9" ht="36" customHeight="1" x14ac:dyDescent="0.2">
      <c r="B6" s="187" t="s">
        <v>242</v>
      </c>
      <c r="C6" s="188">
        <v>4</v>
      </c>
      <c r="D6" s="501" t="s">
        <v>243</v>
      </c>
      <c r="E6" s="502"/>
      <c r="F6" s="503" t="s">
        <v>322</v>
      </c>
      <c r="G6" s="504"/>
      <c r="H6" s="504"/>
      <c r="I6" s="505"/>
    </row>
    <row r="7" spans="2:9" ht="30.75" customHeight="1" x14ac:dyDescent="0.2">
      <c r="B7" s="187" t="s">
        <v>244</v>
      </c>
      <c r="C7" s="188" t="s">
        <v>76</v>
      </c>
      <c r="D7" s="501" t="s">
        <v>245</v>
      </c>
      <c r="E7" s="502"/>
      <c r="F7" s="503" t="s">
        <v>290</v>
      </c>
      <c r="G7" s="505"/>
      <c r="H7" s="189" t="s">
        <v>246</v>
      </c>
      <c r="I7" s="188" t="s">
        <v>76</v>
      </c>
    </row>
    <row r="8" spans="2:9" ht="30.75" customHeight="1" x14ac:dyDescent="0.2">
      <c r="B8" s="187" t="s">
        <v>247</v>
      </c>
      <c r="C8" s="503" t="s">
        <v>291</v>
      </c>
      <c r="D8" s="504"/>
      <c r="E8" s="504"/>
      <c r="F8" s="505"/>
      <c r="G8" s="189" t="s">
        <v>248</v>
      </c>
      <c r="H8" s="503">
        <v>7560</v>
      </c>
      <c r="I8" s="505"/>
    </row>
    <row r="9" spans="2:9" ht="30.75" customHeight="1" x14ac:dyDescent="0.2">
      <c r="B9" s="187" t="s">
        <v>48</v>
      </c>
      <c r="C9" s="509" t="s">
        <v>65</v>
      </c>
      <c r="D9" s="510"/>
      <c r="E9" s="510"/>
      <c r="F9" s="511"/>
      <c r="G9" s="189" t="s">
        <v>249</v>
      </c>
      <c r="H9" s="503" t="s">
        <v>165</v>
      </c>
      <c r="I9" s="505"/>
    </row>
    <row r="10" spans="2:9" ht="30.75" customHeight="1" x14ac:dyDescent="0.2">
      <c r="B10" s="187" t="s">
        <v>250</v>
      </c>
      <c r="C10" s="503" t="s">
        <v>357</v>
      </c>
      <c r="D10" s="504"/>
      <c r="E10" s="504"/>
      <c r="F10" s="504"/>
      <c r="G10" s="504"/>
      <c r="H10" s="504"/>
      <c r="I10" s="505"/>
    </row>
    <row r="11" spans="2:9" ht="30.75" customHeight="1" x14ac:dyDescent="0.2">
      <c r="B11" s="187" t="s">
        <v>251</v>
      </c>
      <c r="C11" s="509" t="s">
        <v>292</v>
      </c>
      <c r="D11" s="510"/>
      <c r="E11" s="510"/>
      <c r="F11" s="510"/>
      <c r="G11" s="510"/>
      <c r="H11" s="510"/>
      <c r="I11" s="511"/>
    </row>
    <row r="12" spans="2:9" ht="30.75" customHeight="1" x14ac:dyDescent="0.2">
      <c r="B12" s="187" t="s">
        <v>254</v>
      </c>
      <c r="C12" s="506" t="s">
        <v>352</v>
      </c>
      <c r="D12" s="507"/>
      <c r="E12" s="507"/>
      <c r="F12" s="508"/>
      <c r="G12" s="189" t="s">
        <v>252</v>
      </c>
      <c r="H12" s="512" t="s">
        <v>91</v>
      </c>
      <c r="I12" s="513"/>
    </row>
    <row r="13" spans="2:9" ht="30.75" customHeight="1" x14ac:dyDescent="0.2">
      <c r="B13" s="187" t="s">
        <v>255</v>
      </c>
      <c r="C13" s="514">
        <v>45292</v>
      </c>
      <c r="D13" s="515"/>
      <c r="E13" s="515"/>
      <c r="F13" s="516"/>
      <c r="G13" s="189" t="s">
        <v>253</v>
      </c>
      <c r="H13" s="509" t="s">
        <v>70</v>
      </c>
      <c r="I13" s="511"/>
    </row>
    <row r="14" spans="2:9" ht="64.5" customHeight="1" x14ac:dyDescent="0.2">
      <c r="B14" s="187" t="s">
        <v>256</v>
      </c>
      <c r="C14" s="544" t="s">
        <v>323</v>
      </c>
      <c r="D14" s="545"/>
      <c r="E14" s="545"/>
      <c r="F14" s="545"/>
      <c r="G14" s="545"/>
      <c r="H14" s="545"/>
      <c r="I14" s="546"/>
    </row>
    <row r="15" spans="2:9" ht="30.75" customHeight="1" x14ac:dyDescent="0.2">
      <c r="B15" s="187" t="s">
        <v>257</v>
      </c>
      <c r="C15" s="506" t="s">
        <v>372</v>
      </c>
      <c r="D15" s="507"/>
      <c r="E15" s="507"/>
      <c r="F15" s="507"/>
      <c r="G15" s="507"/>
      <c r="H15" s="507"/>
      <c r="I15" s="508"/>
    </row>
    <row r="16" spans="2:9" ht="20.25" customHeight="1" x14ac:dyDescent="0.2">
      <c r="B16" s="187" t="s">
        <v>258</v>
      </c>
      <c r="C16" s="503" t="s">
        <v>324</v>
      </c>
      <c r="D16" s="504"/>
      <c r="E16" s="504"/>
      <c r="F16" s="504"/>
      <c r="G16" s="504"/>
      <c r="H16" s="504"/>
      <c r="I16" s="505"/>
    </row>
    <row r="17" spans="2:9" ht="30.75" customHeight="1" x14ac:dyDescent="0.2">
      <c r="B17" s="187" t="s">
        <v>259</v>
      </c>
      <c r="C17" s="509" t="s">
        <v>314</v>
      </c>
      <c r="D17" s="510"/>
      <c r="E17" s="510"/>
      <c r="F17" s="510"/>
      <c r="G17" s="510"/>
      <c r="H17" s="510"/>
      <c r="I17" s="511"/>
    </row>
    <row r="18" spans="2:9" ht="18" customHeight="1" x14ac:dyDescent="0.2">
      <c r="B18" s="526" t="s">
        <v>265</v>
      </c>
      <c r="C18" s="528" t="s">
        <v>237</v>
      </c>
      <c r="D18" s="529"/>
      <c r="E18" s="530"/>
      <c r="F18" s="528" t="s">
        <v>238</v>
      </c>
      <c r="G18" s="529"/>
      <c r="H18" s="529"/>
      <c r="I18" s="530"/>
    </row>
    <row r="19" spans="2:9" ht="39.75" customHeight="1" x14ac:dyDescent="0.2">
      <c r="B19" s="527"/>
      <c r="C19" s="503" t="s">
        <v>325</v>
      </c>
      <c r="D19" s="504"/>
      <c r="E19" s="505"/>
      <c r="F19" s="503" t="s">
        <v>326</v>
      </c>
      <c r="G19" s="504"/>
      <c r="H19" s="504"/>
      <c r="I19" s="505"/>
    </row>
    <row r="20" spans="2:9" ht="39.75" customHeight="1" x14ac:dyDescent="0.2">
      <c r="B20" s="192" t="s">
        <v>266</v>
      </c>
      <c r="C20" s="509" t="s">
        <v>318</v>
      </c>
      <c r="D20" s="510"/>
      <c r="E20" s="511"/>
      <c r="F20" s="512" t="s">
        <v>319</v>
      </c>
      <c r="G20" s="550"/>
      <c r="H20" s="550"/>
      <c r="I20" s="513"/>
    </row>
    <row r="21" spans="2:9" ht="60" customHeight="1" x14ac:dyDescent="0.2">
      <c r="B21" s="187" t="s">
        <v>267</v>
      </c>
      <c r="C21" s="524" t="s">
        <v>327</v>
      </c>
      <c r="D21" s="524"/>
      <c r="E21" s="524"/>
      <c r="F21" s="525" t="s">
        <v>328</v>
      </c>
      <c r="G21" s="525"/>
      <c r="H21" s="525"/>
      <c r="I21" s="525"/>
    </row>
    <row r="22" spans="2:9" ht="23.25" customHeight="1" x14ac:dyDescent="0.2">
      <c r="B22" s="187" t="s">
        <v>268</v>
      </c>
      <c r="C22" s="520">
        <v>45292</v>
      </c>
      <c r="D22" s="520"/>
      <c r="E22" s="520"/>
      <c r="F22" s="189" t="s">
        <v>271</v>
      </c>
      <c r="G22" s="222">
        <v>1700</v>
      </c>
      <c r="H22" s="189" t="s">
        <v>275</v>
      </c>
      <c r="I22" s="222">
        <v>8904</v>
      </c>
    </row>
    <row r="23" spans="2:9" ht="27" customHeight="1" x14ac:dyDescent="0.2">
      <c r="B23" s="187" t="s">
        <v>269</v>
      </c>
      <c r="C23" s="520">
        <v>45443</v>
      </c>
      <c r="D23" s="520"/>
      <c r="E23" s="520"/>
      <c r="F23" s="189" t="s">
        <v>272</v>
      </c>
      <c r="G23" s="562">
        <v>1096</v>
      </c>
      <c r="H23" s="562"/>
      <c r="I23" s="562"/>
    </row>
    <row r="24" spans="2:9" ht="36" customHeight="1" x14ac:dyDescent="0.2">
      <c r="B24" s="187" t="s">
        <v>270</v>
      </c>
      <c r="C24" s="523" t="s">
        <v>88</v>
      </c>
      <c r="D24" s="523"/>
      <c r="E24" s="523"/>
      <c r="F24" s="189" t="s">
        <v>274</v>
      </c>
      <c r="G24" s="534" t="s">
        <v>367</v>
      </c>
      <c r="H24" s="534"/>
      <c r="I24" s="534"/>
    </row>
    <row r="25" spans="2:9" ht="22.5" customHeight="1" x14ac:dyDescent="0.2">
      <c r="B25" s="554" t="s">
        <v>235</v>
      </c>
      <c r="C25" s="532"/>
      <c r="D25" s="532"/>
      <c r="E25" s="532"/>
      <c r="F25" s="532"/>
      <c r="G25" s="532"/>
      <c r="H25" s="532"/>
      <c r="I25" s="533"/>
    </row>
    <row r="26" spans="2:9" ht="43.5" customHeight="1" x14ac:dyDescent="0.2">
      <c r="B26" s="194" t="s">
        <v>105</v>
      </c>
      <c r="C26" s="195" t="s">
        <v>261</v>
      </c>
      <c r="D26" s="195" t="s">
        <v>260</v>
      </c>
      <c r="E26" s="195" t="s">
        <v>264</v>
      </c>
      <c r="F26" s="195" t="s">
        <v>368</v>
      </c>
      <c r="G26" s="195" t="s">
        <v>262</v>
      </c>
      <c r="H26" s="195" t="s">
        <v>276</v>
      </c>
      <c r="I26" s="196" t="s">
        <v>273</v>
      </c>
    </row>
    <row r="27" spans="2:9" ht="19.5" customHeight="1" x14ac:dyDescent="0.2">
      <c r="B27" s="197" t="s">
        <v>113</v>
      </c>
      <c r="C27" s="198" t="s">
        <v>371</v>
      </c>
      <c r="D27" s="190">
        <v>0</v>
      </c>
      <c r="E27" s="199">
        <v>0</v>
      </c>
      <c r="F27" s="558">
        <v>1096</v>
      </c>
      <c r="G27" s="536">
        <f>D27:D38</f>
        <v>0</v>
      </c>
      <c r="H27" s="214">
        <v>0</v>
      </c>
      <c r="I27" s="558">
        <v>8904</v>
      </c>
    </row>
    <row r="28" spans="2:9" ht="19.5" customHeight="1" x14ac:dyDescent="0.2">
      <c r="B28" s="197" t="s">
        <v>114</v>
      </c>
      <c r="C28" s="198">
        <v>274</v>
      </c>
      <c r="D28" s="190"/>
      <c r="E28" s="199">
        <v>0</v>
      </c>
      <c r="F28" s="559"/>
      <c r="G28" s="537"/>
      <c r="H28" s="214">
        <v>0</v>
      </c>
      <c r="I28" s="559"/>
    </row>
    <row r="29" spans="2:9" ht="19.5" customHeight="1" x14ac:dyDescent="0.2">
      <c r="B29" s="197" t="s">
        <v>115</v>
      </c>
      <c r="C29" s="198">
        <v>284</v>
      </c>
      <c r="D29" s="190"/>
      <c r="E29" s="199">
        <v>0</v>
      </c>
      <c r="F29" s="559"/>
      <c r="G29" s="537"/>
      <c r="H29" s="215">
        <v>0</v>
      </c>
      <c r="I29" s="559"/>
    </row>
    <row r="30" spans="2:9" ht="19.5" customHeight="1" x14ac:dyDescent="0.2">
      <c r="B30" s="197" t="s">
        <v>116</v>
      </c>
      <c r="C30" s="198">
        <v>274</v>
      </c>
      <c r="D30" s="191"/>
      <c r="E30" s="199">
        <v>0</v>
      </c>
      <c r="F30" s="559"/>
      <c r="G30" s="537"/>
      <c r="H30" s="214">
        <v>0</v>
      </c>
      <c r="I30" s="559"/>
    </row>
    <row r="31" spans="2:9" ht="19.5" customHeight="1" x14ac:dyDescent="0.2">
      <c r="B31" s="197" t="s">
        <v>117</v>
      </c>
      <c r="C31" s="198">
        <v>264</v>
      </c>
      <c r="D31" s="191"/>
      <c r="E31" s="199">
        <v>0</v>
      </c>
      <c r="F31" s="559"/>
      <c r="G31" s="537"/>
      <c r="H31" s="214">
        <v>0</v>
      </c>
      <c r="I31" s="559"/>
    </row>
    <row r="32" spans="2:9" ht="19.5" customHeight="1" x14ac:dyDescent="0.2">
      <c r="B32" s="197" t="s">
        <v>118</v>
      </c>
      <c r="C32" s="203">
        <v>0</v>
      </c>
      <c r="D32" s="191"/>
      <c r="E32" s="199">
        <v>0</v>
      </c>
      <c r="F32" s="559"/>
      <c r="G32" s="537"/>
      <c r="H32" s="214">
        <v>0</v>
      </c>
      <c r="I32" s="559"/>
    </row>
    <row r="33" spans="2:17" ht="19.5" customHeight="1" x14ac:dyDescent="0.2">
      <c r="B33" s="197" t="s">
        <v>119</v>
      </c>
      <c r="C33" s="203">
        <v>0</v>
      </c>
      <c r="D33" s="191"/>
      <c r="E33" s="199">
        <v>0</v>
      </c>
      <c r="F33" s="559"/>
      <c r="G33" s="537"/>
      <c r="H33" s="214">
        <v>0</v>
      </c>
      <c r="I33" s="559"/>
    </row>
    <row r="34" spans="2:17" ht="19.5" customHeight="1" x14ac:dyDescent="0.2">
      <c r="B34" s="197" t="s">
        <v>120</v>
      </c>
      <c r="C34" s="203">
        <v>0</v>
      </c>
      <c r="D34" s="191"/>
      <c r="E34" s="199">
        <v>0</v>
      </c>
      <c r="F34" s="559"/>
      <c r="G34" s="537"/>
      <c r="H34" s="214">
        <v>0</v>
      </c>
      <c r="I34" s="559"/>
    </row>
    <row r="35" spans="2:17" ht="19.5" customHeight="1" x14ac:dyDescent="0.2">
      <c r="B35" s="197" t="s">
        <v>121</v>
      </c>
      <c r="C35" s="203">
        <v>0</v>
      </c>
      <c r="D35" s="191"/>
      <c r="E35" s="199">
        <v>0</v>
      </c>
      <c r="F35" s="559"/>
      <c r="G35" s="537"/>
      <c r="H35" s="214">
        <v>0</v>
      </c>
      <c r="I35" s="559"/>
    </row>
    <row r="36" spans="2:17" ht="19.5" customHeight="1" x14ac:dyDescent="0.2">
      <c r="B36" s="197" t="s">
        <v>122</v>
      </c>
      <c r="C36" s="203">
        <v>0</v>
      </c>
      <c r="D36" s="191"/>
      <c r="E36" s="199">
        <v>0</v>
      </c>
      <c r="F36" s="559"/>
      <c r="G36" s="537"/>
      <c r="H36" s="214">
        <v>0</v>
      </c>
      <c r="I36" s="559"/>
    </row>
    <row r="37" spans="2:17" ht="19.5" customHeight="1" x14ac:dyDescent="0.2">
      <c r="B37" s="197" t="s">
        <v>123</v>
      </c>
      <c r="C37" s="203">
        <v>0</v>
      </c>
      <c r="D37" s="191"/>
      <c r="E37" s="199">
        <v>0</v>
      </c>
      <c r="F37" s="559"/>
      <c r="G37" s="537"/>
      <c r="H37" s="214">
        <v>0</v>
      </c>
      <c r="I37" s="559"/>
    </row>
    <row r="38" spans="2:17" ht="19.5" customHeight="1" x14ac:dyDescent="0.2">
      <c r="B38" s="197" t="s">
        <v>124</v>
      </c>
      <c r="C38" s="203">
        <v>0</v>
      </c>
      <c r="D38" s="191"/>
      <c r="E38" s="199">
        <v>0</v>
      </c>
      <c r="F38" s="560"/>
      <c r="G38" s="538"/>
      <c r="H38" s="214">
        <v>0</v>
      </c>
      <c r="I38" s="560"/>
    </row>
    <row r="39" spans="2:17" ht="82.5" customHeight="1" x14ac:dyDescent="0.2">
      <c r="B39" s="204" t="s">
        <v>277</v>
      </c>
      <c r="C39" s="534" t="s">
        <v>391</v>
      </c>
      <c r="D39" s="534"/>
      <c r="E39" s="534"/>
      <c r="F39" s="534"/>
      <c r="G39" s="534"/>
      <c r="H39" s="534"/>
      <c r="I39" s="534"/>
    </row>
    <row r="40" spans="2:17" ht="34.5" customHeight="1" x14ac:dyDescent="0.2">
      <c r="B40" s="540"/>
      <c r="C40" s="540"/>
      <c r="D40" s="540"/>
      <c r="E40" s="540"/>
      <c r="F40" s="540"/>
      <c r="G40" s="540"/>
      <c r="H40" s="540"/>
      <c r="I40" s="540"/>
    </row>
    <row r="41" spans="2:17" ht="34.5" customHeight="1" x14ac:dyDescent="0.2">
      <c r="B41" s="540"/>
      <c r="C41" s="540"/>
      <c r="D41" s="540"/>
      <c r="E41" s="540"/>
      <c r="F41" s="540"/>
      <c r="G41" s="540"/>
      <c r="H41" s="540"/>
      <c r="I41" s="540"/>
    </row>
    <row r="42" spans="2:17" ht="34.5" customHeight="1" x14ac:dyDescent="0.2">
      <c r="B42" s="540"/>
      <c r="C42" s="540"/>
      <c r="D42" s="540"/>
      <c r="E42" s="540"/>
      <c r="F42" s="540"/>
      <c r="G42" s="540"/>
      <c r="H42" s="540"/>
      <c r="I42" s="540"/>
    </row>
    <row r="43" spans="2:17" ht="34.5" customHeight="1" x14ac:dyDescent="0.2">
      <c r="B43" s="540"/>
      <c r="C43" s="540"/>
      <c r="D43" s="540"/>
      <c r="E43" s="540"/>
      <c r="F43" s="540"/>
      <c r="G43" s="540"/>
      <c r="H43" s="540"/>
      <c r="I43" s="540"/>
    </row>
    <row r="44" spans="2:17" ht="72" customHeight="1" x14ac:dyDescent="0.2">
      <c r="B44" s="540"/>
      <c r="C44" s="540"/>
      <c r="D44" s="540"/>
      <c r="E44" s="540"/>
      <c r="F44" s="540"/>
      <c r="G44" s="540"/>
      <c r="H44" s="540"/>
      <c r="I44" s="540"/>
    </row>
    <row r="45" spans="2:17" ht="73.5" customHeight="1" x14ac:dyDescent="0.2">
      <c r="B45" s="187" t="s">
        <v>278</v>
      </c>
      <c r="C45" s="539" t="s">
        <v>387</v>
      </c>
      <c r="D45" s="539"/>
      <c r="E45" s="539"/>
      <c r="F45" s="539"/>
      <c r="G45" s="539"/>
      <c r="H45" s="539"/>
      <c r="I45" s="539"/>
      <c r="L45" s="7"/>
      <c r="M45" s="7"/>
      <c r="N45" s="7"/>
      <c r="O45" s="7"/>
      <c r="P45" s="7"/>
      <c r="Q45" s="7"/>
    </row>
    <row r="46" spans="2:17" ht="32.25" customHeight="1" x14ac:dyDescent="0.2">
      <c r="B46" s="187" t="s">
        <v>279</v>
      </c>
      <c r="C46" s="541"/>
      <c r="D46" s="541"/>
      <c r="E46" s="541"/>
      <c r="F46" s="541"/>
      <c r="G46" s="541"/>
      <c r="H46" s="541"/>
      <c r="I46" s="541"/>
    </row>
    <row r="47" spans="2:17" ht="66" customHeight="1" x14ac:dyDescent="0.2">
      <c r="B47" s="204" t="s">
        <v>280</v>
      </c>
      <c r="C47" s="541" t="s">
        <v>376</v>
      </c>
      <c r="D47" s="541"/>
      <c r="E47" s="541"/>
      <c r="F47" s="541"/>
      <c r="G47" s="541"/>
      <c r="H47" s="541"/>
      <c r="I47" s="541"/>
    </row>
    <row r="48" spans="2:17" ht="22.5" customHeight="1" x14ac:dyDescent="0.2">
      <c r="B48" s="531" t="s">
        <v>236</v>
      </c>
      <c r="C48" s="532"/>
      <c r="D48" s="532"/>
      <c r="E48" s="532"/>
      <c r="F48" s="532"/>
      <c r="G48" s="532"/>
      <c r="H48" s="532"/>
      <c r="I48" s="533"/>
    </row>
    <row r="49" spans="2:9" ht="22.5" customHeight="1" x14ac:dyDescent="0.2">
      <c r="B49" s="526" t="s">
        <v>281</v>
      </c>
      <c r="C49" s="195" t="s">
        <v>282</v>
      </c>
      <c r="D49" s="501" t="s">
        <v>283</v>
      </c>
      <c r="E49" s="543"/>
      <c r="F49" s="502"/>
      <c r="G49" s="501" t="s">
        <v>284</v>
      </c>
      <c r="H49" s="543"/>
      <c r="I49" s="502"/>
    </row>
    <row r="50" spans="2:9" ht="30.75" customHeight="1" x14ac:dyDescent="0.2">
      <c r="B50" s="527"/>
      <c r="C50" s="205"/>
      <c r="D50" s="503"/>
      <c r="E50" s="504"/>
      <c r="F50" s="505"/>
      <c r="G50" s="503"/>
      <c r="H50" s="504"/>
      <c r="I50" s="505"/>
    </row>
    <row r="51" spans="2:9" ht="32.25" customHeight="1" x14ac:dyDescent="0.2">
      <c r="B51" s="206" t="s">
        <v>285</v>
      </c>
      <c r="C51" s="503" t="s">
        <v>363</v>
      </c>
      <c r="D51" s="504"/>
      <c r="E51" s="504"/>
      <c r="F51" s="504"/>
      <c r="G51" s="504"/>
      <c r="H51" s="504"/>
      <c r="I51" s="505"/>
    </row>
    <row r="52" spans="2:9" ht="28.5" customHeight="1" x14ac:dyDescent="0.2">
      <c r="B52" s="189" t="s">
        <v>286</v>
      </c>
      <c r="C52" s="503" t="s">
        <v>363</v>
      </c>
      <c r="D52" s="504"/>
      <c r="E52" s="504"/>
      <c r="F52" s="504"/>
      <c r="G52" s="504"/>
      <c r="H52" s="504"/>
      <c r="I52" s="505"/>
    </row>
    <row r="53" spans="2:9" ht="30" customHeight="1" x14ac:dyDescent="0.2">
      <c r="B53" s="204" t="s">
        <v>287</v>
      </c>
      <c r="C53" s="503" t="s">
        <v>360</v>
      </c>
      <c r="D53" s="504"/>
      <c r="E53" s="504"/>
      <c r="F53" s="504"/>
      <c r="G53" s="504"/>
      <c r="H53" s="504"/>
      <c r="I53" s="505"/>
    </row>
    <row r="54" spans="2:9" ht="31.5" customHeight="1" x14ac:dyDescent="0.2">
      <c r="B54" s="204" t="s">
        <v>288</v>
      </c>
      <c r="C54" s="503" t="s">
        <v>380</v>
      </c>
      <c r="D54" s="504"/>
      <c r="E54" s="504"/>
      <c r="F54" s="504"/>
      <c r="G54" s="504"/>
      <c r="H54" s="504"/>
      <c r="I54" s="505"/>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sheetProtection algorithmName="SHA-512" hashValue="TjTpsRBr1Rqm8jFK5e35xxqg3geo5mfRwVyBhrbAAapHbVi/5qpugDRKwwUO3pOWJlpV78wtf2cY779cU5JxHQ==" saltValue="iWYNCAIzsiM+WBO9TVqGM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P60"/>
  <sheetViews>
    <sheetView zoomScale="90" zoomScaleNormal="90" workbookViewId="0">
      <selection activeCell="C10" sqref="C10:I10"/>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6" width="11.42578125" style="3"/>
    <col min="17" max="16384" width="11.42578125" style="7"/>
  </cols>
  <sheetData>
    <row r="1" spans="2:9" ht="37.5" customHeight="1" x14ac:dyDescent="0.2">
      <c r="B1" s="487"/>
      <c r="C1" s="391" t="s">
        <v>25</v>
      </c>
      <c r="D1" s="391"/>
      <c r="E1" s="391"/>
      <c r="F1" s="391"/>
      <c r="G1" s="391"/>
      <c r="H1" s="391"/>
      <c r="I1" s="488"/>
    </row>
    <row r="2" spans="2:9" ht="37.5" customHeight="1" x14ac:dyDescent="0.2">
      <c r="B2" s="487"/>
      <c r="C2" s="391" t="s">
        <v>239</v>
      </c>
      <c r="D2" s="391"/>
      <c r="E2" s="391"/>
      <c r="F2" s="391"/>
      <c r="G2" s="391"/>
      <c r="H2" s="391"/>
      <c r="I2" s="488"/>
    </row>
    <row r="3" spans="2:9" ht="37.5" customHeight="1" x14ac:dyDescent="0.2">
      <c r="B3" s="487"/>
      <c r="C3" s="391" t="s">
        <v>240</v>
      </c>
      <c r="D3" s="391"/>
      <c r="E3" s="391"/>
      <c r="F3" s="391" t="s">
        <v>241</v>
      </c>
      <c r="G3" s="391"/>
      <c r="H3" s="391"/>
      <c r="I3" s="488"/>
    </row>
    <row r="4" spans="2:9" ht="14.25" customHeight="1" x14ac:dyDescent="0.2">
      <c r="B4" s="492"/>
      <c r="C4" s="492"/>
      <c r="D4" s="492"/>
      <c r="E4" s="492"/>
      <c r="F4" s="492"/>
      <c r="G4" s="492"/>
      <c r="H4" s="492"/>
      <c r="I4" s="492"/>
    </row>
    <row r="5" spans="2:9" ht="24" customHeight="1" x14ac:dyDescent="0.2">
      <c r="B5" s="498" t="s">
        <v>234</v>
      </c>
      <c r="C5" s="499"/>
      <c r="D5" s="499"/>
      <c r="E5" s="499"/>
      <c r="F5" s="499"/>
      <c r="G5" s="499"/>
      <c r="H5" s="499"/>
      <c r="I5" s="500"/>
    </row>
    <row r="6" spans="2:9" ht="30.75" customHeight="1" x14ac:dyDescent="0.2">
      <c r="B6" s="187" t="s">
        <v>242</v>
      </c>
      <c r="C6" s="188">
        <v>5</v>
      </c>
      <c r="D6" s="501" t="s">
        <v>243</v>
      </c>
      <c r="E6" s="502"/>
      <c r="F6" s="503" t="s">
        <v>329</v>
      </c>
      <c r="G6" s="504"/>
      <c r="H6" s="504"/>
      <c r="I6" s="505"/>
    </row>
    <row r="7" spans="2:9" ht="30.75" customHeight="1" x14ac:dyDescent="0.2">
      <c r="B7" s="187" t="s">
        <v>244</v>
      </c>
      <c r="C7" s="188" t="s">
        <v>76</v>
      </c>
      <c r="D7" s="501" t="s">
        <v>245</v>
      </c>
      <c r="E7" s="502"/>
      <c r="F7" s="503" t="s">
        <v>290</v>
      </c>
      <c r="G7" s="505"/>
      <c r="H7" s="189" t="s">
        <v>246</v>
      </c>
      <c r="I7" s="188" t="s">
        <v>81</v>
      </c>
    </row>
    <row r="8" spans="2:9" ht="30.75" customHeight="1" x14ac:dyDescent="0.2">
      <c r="B8" s="187" t="s">
        <v>247</v>
      </c>
      <c r="C8" s="503" t="s">
        <v>291</v>
      </c>
      <c r="D8" s="504"/>
      <c r="E8" s="504"/>
      <c r="F8" s="505"/>
      <c r="G8" s="189" t="s">
        <v>248</v>
      </c>
      <c r="H8" s="503">
        <v>7560</v>
      </c>
      <c r="I8" s="505"/>
    </row>
    <row r="9" spans="2:9" ht="30.75" customHeight="1" x14ac:dyDescent="0.2">
      <c r="B9" s="187" t="s">
        <v>48</v>
      </c>
      <c r="C9" s="509" t="s">
        <v>65</v>
      </c>
      <c r="D9" s="510"/>
      <c r="E9" s="510"/>
      <c r="F9" s="511"/>
      <c r="G9" s="189" t="s">
        <v>249</v>
      </c>
      <c r="H9" s="503" t="s">
        <v>165</v>
      </c>
      <c r="I9" s="505"/>
    </row>
    <row r="10" spans="2:9" ht="30.75" customHeight="1" x14ac:dyDescent="0.2">
      <c r="B10" s="187" t="s">
        <v>250</v>
      </c>
      <c r="C10" s="503" t="s">
        <v>357</v>
      </c>
      <c r="D10" s="504"/>
      <c r="E10" s="504"/>
      <c r="F10" s="504"/>
      <c r="G10" s="504"/>
      <c r="H10" s="504"/>
      <c r="I10" s="505"/>
    </row>
    <row r="11" spans="2:9" ht="30.75" customHeight="1" x14ac:dyDescent="0.2">
      <c r="B11" s="187" t="s">
        <v>251</v>
      </c>
      <c r="C11" s="509" t="s">
        <v>292</v>
      </c>
      <c r="D11" s="510"/>
      <c r="E11" s="510"/>
      <c r="F11" s="510"/>
      <c r="G11" s="510"/>
      <c r="H11" s="510"/>
      <c r="I11" s="511"/>
    </row>
    <row r="12" spans="2:9" ht="30.75" customHeight="1" x14ac:dyDescent="0.2">
      <c r="B12" s="187" t="s">
        <v>254</v>
      </c>
      <c r="C12" s="506" t="s">
        <v>353</v>
      </c>
      <c r="D12" s="507"/>
      <c r="E12" s="507"/>
      <c r="F12" s="508"/>
      <c r="G12" s="189" t="s">
        <v>252</v>
      </c>
      <c r="H12" s="512" t="s">
        <v>91</v>
      </c>
      <c r="I12" s="513"/>
    </row>
    <row r="13" spans="2:9" ht="30.75" customHeight="1" x14ac:dyDescent="0.2">
      <c r="B13" s="187" t="s">
        <v>255</v>
      </c>
      <c r="C13" s="514">
        <v>45292</v>
      </c>
      <c r="D13" s="515"/>
      <c r="E13" s="515"/>
      <c r="F13" s="516"/>
      <c r="G13" s="189" t="s">
        <v>253</v>
      </c>
      <c r="H13" s="509" t="s">
        <v>70</v>
      </c>
      <c r="I13" s="511"/>
    </row>
    <row r="14" spans="2:9" ht="64.5" customHeight="1" x14ac:dyDescent="0.2">
      <c r="B14" s="187" t="s">
        <v>256</v>
      </c>
      <c r="C14" s="544" t="s">
        <v>330</v>
      </c>
      <c r="D14" s="545"/>
      <c r="E14" s="545"/>
      <c r="F14" s="545"/>
      <c r="G14" s="545"/>
      <c r="H14" s="545"/>
      <c r="I14" s="546"/>
    </row>
    <row r="15" spans="2:9" ht="30.75" customHeight="1" x14ac:dyDescent="0.2">
      <c r="B15" s="187" t="s">
        <v>257</v>
      </c>
      <c r="C15" s="506" t="s">
        <v>372</v>
      </c>
      <c r="D15" s="507"/>
      <c r="E15" s="507"/>
      <c r="F15" s="507"/>
      <c r="G15" s="507"/>
      <c r="H15" s="507"/>
      <c r="I15" s="508"/>
    </row>
    <row r="16" spans="2:9" ht="20.25" customHeight="1" x14ac:dyDescent="0.2">
      <c r="B16" s="187" t="s">
        <v>258</v>
      </c>
      <c r="C16" s="503" t="s">
        <v>331</v>
      </c>
      <c r="D16" s="504"/>
      <c r="E16" s="504"/>
      <c r="F16" s="504"/>
      <c r="G16" s="504"/>
      <c r="H16" s="504"/>
      <c r="I16" s="505"/>
    </row>
    <row r="17" spans="2:10" ht="30.75" customHeight="1" x14ac:dyDescent="0.2">
      <c r="B17" s="187" t="s">
        <v>259</v>
      </c>
      <c r="C17" s="509" t="s">
        <v>332</v>
      </c>
      <c r="D17" s="510"/>
      <c r="E17" s="510"/>
      <c r="F17" s="510"/>
      <c r="G17" s="510"/>
      <c r="H17" s="510"/>
      <c r="I17" s="511"/>
    </row>
    <row r="18" spans="2:10" ht="18" customHeight="1" x14ac:dyDescent="0.2">
      <c r="B18" s="526" t="s">
        <v>265</v>
      </c>
      <c r="C18" s="528" t="s">
        <v>237</v>
      </c>
      <c r="D18" s="529"/>
      <c r="E18" s="530"/>
      <c r="F18" s="528" t="s">
        <v>238</v>
      </c>
      <c r="G18" s="529"/>
      <c r="H18" s="529"/>
      <c r="I18" s="530"/>
    </row>
    <row r="19" spans="2:10" ht="39.75" customHeight="1" x14ac:dyDescent="0.2">
      <c r="B19" s="527"/>
      <c r="C19" s="503" t="s">
        <v>333</v>
      </c>
      <c r="D19" s="504"/>
      <c r="E19" s="505"/>
      <c r="F19" s="503" t="s">
        <v>334</v>
      </c>
      <c r="G19" s="504"/>
      <c r="H19" s="504"/>
      <c r="I19" s="505"/>
    </row>
    <row r="20" spans="2:10" ht="39.75" customHeight="1" x14ac:dyDescent="0.2">
      <c r="B20" s="192" t="s">
        <v>266</v>
      </c>
      <c r="C20" s="509" t="s">
        <v>335</v>
      </c>
      <c r="D20" s="510"/>
      <c r="E20" s="511"/>
      <c r="F20" s="512" t="s">
        <v>336</v>
      </c>
      <c r="G20" s="550"/>
      <c r="H20" s="550"/>
      <c r="I20" s="513"/>
    </row>
    <row r="21" spans="2:10" ht="42" customHeight="1" x14ac:dyDescent="0.2">
      <c r="B21" s="187" t="s">
        <v>267</v>
      </c>
      <c r="C21" s="524" t="s">
        <v>337</v>
      </c>
      <c r="D21" s="524"/>
      <c r="E21" s="524"/>
      <c r="F21" s="525" t="s">
        <v>338</v>
      </c>
      <c r="G21" s="525"/>
      <c r="H21" s="525"/>
      <c r="I21" s="525"/>
    </row>
    <row r="22" spans="2:10" ht="32.25" customHeight="1" x14ac:dyDescent="0.2">
      <c r="B22" s="187" t="s">
        <v>268</v>
      </c>
      <c r="C22" s="520">
        <v>45292</v>
      </c>
      <c r="D22" s="520"/>
      <c r="E22" s="520"/>
      <c r="F22" s="189" t="s">
        <v>271</v>
      </c>
      <c r="G22" s="223">
        <v>75</v>
      </c>
      <c r="H22" s="189" t="s">
        <v>275</v>
      </c>
      <c r="I22" s="223">
        <v>955</v>
      </c>
      <c r="J22" s="180"/>
    </row>
    <row r="23" spans="2:10" ht="27" customHeight="1" x14ac:dyDescent="0.2">
      <c r="B23" s="187" t="s">
        <v>269</v>
      </c>
      <c r="C23" s="520">
        <v>45443</v>
      </c>
      <c r="D23" s="520"/>
      <c r="E23" s="520"/>
      <c r="F23" s="189" t="s">
        <v>272</v>
      </c>
      <c r="G23" s="521">
        <v>5</v>
      </c>
      <c r="H23" s="521"/>
      <c r="I23" s="521"/>
    </row>
    <row r="24" spans="2:10" ht="30.75" customHeight="1" x14ac:dyDescent="0.2">
      <c r="B24" s="187" t="s">
        <v>270</v>
      </c>
      <c r="C24" s="523" t="s">
        <v>88</v>
      </c>
      <c r="D24" s="523"/>
      <c r="E24" s="523"/>
      <c r="F24" s="189" t="s">
        <v>274</v>
      </c>
      <c r="G24" s="534" t="s">
        <v>367</v>
      </c>
      <c r="H24" s="534"/>
      <c r="I24" s="534"/>
    </row>
    <row r="25" spans="2:10" ht="22.5" customHeight="1" x14ac:dyDescent="0.2">
      <c r="B25" s="535" t="s">
        <v>235</v>
      </c>
      <c r="C25" s="535"/>
      <c r="D25" s="535"/>
      <c r="E25" s="535"/>
      <c r="F25" s="535"/>
      <c r="G25" s="535"/>
      <c r="H25" s="535"/>
      <c r="I25" s="535"/>
    </row>
    <row r="26" spans="2:10" ht="43.5" customHeight="1" x14ac:dyDescent="0.2">
      <c r="B26" s="195" t="s">
        <v>105</v>
      </c>
      <c r="C26" s="195" t="s">
        <v>261</v>
      </c>
      <c r="D26" s="195" t="s">
        <v>260</v>
      </c>
      <c r="E26" s="195" t="s">
        <v>264</v>
      </c>
      <c r="F26" s="195" t="s">
        <v>368</v>
      </c>
      <c r="G26" s="195" t="s">
        <v>262</v>
      </c>
      <c r="H26" s="195" t="s">
        <v>276</v>
      </c>
      <c r="I26" s="195" t="s">
        <v>273</v>
      </c>
    </row>
    <row r="27" spans="2:10" ht="19.5" customHeight="1" x14ac:dyDescent="0.2">
      <c r="B27" s="197" t="s">
        <v>113</v>
      </c>
      <c r="C27" s="201" t="s">
        <v>371</v>
      </c>
      <c r="D27" s="188" t="s">
        <v>371</v>
      </c>
      <c r="E27" s="199">
        <v>0</v>
      </c>
      <c r="F27" s="536">
        <v>5</v>
      </c>
      <c r="G27" s="536" t="str">
        <f>D27:D38</f>
        <v xml:space="preserve"> -   </v>
      </c>
      <c r="H27" s="214">
        <v>0</v>
      </c>
      <c r="I27" s="536">
        <v>955</v>
      </c>
    </row>
    <row r="28" spans="2:10" ht="19.5" customHeight="1" x14ac:dyDescent="0.2">
      <c r="B28" s="197" t="s">
        <v>114</v>
      </c>
      <c r="C28" s="201">
        <v>1</v>
      </c>
      <c r="D28" s="201"/>
      <c r="E28" s="199">
        <v>0</v>
      </c>
      <c r="F28" s="537"/>
      <c r="G28" s="537"/>
      <c r="H28" s="214">
        <v>0</v>
      </c>
      <c r="I28" s="537"/>
    </row>
    <row r="29" spans="2:10" ht="19.5" customHeight="1" x14ac:dyDescent="0.2">
      <c r="B29" s="197" t="s">
        <v>115</v>
      </c>
      <c r="C29" s="201">
        <v>2</v>
      </c>
      <c r="D29" s="201"/>
      <c r="E29" s="199">
        <v>0</v>
      </c>
      <c r="F29" s="537"/>
      <c r="G29" s="537"/>
      <c r="H29" s="214">
        <v>0</v>
      </c>
      <c r="I29" s="537"/>
    </row>
    <row r="30" spans="2:10" ht="19.5" customHeight="1" x14ac:dyDescent="0.2">
      <c r="B30" s="197" t="s">
        <v>116</v>
      </c>
      <c r="C30" s="201">
        <v>1</v>
      </c>
      <c r="D30" s="201"/>
      <c r="E30" s="199">
        <v>0</v>
      </c>
      <c r="F30" s="537"/>
      <c r="G30" s="537"/>
      <c r="H30" s="214">
        <v>0</v>
      </c>
      <c r="I30" s="537"/>
    </row>
    <row r="31" spans="2:10" ht="19.5" customHeight="1" x14ac:dyDescent="0.2">
      <c r="B31" s="197" t="s">
        <v>117</v>
      </c>
      <c r="C31" s="201">
        <v>1</v>
      </c>
      <c r="D31" s="201"/>
      <c r="E31" s="199">
        <v>0</v>
      </c>
      <c r="F31" s="537"/>
      <c r="G31" s="537"/>
      <c r="H31" s="214">
        <v>0</v>
      </c>
      <c r="I31" s="537"/>
    </row>
    <row r="32" spans="2:10" ht="19.5" customHeight="1" x14ac:dyDescent="0.2">
      <c r="B32" s="197" t="s">
        <v>118</v>
      </c>
      <c r="C32" s="203">
        <v>0</v>
      </c>
      <c r="D32" s="201"/>
      <c r="E32" s="199">
        <v>0</v>
      </c>
      <c r="F32" s="537"/>
      <c r="G32" s="537"/>
      <c r="H32" s="214">
        <v>0</v>
      </c>
      <c r="I32" s="537"/>
    </row>
    <row r="33" spans="2:10" ht="19.5" customHeight="1" x14ac:dyDescent="0.2">
      <c r="B33" s="197" t="s">
        <v>119</v>
      </c>
      <c r="C33" s="203">
        <v>0</v>
      </c>
      <c r="D33" s="201"/>
      <c r="E33" s="199">
        <v>0</v>
      </c>
      <c r="F33" s="537"/>
      <c r="G33" s="537"/>
      <c r="H33" s="214">
        <v>0</v>
      </c>
      <c r="I33" s="537"/>
    </row>
    <row r="34" spans="2:10" ht="19.5" customHeight="1" x14ac:dyDescent="0.2">
      <c r="B34" s="197" t="s">
        <v>120</v>
      </c>
      <c r="C34" s="203">
        <v>0</v>
      </c>
      <c r="D34" s="201"/>
      <c r="E34" s="199">
        <v>0</v>
      </c>
      <c r="F34" s="537"/>
      <c r="G34" s="537"/>
      <c r="H34" s="214">
        <v>0</v>
      </c>
      <c r="I34" s="537"/>
    </row>
    <row r="35" spans="2:10" ht="19.5" customHeight="1" x14ac:dyDescent="0.2">
      <c r="B35" s="197" t="s">
        <v>121</v>
      </c>
      <c r="C35" s="203">
        <v>0</v>
      </c>
      <c r="D35" s="201"/>
      <c r="E35" s="199">
        <v>0</v>
      </c>
      <c r="F35" s="537"/>
      <c r="G35" s="537"/>
      <c r="H35" s="214">
        <v>0</v>
      </c>
      <c r="I35" s="537"/>
    </row>
    <row r="36" spans="2:10" ht="19.5" customHeight="1" x14ac:dyDescent="0.2">
      <c r="B36" s="197" t="s">
        <v>122</v>
      </c>
      <c r="C36" s="203">
        <v>0</v>
      </c>
      <c r="D36" s="201"/>
      <c r="E36" s="199">
        <v>0</v>
      </c>
      <c r="F36" s="537"/>
      <c r="G36" s="537"/>
      <c r="H36" s="214">
        <v>0</v>
      </c>
      <c r="I36" s="537"/>
    </row>
    <row r="37" spans="2:10" ht="19.5" customHeight="1" x14ac:dyDescent="0.2">
      <c r="B37" s="197" t="s">
        <v>123</v>
      </c>
      <c r="C37" s="203">
        <v>0</v>
      </c>
      <c r="D37" s="201"/>
      <c r="E37" s="199">
        <v>0</v>
      </c>
      <c r="F37" s="537"/>
      <c r="G37" s="537"/>
      <c r="H37" s="214">
        <v>0</v>
      </c>
      <c r="I37" s="537"/>
    </row>
    <row r="38" spans="2:10" ht="19.5" customHeight="1" x14ac:dyDescent="0.2">
      <c r="B38" s="197" t="s">
        <v>124</v>
      </c>
      <c r="C38" s="203">
        <v>0</v>
      </c>
      <c r="D38" s="201"/>
      <c r="E38" s="212">
        <v>0</v>
      </c>
      <c r="F38" s="538"/>
      <c r="G38" s="538"/>
      <c r="H38" s="214">
        <v>0</v>
      </c>
      <c r="I38" s="538"/>
    </row>
    <row r="39" spans="2:10" ht="105.6" customHeight="1" x14ac:dyDescent="0.2">
      <c r="B39" s="204" t="s">
        <v>277</v>
      </c>
      <c r="C39" s="534" t="s">
        <v>390</v>
      </c>
      <c r="D39" s="534"/>
      <c r="E39" s="534"/>
      <c r="F39" s="534"/>
      <c r="G39" s="534"/>
      <c r="H39" s="534"/>
      <c r="I39" s="534"/>
    </row>
    <row r="40" spans="2:10" ht="34.5" customHeight="1" x14ac:dyDescent="0.25">
      <c r="B40" s="540"/>
      <c r="C40" s="540"/>
      <c r="D40" s="540"/>
      <c r="E40" s="540"/>
      <c r="F40" s="540"/>
      <c r="G40" s="540"/>
      <c r="H40" s="540"/>
      <c r="I40" s="540"/>
      <c r="J40"/>
    </row>
    <row r="41" spans="2:10" ht="34.5" customHeight="1" x14ac:dyDescent="0.25">
      <c r="B41" s="540"/>
      <c r="C41" s="540"/>
      <c r="D41" s="540"/>
      <c r="E41" s="540"/>
      <c r="F41" s="540"/>
      <c r="G41" s="540"/>
      <c r="H41" s="540"/>
      <c r="I41" s="540"/>
      <c r="J41"/>
    </row>
    <row r="42" spans="2:10" ht="34.5" customHeight="1" x14ac:dyDescent="0.25">
      <c r="B42" s="540"/>
      <c r="C42" s="540"/>
      <c r="D42" s="540"/>
      <c r="E42" s="540"/>
      <c r="F42" s="540"/>
      <c r="G42" s="540"/>
      <c r="H42" s="540"/>
      <c r="I42" s="540"/>
      <c r="J42"/>
    </row>
    <row r="43" spans="2:10" ht="34.5" customHeight="1" x14ac:dyDescent="0.25">
      <c r="B43" s="540"/>
      <c r="C43" s="540"/>
      <c r="D43" s="540"/>
      <c r="E43" s="540"/>
      <c r="F43" s="540"/>
      <c r="G43" s="540"/>
      <c r="H43" s="540"/>
      <c r="I43" s="540"/>
      <c r="J43"/>
    </row>
    <row r="44" spans="2:10" ht="34.5" customHeight="1" x14ac:dyDescent="0.25">
      <c r="B44" s="540"/>
      <c r="C44" s="540"/>
      <c r="D44" s="540"/>
      <c r="E44" s="540"/>
      <c r="F44" s="540"/>
      <c r="G44" s="540"/>
      <c r="H44" s="540"/>
      <c r="I44" s="540"/>
      <c r="J44"/>
    </row>
    <row r="45" spans="2:10" ht="57.6" customHeight="1" x14ac:dyDescent="0.25">
      <c r="B45" s="187" t="s">
        <v>278</v>
      </c>
      <c r="C45" s="534" t="s">
        <v>378</v>
      </c>
      <c r="D45" s="534"/>
      <c r="E45" s="534"/>
      <c r="F45" s="534"/>
      <c r="G45" s="534"/>
      <c r="H45" s="534"/>
      <c r="I45" s="534"/>
      <c r="J45"/>
    </row>
    <row r="46" spans="2:10" ht="42" customHeight="1" x14ac:dyDescent="0.2">
      <c r="B46" s="187" t="s">
        <v>279</v>
      </c>
      <c r="C46" s="541" t="s">
        <v>373</v>
      </c>
      <c r="D46" s="541"/>
      <c r="E46" s="541"/>
      <c r="F46" s="541"/>
      <c r="G46" s="541"/>
      <c r="H46" s="541"/>
      <c r="I46" s="541"/>
    </row>
    <row r="47" spans="2:10" ht="36" customHeight="1" x14ac:dyDescent="0.2">
      <c r="B47" s="204" t="s">
        <v>280</v>
      </c>
      <c r="C47" s="563" t="s">
        <v>374</v>
      </c>
      <c r="D47" s="563"/>
      <c r="E47" s="563"/>
      <c r="F47" s="563"/>
      <c r="G47" s="563"/>
      <c r="H47" s="563"/>
      <c r="I47" s="563"/>
    </row>
    <row r="48" spans="2:10" ht="22.5" customHeight="1" x14ac:dyDescent="0.2">
      <c r="B48" s="531" t="s">
        <v>236</v>
      </c>
      <c r="C48" s="532"/>
      <c r="D48" s="532"/>
      <c r="E48" s="532"/>
      <c r="F48" s="532"/>
      <c r="G48" s="532"/>
      <c r="H48" s="532"/>
      <c r="I48" s="533"/>
    </row>
    <row r="49" spans="2:9" ht="22.5" customHeight="1" x14ac:dyDescent="0.2">
      <c r="B49" s="526" t="s">
        <v>281</v>
      </c>
      <c r="C49" s="195" t="s">
        <v>282</v>
      </c>
      <c r="D49" s="501" t="s">
        <v>283</v>
      </c>
      <c r="E49" s="543"/>
      <c r="F49" s="502"/>
      <c r="G49" s="501" t="s">
        <v>284</v>
      </c>
      <c r="H49" s="543"/>
      <c r="I49" s="502"/>
    </row>
    <row r="50" spans="2:9" ht="30.75" customHeight="1" x14ac:dyDescent="0.2">
      <c r="B50" s="527"/>
      <c r="C50" s="205"/>
      <c r="D50" s="503"/>
      <c r="E50" s="504"/>
      <c r="F50" s="505"/>
      <c r="G50" s="503"/>
      <c r="H50" s="504"/>
      <c r="I50" s="505"/>
    </row>
    <row r="51" spans="2:9" ht="32.25" customHeight="1" x14ac:dyDescent="0.2">
      <c r="B51" s="206" t="s">
        <v>285</v>
      </c>
      <c r="C51" s="503" t="s">
        <v>364</v>
      </c>
      <c r="D51" s="504"/>
      <c r="E51" s="504"/>
      <c r="F51" s="504"/>
      <c r="G51" s="504"/>
      <c r="H51" s="504"/>
      <c r="I51" s="505"/>
    </row>
    <row r="52" spans="2:9" ht="28.5" customHeight="1" x14ac:dyDescent="0.2">
      <c r="B52" s="189" t="s">
        <v>286</v>
      </c>
      <c r="C52" s="503" t="s">
        <v>364</v>
      </c>
      <c r="D52" s="504"/>
      <c r="E52" s="504"/>
      <c r="F52" s="504"/>
      <c r="G52" s="504"/>
      <c r="H52" s="504"/>
      <c r="I52" s="505"/>
    </row>
    <row r="53" spans="2:9" ht="30" customHeight="1" x14ac:dyDescent="0.2">
      <c r="B53" s="204" t="s">
        <v>287</v>
      </c>
      <c r="C53" s="503" t="s">
        <v>375</v>
      </c>
      <c r="D53" s="504"/>
      <c r="E53" s="504"/>
      <c r="F53" s="504"/>
      <c r="G53" s="504"/>
      <c r="H53" s="504"/>
      <c r="I53" s="505"/>
    </row>
    <row r="54" spans="2:9" ht="31.5" customHeight="1" x14ac:dyDescent="0.2">
      <c r="B54" s="204" t="s">
        <v>288</v>
      </c>
      <c r="C54" s="503" t="s">
        <v>380</v>
      </c>
      <c r="D54" s="504"/>
      <c r="E54" s="504"/>
      <c r="F54" s="504"/>
      <c r="G54" s="504"/>
      <c r="H54" s="504"/>
      <c r="I54" s="505"/>
    </row>
    <row r="55" spans="2:9" x14ac:dyDescent="0.2">
      <c r="B55" s="207"/>
      <c r="C55" s="208"/>
      <c r="D55" s="208"/>
      <c r="E55" s="209"/>
      <c r="F55" s="209"/>
      <c r="G55" s="210"/>
      <c r="H55" s="208"/>
      <c r="I55" s="208"/>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sheetProtection algorithmName="SHA-512" hashValue="zd8VrHxaQNBJLQbhRM1xmkHQyLU/eoprumvFcQQjI3SO1Ctx1/Gt83/Dw+5mapl8TBwTarXsnGA3wxl2B7xnwg==" saltValue="aIQrOkRxaMNBkqRLkwg9f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05185"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80518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X60"/>
  <sheetViews>
    <sheetView tabSelected="1" zoomScale="90" zoomScaleNormal="90" workbookViewId="0">
      <selection activeCell="C9" sqref="C9:F9"/>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18" width="0" style="3" hidden="1" customWidth="1"/>
    <col min="19" max="24" width="11.42578125" style="3"/>
    <col min="25" max="16384" width="11.42578125" style="7"/>
  </cols>
  <sheetData>
    <row r="1" spans="2:14" ht="37.5" customHeight="1" x14ac:dyDescent="0.2">
      <c r="B1" s="487"/>
      <c r="C1" s="391" t="s">
        <v>25</v>
      </c>
      <c r="D1" s="391"/>
      <c r="E1" s="391"/>
      <c r="F1" s="391"/>
      <c r="G1" s="391"/>
      <c r="H1" s="391"/>
      <c r="I1" s="488"/>
      <c r="J1" s="10"/>
      <c r="K1" s="10"/>
      <c r="M1" s="11" t="s">
        <v>47</v>
      </c>
    </row>
    <row r="2" spans="2:14" ht="37.5" customHeight="1" x14ac:dyDescent="0.2">
      <c r="B2" s="487"/>
      <c r="C2" s="391" t="s">
        <v>239</v>
      </c>
      <c r="D2" s="391"/>
      <c r="E2" s="391"/>
      <c r="F2" s="391"/>
      <c r="G2" s="391"/>
      <c r="H2" s="391"/>
      <c r="I2" s="488"/>
      <c r="J2" s="10"/>
      <c r="K2" s="10"/>
      <c r="M2" s="11" t="s">
        <v>48</v>
      </c>
    </row>
    <row r="3" spans="2:14" ht="37.5" customHeight="1" x14ac:dyDescent="0.2">
      <c r="B3" s="487"/>
      <c r="C3" s="391" t="s">
        <v>240</v>
      </c>
      <c r="D3" s="391"/>
      <c r="E3" s="391"/>
      <c r="F3" s="391" t="s">
        <v>241</v>
      </c>
      <c r="G3" s="391"/>
      <c r="H3" s="391"/>
      <c r="I3" s="488"/>
      <c r="J3" s="10"/>
      <c r="K3" s="10"/>
      <c r="M3" s="11" t="s">
        <v>50</v>
      </c>
    </row>
    <row r="4" spans="2:14" ht="11.25" customHeight="1" x14ac:dyDescent="0.2">
      <c r="B4" s="492"/>
      <c r="C4" s="492"/>
      <c r="D4" s="492"/>
      <c r="E4" s="492"/>
      <c r="F4" s="492"/>
      <c r="G4" s="492"/>
      <c r="H4" s="492"/>
      <c r="I4" s="492"/>
      <c r="J4" s="12"/>
      <c r="K4" s="12"/>
    </row>
    <row r="5" spans="2:14" ht="24" customHeight="1" x14ac:dyDescent="0.2">
      <c r="B5" s="564" t="s">
        <v>234</v>
      </c>
      <c r="C5" s="564"/>
      <c r="D5" s="564"/>
      <c r="E5" s="564"/>
      <c r="F5" s="564"/>
      <c r="G5" s="564"/>
      <c r="H5" s="564"/>
      <c r="I5" s="564"/>
      <c r="J5" s="14"/>
      <c r="K5" s="14"/>
      <c r="N5" s="6" t="s">
        <v>57</v>
      </c>
    </row>
    <row r="6" spans="2:14" ht="30.75" customHeight="1" x14ac:dyDescent="0.2">
      <c r="B6" s="164" t="s">
        <v>242</v>
      </c>
      <c r="C6" s="173">
        <v>6</v>
      </c>
      <c r="D6" s="565" t="s">
        <v>243</v>
      </c>
      <c r="E6" s="565"/>
      <c r="F6" s="566" t="s">
        <v>339</v>
      </c>
      <c r="G6" s="566"/>
      <c r="H6" s="566"/>
      <c r="I6" s="566"/>
      <c r="J6" s="15"/>
      <c r="K6" s="15"/>
      <c r="M6" s="11" t="s">
        <v>60</v>
      </c>
      <c r="N6" s="6" t="s">
        <v>61</v>
      </c>
    </row>
    <row r="7" spans="2:14" ht="30.75" customHeight="1" x14ac:dyDescent="0.2">
      <c r="B7" s="164" t="s">
        <v>244</v>
      </c>
      <c r="C7" s="173" t="s">
        <v>81</v>
      </c>
      <c r="D7" s="565" t="s">
        <v>245</v>
      </c>
      <c r="E7" s="565"/>
      <c r="F7" s="566" t="s">
        <v>290</v>
      </c>
      <c r="G7" s="566"/>
      <c r="H7" s="165" t="s">
        <v>246</v>
      </c>
      <c r="I7" s="173" t="s">
        <v>76</v>
      </c>
      <c r="J7" s="17"/>
      <c r="K7" s="17"/>
      <c r="M7" s="11" t="s">
        <v>65</v>
      </c>
      <c r="N7" s="6" t="s">
        <v>66</v>
      </c>
    </row>
    <row r="8" spans="2:14" ht="30.75" customHeight="1" x14ac:dyDescent="0.2">
      <c r="B8" s="164" t="s">
        <v>247</v>
      </c>
      <c r="C8" s="566" t="s">
        <v>291</v>
      </c>
      <c r="D8" s="566"/>
      <c r="E8" s="566"/>
      <c r="F8" s="566"/>
      <c r="G8" s="165" t="s">
        <v>248</v>
      </c>
      <c r="H8" s="567">
        <v>7560</v>
      </c>
      <c r="I8" s="567"/>
      <c r="J8" s="19"/>
      <c r="K8" s="19"/>
      <c r="M8" s="11" t="s">
        <v>69</v>
      </c>
      <c r="N8" s="6" t="s">
        <v>70</v>
      </c>
    </row>
    <row r="9" spans="2:14" ht="30.75" customHeight="1" x14ac:dyDescent="0.2">
      <c r="B9" s="164" t="s">
        <v>48</v>
      </c>
      <c r="C9" s="568" t="s">
        <v>65</v>
      </c>
      <c r="D9" s="568"/>
      <c r="E9" s="568"/>
      <c r="F9" s="568"/>
      <c r="G9" s="165" t="s">
        <v>249</v>
      </c>
      <c r="H9" s="569" t="s">
        <v>165</v>
      </c>
      <c r="I9" s="569"/>
      <c r="J9" s="20"/>
      <c r="K9" s="20"/>
      <c r="M9" s="21" t="s">
        <v>73</v>
      </c>
    </row>
    <row r="10" spans="2:14" ht="30.75" customHeight="1" x14ac:dyDescent="0.2">
      <c r="B10" s="164" t="s">
        <v>250</v>
      </c>
      <c r="C10" s="570" t="s">
        <v>357</v>
      </c>
      <c r="D10" s="570"/>
      <c r="E10" s="570"/>
      <c r="F10" s="570"/>
      <c r="G10" s="570"/>
      <c r="H10" s="570"/>
      <c r="I10" s="570"/>
      <c r="J10" s="22"/>
      <c r="K10" s="22"/>
      <c r="M10" s="21"/>
    </row>
    <row r="11" spans="2:14" ht="30.75" customHeight="1" x14ac:dyDescent="0.2">
      <c r="B11" s="164" t="s">
        <v>251</v>
      </c>
      <c r="C11" s="571" t="s">
        <v>292</v>
      </c>
      <c r="D11" s="571"/>
      <c r="E11" s="571"/>
      <c r="F11" s="571"/>
      <c r="G11" s="571"/>
      <c r="H11" s="571"/>
      <c r="I11" s="571"/>
      <c r="J11" s="17"/>
      <c r="K11" s="17"/>
      <c r="M11" s="21"/>
      <c r="N11" s="6" t="s">
        <v>76</v>
      </c>
    </row>
    <row r="12" spans="2:14" ht="30.75" customHeight="1" x14ac:dyDescent="0.2">
      <c r="B12" s="164" t="s">
        <v>254</v>
      </c>
      <c r="C12" s="359" t="s">
        <v>354</v>
      </c>
      <c r="D12" s="359"/>
      <c r="E12" s="359"/>
      <c r="F12" s="359"/>
      <c r="G12" s="165" t="s">
        <v>252</v>
      </c>
      <c r="H12" s="361" t="s">
        <v>91</v>
      </c>
      <c r="I12" s="361"/>
      <c r="J12" s="17"/>
      <c r="K12" s="17"/>
      <c r="M12" s="21" t="s">
        <v>80</v>
      </c>
      <c r="N12" s="6" t="s">
        <v>81</v>
      </c>
    </row>
    <row r="13" spans="2:14" ht="30.75" customHeight="1" x14ac:dyDescent="0.2">
      <c r="B13" s="164" t="s">
        <v>255</v>
      </c>
      <c r="C13" s="572" t="s">
        <v>377</v>
      </c>
      <c r="D13" s="572"/>
      <c r="E13" s="572"/>
      <c r="F13" s="572"/>
      <c r="G13" s="165" t="s">
        <v>253</v>
      </c>
      <c r="H13" s="571" t="s">
        <v>70</v>
      </c>
      <c r="I13" s="571"/>
      <c r="J13" s="17"/>
      <c r="K13" s="17"/>
      <c r="M13" s="21" t="s">
        <v>84</v>
      </c>
    </row>
    <row r="14" spans="2:14" ht="49.5" customHeight="1" x14ac:dyDescent="0.2">
      <c r="B14" s="164" t="s">
        <v>256</v>
      </c>
      <c r="C14" s="365" t="s">
        <v>340</v>
      </c>
      <c r="D14" s="365"/>
      <c r="E14" s="365"/>
      <c r="F14" s="365"/>
      <c r="G14" s="365"/>
      <c r="H14" s="365"/>
      <c r="I14" s="365"/>
      <c r="J14" s="22"/>
      <c r="K14" s="22"/>
      <c r="M14" s="21" t="s">
        <v>86</v>
      </c>
      <c r="N14" s="6"/>
    </row>
    <row r="15" spans="2:14" ht="30.75" customHeight="1" x14ac:dyDescent="0.2">
      <c r="B15" s="164" t="s">
        <v>257</v>
      </c>
      <c r="C15" s="359" t="s">
        <v>356</v>
      </c>
      <c r="D15" s="359"/>
      <c r="E15" s="359"/>
      <c r="F15" s="359"/>
      <c r="G15" s="359"/>
      <c r="H15" s="359"/>
      <c r="I15" s="359"/>
      <c r="J15" s="23"/>
      <c r="K15" s="23"/>
      <c r="M15" s="21" t="s">
        <v>88</v>
      </c>
      <c r="N15" s="6"/>
    </row>
    <row r="16" spans="2:14" ht="20.25" customHeight="1" x14ac:dyDescent="0.2">
      <c r="B16" s="164" t="s">
        <v>258</v>
      </c>
      <c r="C16" s="566" t="s">
        <v>342</v>
      </c>
      <c r="D16" s="566"/>
      <c r="E16" s="566"/>
      <c r="F16" s="566"/>
      <c r="G16" s="566"/>
      <c r="H16" s="566"/>
      <c r="I16" s="566"/>
      <c r="J16" s="24"/>
      <c r="K16" s="24"/>
      <c r="M16" s="21"/>
      <c r="N16" s="6"/>
    </row>
    <row r="17" spans="2:14" ht="30.75" customHeight="1" x14ac:dyDescent="0.2">
      <c r="B17" s="164" t="s">
        <v>259</v>
      </c>
      <c r="C17" s="571" t="s">
        <v>341</v>
      </c>
      <c r="D17" s="575"/>
      <c r="E17" s="575"/>
      <c r="F17" s="575"/>
      <c r="G17" s="575"/>
      <c r="H17" s="575"/>
      <c r="I17" s="575"/>
      <c r="J17" s="25"/>
      <c r="K17" s="25"/>
      <c r="M17" s="21" t="s">
        <v>91</v>
      </c>
      <c r="N17" s="6"/>
    </row>
    <row r="18" spans="2:14" ht="18" customHeight="1" x14ac:dyDescent="0.2">
      <c r="B18" s="576" t="s">
        <v>265</v>
      </c>
      <c r="C18" s="577" t="s">
        <v>237</v>
      </c>
      <c r="D18" s="577"/>
      <c r="E18" s="577"/>
      <c r="F18" s="578" t="s">
        <v>238</v>
      </c>
      <c r="G18" s="578"/>
      <c r="H18" s="578"/>
      <c r="I18" s="578"/>
      <c r="J18" s="26"/>
      <c r="K18" s="26"/>
      <c r="M18" s="21" t="s">
        <v>79</v>
      </c>
      <c r="N18" s="6"/>
    </row>
    <row r="19" spans="2:14" ht="39.75" customHeight="1" x14ac:dyDescent="0.2">
      <c r="B19" s="576"/>
      <c r="C19" s="566" t="s">
        <v>343</v>
      </c>
      <c r="D19" s="566"/>
      <c r="E19" s="566"/>
      <c r="F19" s="566" t="s">
        <v>344</v>
      </c>
      <c r="G19" s="566"/>
      <c r="H19" s="566"/>
      <c r="I19" s="566"/>
      <c r="J19" s="24"/>
      <c r="K19" s="24"/>
      <c r="M19" s="21" t="s">
        <v>95</v>
      </c>
      <c r="N19" s="6"/>
    </row>
    <row r="20" spans="2:14" ht="39.75" customHeight="1" x14ac:dyDescent="0.2">
      <c r="B20" s="217" t="s">
        <v>266</v>
      </c>
      <c r="C20" s="571" t="s">
        <v>345</v>
      </c>
      <c r="D20" s="571"/>
      <c r="E20" s="571"/>
      <c r="F20" s="361" t="s">
        <v>346</v>
      </c>
      <c r="G20" s="361"/>
      <c r="H20" s="361"/>
      <c r="I20" s="361"/>
      <c r="J20" s="17"/>
      <c r="K20" s="17"/>
      <c r="M20" s="21"/>
      <c r="N20" s="6"/>
    </row>
    <row r="21" spans="2:14" ht="42" customHeight="1" x14ac:dyDescent="0.2">
      <c r="B21" s="217" t="s">
        <v>267</v>
      </c>
      <c r="C21" s="579" t="s">
        <v>347</v>
      </c>
      <c r="D21" s="579"/>
      <c r="E21" s="579"/>
      <c r="F21" s="566" t="s">
        <v>348</v>
      </c>
      <c r="G21" s="566"/>
      <c r="H21" s="566"/>
      <c r="I21" s="566"/>
      <c r="J21" s="23"/>
      <c r="K21" s="23"/>
      <c r="M21" s="27"/>
      <c r="N21" s="6"/>
    </row>
    <row r="22" spans="2:14" ht="23.25" customHeight="1" x14ac:dyDescent="0.2">
      <c r="B22" s="217" t="s">
        <v>268</v>
      </c>
      <c r="C22" s="573">
        <v>45292</v>
      </c>
      <c r="D22" s="573"/>
      <c r="E22" s="573"/>
      <c r="F22" s="165" t="s">
        <v>271</v>
      </c>
      <c r="G22" s="220">
        <v>34</v>
      </c>
      <c r="H22" s="165" t="s">
        <v>275</v>
      </c>
      <c r="I22" s="220">
        <f>3+13+18</f>
        <v>34</v>
      </c>
      <c r="J22" s="28"/>
      <c r="K22" s="28"/>
      <c r="M22" s="27"/>
    </row>
    <row r="23" spans="2:14" ht="27" customHeight="1" x14ac:dyDescent="0.2">
      <c r="B23" s="217" t="s">
        <v>269</v>
      </c>
      <c r="C23" s="573">
        <v>45443</v>
      </c>
      <c r="D23" s="359"/>
      <c r="E23" s="359"/>
      <c r="F23" s="165" t="s">
        <v>272</v>
      </c>
      <c r="G23" s="574">
        <v>5</v>
      </c>
      <c r="H23" s="574"/>
      <c r="I23" s="574"/>
      <c r="J23" s="29"/>
      <c r="K23" s="29"/>
      <c r="M23" s="27"/>
    </row>
    <row r="24" spans="2:14" ht="30.75" customHeight="1" x14ac:dyDescent="0.2">
      <c r="B24" s="217" t="s">
        <v>270</v>
      </c>
      <c r="C24" s="361" t="s">
        <v>88</v>
      </c>
      <c r="D24" s="361"/>
      <c r="E24" s="361"/>
      <c r="F24" s="221" t="s">
        <v>274</v>
      </c>
      <c r="G24" s="566" t="s">
        <v>303</v>
      </c>
      <c r="H24" s="566"/>
      <c r="I24" s="566"/>
      <c r="J24" s="26"/>
      <c r="K24" s="26"/>
      <c r="M24" s="27"/>
    </row>
    <row r="25" spans="2:14" ht="22.5" customHeight="1" x14ac:dyDescent="0.2">
      <c r="B25" s="580" t="s">
        <v>235</v>
      </c>
      <c r="C25" s="580"/>
      <c r="D25" s="580"/>
      <c r="E25" s="580"/>
      <c r="F25" s="580"/>
      <c r="G25" s="580"/>
      <c r="H25" s="580"/>
      <c r="I25" s="580"/>
      <c r="J25" s="14"/>
      <c r="K25" s="14"/>
      <c r="M25" s="27"/>
    </row>
    <row r="26" spans="2:14" ht="43.5" customHeight="1" x14ac:dyDescent="0.2">
      <c r="B26" s="216" t="s">
        <v>105</v>
      </c>
      <c r="C26" s="216" t="s">
        <v>261</v>
      </c>
      <c r="D26" s="216" t="s">
        <v>260</v>
      </c>
      <c r="E26" s="166" t="s">
        <v>264</v>
      </c>
      <c r="F26" s="216" t="s">
        <v>263</v>
      </c>
      <c r="G26" s="216" t="s">
        <v>262</v>
      </c>
      <c r="H26" s="166" t="s">
        <v>276</v>
      </c>
      <c r="I26" s="216" t="s">
        <v>273</v>
      </c>
      <c r="J26" s="24"/>
      <c r="K26" s="24"/>
      <c r="M26" s="27"/>
    </row>
    <row r="27" spans="2:14" ht="19.5" customHeight="1" x14ac:dyDescent="0.2">
      <c r="B27" s="167" t="s">
        <v>113</v>
      </c>
      <c r="C27" s="183">
        <v>0</v>
      </c>
      <c r="D27" s="177"/>
      <c r="E27" s="175">
        <f>IF(OR(C27=0,C27=""),0,D27/C27)</f>
        <v>0</v>
      </c>
      <c r="F27" s="461">
        <f>SUM(C27:C38)</f>
        <v>5</v>
      </c>
      <c r="G27" s="461">
        <f>D27:D38</f>
        <v>0</v>
      </c>
      <c r="H27" s="176">
        <f>+(D27*100%)/$G$23</f>
        <v>0</v>
      </c>
      <c r="I27" s="461">
        <f>G27+I22</f>
        <v>34</v>
      </c>
      <c r="J27" s="36"/>
      <c r="K27" s="36"/>
      <c r="M27" s="27"/>
    </row>
    <row r="28" spans="2:14" ht="19.5" customHeight="1" x14ac:dyDescent="0.2">
      <c r="B28" s="167" t="s">
        <v>114</v>
      </c>
      <c r="C28" s="183">
        <v>1</v>
      </c>
      <c r="D28" s="178"/>
      <c r="E28" s="175">
        <f t="shared" ref="E28:E38" si="0">IF(OR(C28=0,C28=""),0,D28/C28)</f>
        <v>0</v>
      </c>
      <c r="F28" s="462"/>
      <c r="G28" s="462"/>
      <c r="H28" s="176">
        <f>+(D28*100%)/$G$23+H27</f>
        <v>0</v>
      </c>
      <c r="I28" s="462"/>
      <c r="J28" s="36"/>
      <c r="K28" s="36"/>
      <c r="M28" s="27"/>
    </row>
    <row r="29" spans="2:14" ht="19.5" customHeight="1" x14ac:dyDescent="0.2">
      <c r="B29" s="167" t="s">
        <v>115</v>
      </c>
      <c r="C29" s="183">
        <v>1</v>
      </c>
      <c r="D29" s="178"/>
      <c r="E29" s="175">
        <f>IF(OR(C29=0,C29=""),0,D29/C29)</f>
        <v>0</v>
      </c>
      <c r="F29" s="462"/>
      <c r="G29" s="462"/>
      <c r="H29" s="176">
        <f>+(D29*100%)/$G$23+H28</f>
        <v>0</v>
      </c>
      <c r="I29" s="462"/>
      <c r="J29" s="36"/>
      <c r="K29" s="36"/>
      <c r="M29" s="27"/>
    </row>
    <row r="30" spans="2:14" ht="19.5" customHeight="1" x14ac:dyDescent="0.2">
      <c r="B30" s="167" t="s">
        <v>116</v>
      </c>
      <c r="C30" s="183">
        <v>2</v>
      </c>
      <c r="D30" s="178"/>
      <c r="E30" s="175">
        <f t="shared" si="0"/>
        <v>0</v>
      </c>
      <c r="F30" s="462"/>
      <c r="G30" s="462"/>
      <c r="H30" s="176">
        <f t="shared" ref="H30:H38" si="1">+(D30*100%)/$G$23</f>
        <v>0</v>
      </c>
      <c r="I30" s="462"/>
      <c r="J30" s="36"/>
      <c r="K30" s="36"/>
    </row>
    <row r="31" spans="2:14" ht="19.5" customHeight="1" x14ac:dyDescent="0.2">
      <c r="B31" s="167" t="s">
        <v>117</v>
      </c>
      <c r="C31" s="183">
        <v>1</v>
      </c>
      <c r="D31" s="178"/>
      <c r="E31" s="175">
        <f t="shared" si="0"/>
        <v>0</v>
      </c>
      <c r="F31" s="462"/>
      <c r="G31" s="462"/>
      <c r="H31" s="176">
        <f t="shared" si="1"/>
        <v>0</v>
      </c>
      <c r="I31" s="462"/>
      <c r="J31" s="36"/>
      <c r="K31" s="36"/>
    </row>
    <row r="32" spans="2:14" ht="19.5" customHeight="1" x14ac:dyDescent="0.2">
      <c r="B32" s="167" t="s">
        <v>118</v>
      </c>
      <c r="C32" s="183">
        <v>0</v>
      </c>
      <c r="D32" s="177"/>
      <c r="E32" s="175">
        <f t="shared" si="0"/>
        <v>0</v>
      </c>
      <c r="F32" s="462"/>
      <c r="G32" s="462"/>
      <c r="H32" s="176">
        <f t="shared" si="1"/>
        <v>0</v>
      </c>
      <c r="I32" s="462"/>
      <c r="J32" s="36"/>
      <c r="K32" s="36"/>
    </row>
    <row r="33" spans="2:11" ht="19.5" customHeight="1" x14ac:dyDescent="0.2">
      <c r="B33" s="167" t="s">
        <v>119</v>
      </c>
      <c r="C33" s="183">
        <v>0</v>
      </c>
      <c r="D33" s="177"/>
      <c r="E33" s="175">
        <f t="shared" si="0"/>
        <v>0</v>
      </c>
      <c r="F33" s="462"/>
      <c r="G33" s="462"/>
      <c r="H33" s="176">
        <f t="shared" si="1"/>
        <v>0</v>
      </c>
      <c r="I33" s="462"/>
      <c r="J33" s="36"/>
      <c r="K33" s="36"/>
    </row>
    <row r="34" spans="2:11" ht="19.5" customHeight="1" x14ac:dyDescent="0.2">
      <c r="B34" s="167" t="s">
        <v>120</v>
      </c>
      <c r="C34" s="183">
        <v>0</v>
      </c>
      <c r="D34" s="177"/>
      <c r="E34" s="175">
        <f t="shared" si="0"/>
        <v>0</v>
      </c>
      <c r="F34" s="462"/>
      <c r="G34" s="462"/>
      <c r="H34" s="176">
        <f t="shared" si="1"/>
        <v>0</v>
      </c>
      <c r="I34" s="462"/>
      <c r="J34" s="36"/>
      <c r="K34" s="36"/>
    </row>
    <row r="35" spans="2:11" ht="19.5" customHeight="1" x14ac:dyDescent="0.2">
      <c r="B35" s="167" t="s">
        <v>121</v>
      </c>
      <c r="C35" s="183">
        <v>0</v>
      </c>
      <c r="D35" s="177"/>
      <c r="E35" s="175">
        <f t="shared" si="0"/>
        <v>0</v>
      </c>
      <c r="F35" s="462"/>
      <c r="G35" s="462"/>
      <c r="H35" s="176">
        <f t="shared" si="1"/>
        <v>0</v>
      </c>
      <c r="I35" s="462"/>
      <c r="J35" s="36"/>
      <c r="K35" s="36"/>
    </row>
    <row r="36" spans="2:11" ht="19.5" customHeight="1" x14ac:dyDescent="0.2">
      <c r="B36" s="167" t="s">
        <v>122</v>
      </c>
      <c r="C36" s="183">
        <v>0</v>
      </c>
      <c r="D36" s="177"/>
      <c r="E36" s="175">
        <f t="shared" si="0"/>
        <v>0</v>
      </c>
      <c r="F36" s="462"/>
      <c r="G36" s="462"/>
      <c r="H36" s="176">
        <f t="shared" si="1"/>
        <v>0</v>
      </c>
      <c r="I36" s="462"/>
      <c r="J36" s="36"/>
      <c r="K36" s="36"/>
    </row>
    <row r="37" spans="2:11" ht="19.5" customHeight="1" x14ac:dyDescent="0.2">
      <c r="B37" s="167" t="s">
        <v>123</v>
      </c>
      <c r="C37" s="183">
        <v>0</v>
      </c>
      <c r="D37" s="177"/>
      <c r="E37" s="175">
        <f t="shared" si="0"/>
        <v>0</v>
      </c>
      <c r="F37" s="462"/>
      <c r="G37" s="462"/>
      <c r="H37" s="176">
        <f t="shared" si="1"/>
        <v>0</v>
      </c>
      <c r="I37" s="462"/>
      <c r="J37" s="36"/>
      <c r="K37" s="36"/>
    </row>
    <row r="38" spans="2:11" ht="19.5" customHeight="1" x14ac:dyDescent="0.2">
      <c r="B38" s="167" t="s">
        <v>124</v>
      </c>
      <c r="C38" s="183">
        <v>0</v>
      </c>
      <c r="D38" s="177"/>
      <c r="E38" s="175">
        <f t="shared" si="0"/>
        <v>0</v>
      </c>
      <c r="F38" s="463"/>
      <c r="G38" s="463"/>
      <c r="H38" s="176">
        <f t="shared" si="1"/>
        <v>0</v>
      </c>
      <c r="I38" s="463"/>
      <c r="J38" s="36"/>
      <c r="K38" s="36"/>
    </row>
    <row r="39" spans="2:11" ht="76.5" customHeight="1" x14ac:dyDescent="0.2">
      <c r="B39" s="168" t="s">
        <v>277</v>
      </c>
      <c r="C39" s="581" t="s">
        <v>388</v>
      </c>
      <c r="D39" s="582"/>
      <c r="E39" s="582"/>
      <c r="F39" s="582"/>
      <c r="G39" s="582"/>
      <c r="H39" s="582"/>
      <c r="I39" s="583"/>
      <c r="J39" s="36"/>
      <c r="K39" s="37"/>
    </row>
    <row r="40" spans="2:11" ht="55.5" customHeight="1" x14ac:dyDescent="0.25">
      <c r="B40" s="438"/>
      <c r="C40" s="327"/>
      <c r="D40" s="327"/>
      <c r="E40" s="327"/>
      <c r="F40" s="327"/>
      <c r="G40" s="327"/>
      <c r="H40" s="327"/>
      <c r="I40" s="439"/>
      <c r="J40"/>
      <c r="K40" s="14"/>
    </row>
    <row r="41" spans="2:11" ht="55.5" customHeight="1" x14ac:dyDescent="0.25">
      <c r="B41" s="440"/>
      <c r="C41" s="330"/>
      <c r="D41" s="330"/>
      <c r="E41" s="330"/>
      <c r="F41" s="330"/>
      <c r="G41" s="330"/>
      <c r="H41" s="330"/>
      <c r="I41" s="441"/>
      <c r="J41"/>
      <c r="K41" s="37"/>
    </row>
    <row r="42" spans="2:11" ht="56.25" customHeight="1" x14ac:dyDescent="0.25">
      <c r="B42" s="440"/>
      <c r="C42" s="330"/>
      <c r="D42" s="330"/>
      <c r="E42" s="330"/>
      <c r="F42" s="330"/>
      <c r="G42" s="330"/>
      <c r="H42" s="330"/>
      <c r="I42" s="441"/>
      <c r="J42"/>
      <c r="K42" s="37"/>
    </row>
    <row r="43" spans="2:11" ht="18" customHeight="1" x14ac:dyDescent="0.25">
      <c r="B43" s="440"/>
      <c r="C43" s="330"/>
      <c r="D43" s="330"/>
      <c r="E43" s="330"/>
      <c r="F43" s="330"/>
      <c r="G43" s="330"/>
      <c r="H43" s="330"/>
      <c r="I43" s="441"/>
      <c r="J43"/>
      <c r="K43" s="37"/>
    </row>
    <row r="44" spans="2:11" ht="21.75" hidden="1" customHeight="1" x14ac:dyDescent="0.25">
      <c r="B44" s="442"/>
      <c r="C44" s="333"/>
      <c r="D44" s="333"/>
      <c r="E44" s="333"/>
      <c r="F44" s="333"/>
      <c r="G44" s="333"/>
      <c r="H44" s="333"/>
      <c r="I44" s="443"/>
      <c r="J44"/>
      <c r="K44" s="12"/>
    </row>
    <row r="45" spans="2:11" ht="84" customHeight="1" x14ac:dyDescent="0.25">
      <c r="B45" s="164" t="s">
        <v>278</v>
      </c>
      <c r="C45" s="584" t="s">
        <v>389</v>
      </c>
      <c r="D45" s="585"/>
      <c r="E45" s="585"/>
      <c r="F45" s="585"/>
      <c r="G45" s="585"/>
      <c r="H45" s="585"/>
      <c r="I45" s="586"/>
      <c r="J45"/>
      <c r="K45" s="38"/>
    </row>
    <row r="46" spans="2:11" ht="33" customHeight="1" x14ac:dyDescent="0.2">
      <c r="B46" s="164" t="s">
        <v>279</v>
      </c>
      <c r="C46" s="587"/>
      <c r="D46" s="587"/>
      <c r="E46" s="587"/>
      <c r="F46" s="587"/>
      <c r="G46" s="587"/>
      <c r="H46" s="587"/>
      <c r="I46" s="587"/>
      <c r="J46" s="38"/>
      <c r="K46" s="38"/>
    </row>
    <row r="47" spans="2:11" ht="58.5" customHeight="1" x14ac:dyDescent="0.2">
      <c r="B47" s="169" t="s">
        <v>280</v>
      </c>
      <c r="C47" s="588"/>
      <c r="D47" s="588"/>
      <c r="E47" s="588"/>
      <c r="F47" s="588"/>
      <c r="G47" s="588"/>
      <c r="H47" s="588"/>
      <c r="I47" s="588"/>
      <c r="J47" s="38"/>
      <c r="K47" s="38"/>
    </row>
    <row r="48" spans="2:11" ht="22.5" customHeight="1" x14ac:dyDescent="0.2">
      <c r="B48" s="580" t="s">
        <v>236</v>
      </c>
      <c r="C48" s="580"/>
      <c r="D48" s="580"/>
      <c r="E48" s="580"/>
      <c r="F48" s="580"/>
      <c r="G48" s="580"/>
      <c r="H48" s="580"/>
      <c r="I48" s="580"/>
      <c r="J48" s="38"/>
      <c r="K48" s="38"/>
    </row>
    <row r="49" spans="2:11" ht="22.5" customHeight="1" x14ac:dyDescent="0.2">
      <c r="B49" s="430" t="s">
        <v>281</v>
      </c>
      <c r="C49" s="171" t="s">
        <v>282</v>
      </c>
      <c r="D49" s="591" t="s">
        <v>283</v>
      </c>
      <c r="E49" s="591"/>
      <c r="F49" s="591"/>
      <c r="G49" s="591" t="s">
        <v>284</v>
      </c>
      <c r="H49" s="591"/>
      <c r="I49" s="591"/>
      <c r="J49" s="39"/>
      <c r="K49" s="39"/>
    </row>
    <row r="50" spans="2:11" ht="30.75" customHeight="1" x14ac:dyDescent="0.2">
      <c r="B50" s="431"/>
      <c r="C50" s="172"/>
      <c r="D50" s="589"/>
      <c r="E50" s="589"/>
      <c r="F50" s="589"/>
      <c r="G50" s="589"/>
      <c r="H50" s="589"/>
      <c r="I50" s="589"/>
      <c r="J50" s="39"/>
      <c r="K50" s="39"/>
    </row>
    <row r="51" spans="2:11" ht="32.25" customHeight="1" x14ac:dyDescent="0.2">
      <c r="B51" s="170" t="s">
        <v>285</v>
      </c>
      <c r="C51" s="589" t="s">
        <v>362</v>
      </c>
      <c r="D51" s="589"/>
      <c r="E51" s="589"/>
      <c r="F51" s="589"/>
      <c r="G51" s="589"/>
      <c r="H51" s="589"/>
      <c r="I51" s="589"/>
      <c r="J51" s="42"/>
      <c r="K51" s="42"/>
    </row>
    <row r="52" spans="2:11" ht="28.5" customHeight="1" x14ac:dyDescent="0.2">
      <c r="B52" s="165" t="s">
        <v>286</v>
      </c>
      <c r="C52" s="589" t="s">
        <v>362</v>
      </c>
      <c r="D52" s="589"/>
      <c r="E52" s="589"/>
      <c r="F52" s="589"/>
      <c r="G52" s="589"/>
      <c r="H52" s="589"/>
      <c r="I52" s="589"/>
      <c r="J52" s="42"/>
      <c r="K52" s="42"/>
    </row>
    <row r="53" spans="2:11" ht="30" customHeight="1" x14ac:dyDescent="0.2">
      <c r="B53" s="169" t="s">
        <v>287</v>
      </c>
      <c r="C53" s="589" t="s">
        <v>360</v>
      </c>
      <c r="D53" s="589"/>
      <c r="E53" s="589"/>
      <c r="F53" s="589"/>
      <c r="G53" s="589"/>
      <c r="H53" s="589"/>
      <c r="I53" s="589"/>
      <c r="J53" s="43"/>
      <c r="K53" s="43"/>
    </row>
    <row r="54" spans="2:11" ht="31.5" customHeight="1" x14ac:dyDescent="0.2">
      <c r="B54" s="169" t="s">
        <v>288</v>
      </c>
      <c r="C54" s="590" t="s">
        <v>380</v>
      </c>
      <c r="D54" s="590"/>
      <c r="E54" s="590"/>
      <c r="F54" s="590"/>
      <c r="G54" s="590"/>
      <c r="H54" s="590"/>
      <c r="I54" s="590"/>
      <c r="J54" s="49"/>
      <c r="K54" s="49"/>
    </row>
    <row r="55" spans="2:11" ht="12.75" customHeight="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wejRNy9i60qBLnF3OjUwd9lAuwIWLb7pxWlKYV8hLqK/IVzKaqAv8Z9Iw+NmcPAIwP+/hh7hFzE0RZWGUgqh0w==" saltValue="2H+yywP9TDRMYsot8KRgW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formula1>$N$11:$N$12</formula1>
    </dataValidation>
    <dataValidation type="list" allowBlank="1" showInputMessage="1" showErrorMessage="1" sqref="H13:I13">
      <formula1>$N$5:$N$8</formula1>
    </dataValidation>
    <dataValidation type="list" allowBlank="1" showInputMessage="1" showErrorMessage="1" sqref="J10:K10">
      <formula1>$M$21:$M$28</formula1>
    </dataValidation>
    <dataValidation type="list" allowBlank="1" showInputMessage="1" showErrorMessage="1" sqref="C9:F9">
      <formula1>$M$6:$M$9</formula1>
    </dataValidation>
    <dataValidation type="list" allowBlank="1" showInputMessage="1" showErrorMessage="1" sqref="C24:E24">
      <formula1>$M$12:$M$15</formula1>
    </dataValidation>
    <dataValidation type="list" allowBlank="1" showInputMessage="1" showErrorMessage="1" sqref="H12:I12">
      <formula1>M17:M19</formula1>
    </dataValidation>
    <dataValidation type="list" showDropDown="1" showInputMessage="1" showErrorMessage="1" sqref="K12">
      <formula1>O17:O19</formula1>
    </dataValidation>
  </dataValidations>
  <pageMargins left="0.7" right="0.7" top="0.75" bottom="0.75" header="0.3" footer="0.3"/>
  <pageSetup orientation="portrait" r:id="rId1"/>
  <ignoredErrors>
    <ignoredError sqref="H27:I27 H28:H38" unlockedFormula="1"/>
  </ignoredErrors>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64237-BA00-4E19-9D4C-97CF951D95E6}">
  <ds:schemaRefs>
    <ds:schemaRef ds:uri="http://schemas.microsoft.com/office/infopath/2007/PartnerControls"/>
    <ds:schemaRef ds:uri="http://www.w3.org/XML/1998/namespace"/>
    <ds:schemaRef ds:uri="http://schemas.microsoft.com/office/2006/documentManagement/types"/>
    <ds:schemaRef ds:uri="08ebe415-1e9a-4b26-acfc-09642d3d19df"/>
    <ds:schemaRef ds:uri="d472a95f-029e-48ed-8556-580ff62e7833"/>
    <ds:schemaRef ds:uri="http://purl.org/dc/elements/1.1/"/>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MARCELA CASTRO</cp:lastModifiedBy>
  <cp:lastPrinted>2018-04-10T15:28:46Z</cp:lastPrinted>
  <dcterms:created xsi:type="dcterms:W3CDTF">2010-03-25T16:40:43Z</dcterms:created>
  <dcterms:modified xsi:type="dcterms:W3CDTF">2024-02-26T21:05:26Z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