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vie\Downloads\"/>
    </mc:Choice>
  </mc:AlternateContent>
  <xr:revisionPtr revIDLastSave="0" documentId="8_{2B7F3DED-1EA2-4D34-B0FE-2872CD600FDE}" xr6:coauthVersionLast="47" xr6:coauthVersionMax="47" xr10:uidLastSave="{00000000-0000-0000-0000-000000000000}"/>
  <bookViews>
    <workbookView xWindow="-120" yWindow="-120" windowWidth="20730" windowHeight="11040" xr2:uid="{2595275C-ED0E-42FF-96FE-7E68973AB4A8}"/>
  </bookViews>
  <sheets>
    <sheet name="7933-1" sheetId="1" r:id="rId1"/>
    <sheet name="7933-2" sheetId="2" r:id="rId2"/>
    <sheet name="7933-3" sheetId="6" r:id="rId3"/>
    <sheet name="7933-4" sheetId="7" r:id="rId4"/>
    <sheet name="7933-5"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7" l="1"/>
  <c r="F27" i="7"/>
  <c r="H38" i="8" l="1"/>
  <c r="E38" i="8"/>
  <c r="H37" i="8"/>
  <c r="E37" i="8"/>
  <c r="H36" i="8"/>
  <c r="E36" i="8"/>
  <c r="H35" i="8"/>
  <c r="E35" i="8"/>
  <c r="H34" i="8"/>
  <c r="E34" i="8"/>
  <c r="H33" i="8"/>
  <c r="E33" i="8"/>
  <c r="E32" i="8"/>
  <c r="E31" i="8"/>
  <c r="E30" i="8"/>
  <c r="E29" i="8"/>
  <c r="E28" i="8"/>
  <c r="H27" i="8"/>
  <c r="H28" i="8" s="1"/>
  <c r="H29" i="8" s="1"/>
  <c r="H30" i="8" s="1"/>
  <c r="H31" i="8" s="1"/>
  <c r="H32" i="8" s="1"/>
  <c r="G27" i="8"/>
  <c r="I27" i="8" s="1"/>
  <c r="F27" i="8"/>
  <c r="E27" i="8"/>
  <c r="H38" i="7" l="1"/>
  <c r="E38" i="7"/>
  <c r="H37" i="7"/>
  <c r="E37" i="7"/>
  <c r="H36" i="7"/>
  <c r="E36" i="7"/>
  <c r="H35" i="7"/>
  <c r="E35" i="7"/>
  <c r="H34" i="7"/>
  <c r="E34" i="7"/>
  <c r="H33" i="7"/>
  <c r="E33" i="7"/>
  <c r="E32" i="7"/>
  <c r="E31" i="7"/>
  <c r="E30" i="7"/>
  <c r="E29" i="7"/>
  <c r="E28" i="7"/>
  <c r="H27" i="7"/>
  <c r="H28" i="7" s="1"/>
  <c r="H29" i="7" s="1"/>
  <c r="H30" i="7" s="1"/>
  <c r="H31" i="7" s="1"/>
  <c r="H32" i="7" s="1"/>
  <c r="G27" i="7"/>
  <c r="E27" i="7"/>
  <c r="H38" i="6"/>
  <c r="E38" i="6"/>
  <c r="H37" i="6"/>
  <c r="E37" i="6"/>
  <c r="H36" i="6"/>
  <c r="E36" i="6"/>
  <c r="H35" i="6"/>
  <c r="E35" i="6"/>
  <c r="H34" i="6"/>
  <c r="E34" i="6"/>
  <c r="H33" i="6"/>
  <c r="E33" i="6"/>
  <c r="E32" i="6"/>
  <c r="E31" i="6"/>
  <c r="E30" i="6"/>
  <c r="E29" i="6"/>
  <c r="E28" i="6"/>
  <c r="H27" i="6"/>
  <c r="H28" i="6" s="1"/>
  <c r="H29" i="6" s="1"/>
  <c r="H30" i="6" s="1"/>
  <c r="H31" i="6" s="1"/>
  <c r="H32" i="6" s="1"/>
  <c r="G27" i="6"/>
  <c r="I27" i="6" s="1"/>
  <c r="F27" i="6"/>
  <c r="E27" i="6"/>
  <c r="H38" i="2"/>
  <c r="E38" i="2"/>
  <c r="H37" i="2"/>
  <c r="E37" i="2"/>
  <c r="H36" i="2"/>
  <c r="E36" i="2"/>
  <c r="H35" i="2"/>
  <c r="E35" i="2"/>
  <c r="H34" i="2"/>
  <c r="E34" i="2"/>
  <c r="H33" i="2"/>
  <c r="E33" i="2"/>
  <c r="E32" i="2"/>
  <c r="E31" i="2"/>
  <c r="E30" i="2"/>
  <c r="E29" i="2"/>
  <c r="E28" i="2"/>
  <c r="H27" i="2"/>
  <c r="H28" i="2" s="1"/>
  <c r="H29" i="2" s="1"/>
  <c r="H30" i="2" s="1"/>
  <c r="H31" i="2" s="1"/>
  <c r="H32" i="2" s="1"/>
  <c r="G27" i="2"/>
  <c r="I27" i="2" s="1"/>
  <c r="F27" i="2"/>
  <c r="E27" i="2"/>
  <c r="H38" i="1"/>
  <c r="E38" i="1"/>
  <c r="H37" i="1"/>
  <c r="E37" i="1"/>
  <c r="H36" i="1"/>
  <c r="E36" i="1"/>
  <c r="H35" i="1"/>
  <c r="E35" i="1"/>
  <c r="H34" i="1"/>
  <c r="E34" i="1"/>
  <c r="H33" i="1"/>
  <c r="E33" i="1"/>
  <c r="E32" i="1"/>
  <c r="E31" i="1"/>
  <c r="E30" i="1"/>
  <c r="E29" i="1"/>
  <c r="E28" i="1"/>
  <c r="H27" i="1"/>
  <c r="H28" i="1" s="1"/>
  <c r="H29" i="1" s="1"/>
  <c r="H30" i="1" s="1"/>
  <c r="H31" i="1" s="1"/>
  <c r="H32" i="1" s="1"/>
  <c r="G27" i="1"/>
  <c r="I27" i="1" s="1"/>
  <c r="F27" i="1"/>
  <c r="E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32B04257-F891-4C58-A70F-454F98817FED}">
      <text>
        <r>
          <rPr>
            <sz val="9"/>
            <color indexed="81"/>
            <rFont val="Tahoma"/>
            <family val="2"/>
          </rPr>
          <t xml:space="preserve">El código SEGPLAN: corresponde al número asignado para la meta en el  SEGPLAN.
</t>
        </r>
      </text>
    </comment>
    <comment ref="D6" authorId="0" shapeId="0" xr:uid="{0C5E1C6E-6175-4445-8FE7-8431A1895F2D}">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C285F6F1-FB60-4F6A-8339-16F5E49CB84A}">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0A444B4-A57A-4012-AF45-4C47DDBC3362}">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EF378290-25C4-4350-AC9D-66E5B7CD2A23}">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179311C-AFC5-47F8-8D0F-90538BE5E0BD}">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0EDD7AE-90EC-45A6-862C-EC8C4B16AA7B}">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860BEA98-71F4-4948-9C4B-97FADDEF3A7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B674FD7E-08C8-42A6-A4F7-198391A990B1}">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6490C112-2E86-4D78-9A7F-B0F39F80EC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C0363BEB-A4D1-4457-A94C-DEF075F22238}">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152B7411-5202-4F47-8AD6-5EFFD508EA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7265DC62-BED2-4207-B6DD-3E7D5A1CBB0D}">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6E05CA67-1AB2-44AA-A9C4-92B33C92D912}">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63CE71D2-94FB-4DF9-97E4-F5EFB8A72D28}">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B5A665D5-BF5B-4943-AE63-D9BD5B88F96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68BC5CE-9420-46CA-AE96-37C9FD4DB2B8}">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F8E11BA3-4966-45FE-B758-B93D368F32F2}">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D6C534D6-3E73-443F-AF3F-47C3EF05E937}">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87FEBA24-3369-4405-9905-0185E719669A}">
      <text>
        <r>
          <rPr>
            <b/>
            <sz val="9"/>
            <color indexed="81"/>
            <rFont val="Tahoma"/>
            <family val="2"/>
          </rPr>
          <t xml:space="preserve">Nombre:
</t>
        </r>
        <r>
          <rPr>
            <sz val="9"/>
            <color indexed="81"/>
            <rFont val="Tahoma"/>
            <family val="2"/>
          </rPr>
          <t xml:space="preserve">Elemento que compone el indicador.
</t>
        </r>
      </text>
    </comment>
    <comment ref="B20" authorId="0" shapeId="0" xr:uid="{AB061A63-1AC7-45F1-967E-BA8992C52552}">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8D1E139D-E6E7-44C2-BA9C-D9A96148292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A1A0FDDE-2CF4-4D3A-A1FD-650B6A91FA43}">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F3D6F2D-D180-4A7D-9ABE-B5BACC9C1883}">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88E3CB2E-A25A-49A0-A268-139A17FEF6C7}">
      <text>
        <r>
          <rPr>
            <b/>
            <sz val="9"/>
            <color indexed="81"/>
            <rFont val="Tahoma"/>
            <family val="2"/>
          </rPr>
          <t>Acumulado cuatrienio:</t>
        </r>
        <r>
          <rPr>
            <sz val="9"/>
            <color indexed="81"/>
            <rFont val="Tahoma"/>
            <family val="2"/>
          </rPr>
          <t>Hace referencia al valor acumulado durante el cuatrienio</t>
        </r>
      </text>
    </comment>
    <comment ref="B23" authorId="0" shapeId="0" xr:uid="{3E85ADA0-F289-439A-B22A-8371B6CDAAA8}">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67914DD6-F428-4D94-99C2-A1CD749BDF2F}">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6440276-67F2-4E60-93D3-536371E88509}">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D7CEF62-3933-4208-A719-3A870D0A993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18F4F2A7-1557-4677-A1D5-7604A8F9DED6}">
      <text>
        <r>
          <rPr>
            <sz val="9"/>
            <color indexed="81"/>
            <rFont val="Tahoma"/>
            <family val="2"/>
          </rPr>
          <t xml:space="preserve">El código SEGPLAN: corresponde al número asignado para la meta en el  SEGPLAN.
</t>
        </r>
      </text>
    </comment>
    <comment ref="D6" authorId="0" shapeId="0" xr:uid="{5652BC3D-4967-4E3F-AB4F-F436D81DBCF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B8895888-0DDD-46A2-AD1C-E1066CA7115B}">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3247AB85-5BA0-463E-92D2-A2555AF28816}">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F2E93C69-73AC-4C9D-AEB0-E9FC6DE44116}">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D7A57B60-5237-476E-ABF2-4EF38A15B2E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2EE3FC77-FF94-435F-A3F3-26D56F2AFC61}">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3043C61-6720-4D9F-A4A7-D0455BABF234}">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637E512C-F1B1-4D54-8C07-D2AADCDAA83C}">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1FC9809C-ACA9-48F6-BEA2-21D0E93F04BD}">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9B6C710F-932A-45A0-946E-8FF67B25E0BB}">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9F634E5D-7437-4DED-9D95-3D3A2829FD55}">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2AC2B7A8-EF0F-4C44-96F2-529D04981C1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EED6F25D-422D-403F-AA10-6CE7172FAEFF}">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A101BE5D-4E4F-4199-9B12-65659956A547}">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E209386A-EA2A-4C25-9BD8-257AA6539FA7}">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D58BBEBD-5A4A-44D9-BACB-8EADCCFA6624}">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D9B06C9-13D2-411F-9AA2-A0333A906DD4}">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BAB5E9F8-482A-4ED2-8D5E-829236244455}">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5FF6F4B0-8AEE-4079-B3FA-75E55778DB55}">
      <text>
        <r>
          <rPr>
            <b/>
            <sz val="9"/>
            <color indexed="81"/>
            <rFont val="Tahoma"/>
            <family val="2"/>
          </rPr>
          <t xml:space="preserve">Nombre:
</t>
        </r>
        <r>
          <rPr>
            <sz val="9"/>
            <color indexed="81"/>
            <rFont val="Tahoma"/>
            <family val="2"/>
          </rPr>
          <t xml:space="preserve">Elemento que compone el indicador.
</t>
        </r>
      </text>
    </comment>
    <comment ref="B20" authorId="0" shapeId="0" xr:uid="{588A4C8E-E7ED-400E-B627-1CDD7D0C0C3B}">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CA38D249-92BB-4735-AE84-17701373CD07}">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9A40BAEF-2E63-4343-A673-D5E7D9A9B078}">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C1E20ED9-C13E-4A15-A973-BE325F5F7039}">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C902448-46DB-4C36-BB89-07F004F20807}">
      <text>
        <r>
          <rPr>
            <b/>
            <sz val="9"/>
            <color indexed="81"/>
            <rFont val="Tahoma"/>
            <family val="2"/>
          </rPr>
          <t>Acumulado cuatrienio:</t>
        </r>
        <r>
          <rPr>
            <sz val="9"/>
            <color indexed="81"/>
            <rFont val="Tahoma"/>
            <family val="2"/>
          </rPr>
          <t>Hace referencia al valor acumulado durante el cuatrienio</t>
        </r>
      </text>
    </comment>
    <comment ref="B23" authorId="0" shapeId="0" xr:uid="{BA7A3F13-D5D2-4DE6-83FB-46F8521F2F46}">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D33B81B7-DB41-4E48-AAAA-DD425D35F39B}">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4396D25-5E06-422D-8B17-BA7703F5A19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BF23BDB0-C61A-4503-B1EB-6F1D73195E26}">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4356C4EA-4F9C-4A93-B12F-A78A97654A14}">
      <text>
        <r>
          <rPr>
            <sz val="9"/>
            <color indexed="81"/>
            <rFont val="Tahoma"/>
            <family val="2"/>
          </rPr>
          <t xml:space="preserve">El código SEGPLAN: corresponde al número asignado para la meta en el  SEGPLAN.
</t>
        </r>
      </text>
    </comment>
    <comment ref="D6" authorId="0" shapeId="0" xr:uid="{B9DB360B-98BE-4128-955F-4CB1FBE0C7FB}">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1CBAFEE0-C92B-42F9-93A2-5C1F27554913}">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411952D3-802A-4181-BD16-7DC475241BC1}">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9993F6B8-5C36-4CC1-AF0D-4176CD859B8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E72A4C84-60CB-424F-A4AA-69DCAC47CEB1}">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E6536F29-7B21-4CFF-A670-007A19C32D54}">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7D4CCCF0-2E8A-4574-8607-469373512B1A}">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7730B680-1B22-4698-B7B6-E42A1423766E}">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D63F32E4-884A-405B-9DAB-B80BB5599103}">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F7C89197-00F0-4105-BEAB-7A643309D3F2}">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D0E7B8E5-9AB1-433C-A19F-807D23FC247B}">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C13ED956-045A-4C13-ACC3-3E3802CB446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70D85896-3CFE-4F1E-95C0-D4D09F64B79A}">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53DDCCE4-318E-48EA-9EB5-24C69AA15DAA}">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FE5FE21E-7A92-4561-AC3A-AF57F9BEDAD5}">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9B70877B-7860-409A-A0FA-D3C56FBCF0E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E36FDC5-B956-486B-A298-11275082D053}">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FEA64AD5-1236-4239-9536-6D472F17556C}">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6A61C709-2D05-4A27-A96B-CFAD63C1A773}">
      <text>
        <r>
          <rPr>
            <b/>
            <sz val="9"/>
            <color indexed="81"/>
            <rFont val="Tahoma"/>
            <family val="2"/>
          </rPr>
          <t xml:space="preserve">Nombre:
</t>
        </r>
        <r>
          <rPr>
            <sz val="9"/>
            <color indexed="81"/>
            <rFont val="Tahoma"/>
            <family val="2"/>
          </rPr>
          <t xml:space="preserve">Elemento que compone el indicador.
</t>
        </r>
      </text>
    </comment>
    <comment ref="B20" authorId="0" shapeId="0" xr:uid="{E27AF107-A7D2-4AB3-B892-7E409817094A}">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4A8062AB-6636-41EF-9D3F-43DA323AFBDE}">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DF3218B4-B782-4D00-93E3-88AE2C85002A}">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0D36CC4-7A21-4B40-8F1A-BC592734A4BB}">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5FB9DEA5-D7FA-411E-BDA7-8446CCD8C53A}">
      <text>
        <r>
          <rPr>
            <b/>
            <sz val="9"/>
            <color indexed="81"/>
            <rFont val="Tahoma"/>
            <family val="2"/>
          </rPr>
          <t>Acumulado cuatrienio:</t>
        </r>
        <r>
          <rPr>
            <sz val="9"/>
            <color indexed="81"/>
            <rFont val="Tahoma"/>
            <family val="2"/>
          </rPr>
          <t>Hace referencia al valor acumulado durante el cuatrienio</t>
        </r>
      </text>
    </comment>
    <comment ref="B23" authorId="0" shapeId="0" xr:uid="{F2603554-6252-41FF-901B-ECB5D68B4F42}">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7A416D7F-9103-4751-A825-B3DE3E8DCD78}">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B176417-E514-4679-868C-0B5B4860DE3A}">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68246494-E888-419E-9D73-81BE9B4BC18F}">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tc={7B0B06B8-5E61-4F27-93BE-46F1FD9ADC69}</author>
  </authors>
  <commentList>
    <comment ref="B6" authorId="0" shapeId="0" xr:uid="{A113ACC3-8887-4384-948A-865F0556D6F4}">
      <text>
        <r>
          <rPr>
            <sz val="9"/>
            <color indexed="81"/>
            <rFont val="Tahoma"/>
            <family val="2"/>
          </rPr>
          <t xml:space="preserve">El código SEGPLAN: corresponde al número asignado para la meta en el  SEGPLAN.
</t>
        </r>
      </text>
    </comment>
    <comment ref="D6" authorId="0" shapeId="0" xr:uid="{0A236E14-B17A-4A62-9522-7ACFC544D953}">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5749E8EF-C005-475E-9214-89BAA7380886}">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E7978F54-4E8E-4B08-9867-E16C8E44153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1613B4E8-E3C3-4EA3-A35F-0E835CE1F1CA}">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5C6F8189-ABB3-498B-A3C6-77DE370E12BC}">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C03B664A-CFFB-42E4-AF8E-6B2E8289F96C}">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3FCD2FEF-51CA-4E92-8A64-D838D514FB2E}">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D68F8DB-2710-4009-B314-4CC75B025FE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C399D382-B3B1-46D6-9FA6-B5D9E55307B5}">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BB214566-6F77-4F7C-8509-E2CE21E4449E}">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392F50E2-75EA-457C-A3DB-3E9A6B6C4BC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B36CF784-1A2C-4841-AE0C-A939E565EEF6}">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8AB0AEAF-13D8-4CCE-ADC9-48B0701CF165}">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2943FE9D-0FF6-4DCC-AA6E-430C0B74CAED}">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CB013BB8-A7CC-4A9B-9917-9F6A6E4188EC}">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CCC5D4CB-2E5A-47B6-8D59-22D876D5723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BA802684-6509-44A6-AFAF-2656DC40AB67}">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13C674FC-5089-4BA3-A1A8-F46E4D083F4F}">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B35388FB-636E-48AF-9698-40AE2F2BCB19}">
      <text>
        <r>
          <rPr>
            <b/>
            <sz val="9"/>
            <color indexed="81"/>
            <rFont val="Tahoma"/>
            <family val="2"/>
          </rPr>
          <t xml:space="preserve">Nombre:
</t>
        </r>
        <r>
          <rPr>
            <sz val="9"/>
            <color indexed="81"/>
            <rFont val="Tahoma"/>
            <family val="2"/>
          </rPr>
          <t xml:space="preserve">Elemento que compone el indicador.
</t>
        </r>
      </text>
    </comment>
    <comment ref="B20" authorId="0" shapeId="0" xr:uid="{30B436E5-1FCC-4626-B19E-B9867F563653}">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DD3C0C8F-7C86-463C-9A45-4E034517DC05}">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5740C24F-E85C-4913-B458-596102847256}">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8E7D5653-DFA8-4C6B-A18D-AB849F91C8D5}">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G22" authorId="2" shapeId="0" xr:uid="{7B0B06B8-5E61-4F27-93BE-46F1FD9ADC6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colocar las esterilizaciones realizadas de enero a mayo</t>
        </r>
      </text>
    </comment>
    <comment ref="H22" authorId="0" shapeId="0" xr:uid="{A0D00FED-425A-488E-A140-6752DF0CABEB}">
      <text>
        <r>
          <rPr>
            <b/>
            <sz val="9"/>
            <color indexed="81"/>
            <rFont val="Tahoma"/>
            <family val="2"/>
          </rPr>
          <t>Acumulado cuatrienio:</t>
        </r>
        <r>
          <rPr>
            <sz val="9"/>
            <color indexed="81"/>
            <rFont val="Tahoma"/>
            <family val="2"/>
          </rPr>
          <t>Hace referencia al valor acumulado durante el cuatrienio</t>
        </r>
      </text>
    </comment>
    <comment ref="B23" authorId="0" shapeId="0" xr:uid="{2F2B0E98-7B76-4553-9797-F446B95ECBEF}">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47762B18-1C20-4E33-A7BA-E23676F3E244}">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E3B2F4B1-3CDB-4A2A-AC7F-8038A366AC56}">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24DADC46-02BB-4F7B-A52A-A8B01B02B173}">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tc={3E38A0A8-6BC2-4968-AFC0-556027ACFAE0}</author>
    <author>William Andres Guerrero Caballero</author>
    <author>tc={B1951E08-A014-4AB1-AC79-64E33963A700}</author>
    <author>tc={372F77E6-5F2F-4E59-963B-55D91624938A}</author>
    <author>tc={55E69676-F982-4B76-856E-1306DB3AF1A9}</author>
  </authors>
  <commentList>
    <comment ref="B6" authorId="0" shapeId="0" xr:uid="{F21DC427-63C7-4CC8-8AF2-FA1F0356B00A}">
      <text>
        <r>
          <rPr>
            <sz val="9"/>
            <color indexed="81"/>
            <rFont val="Tahoma"/>
            <family val="2"/>
          </rPr>
          <t xml:space="preserve">El código SEGPLAN: corresponde al número asignado para la meta en el  SEGPLAN.
</t>
        </r>
      </text>
    </comment>
    <comment ref="D6" authorId="0" shapeId="0" xr:uid="{7C36DABD-08DD-4EB7-8552-BE6FB4EE3704}">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F6" authorId="1" shapeId="0" xr:uid="{3E38A0A8-6BC2-4968-AFC0-556027ACFAE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meta proyecto es implmentar</t>
        </r>
      </text>
    </comment>
    <comment ref="B7" authorId="0" shapeId="0" xr:uid="{5F8BF89D-2ED3-4F52-8685-8C09406133C2}">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9655752-B722-4A1D-AD0C-9FD9127917EE}">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304397B7-2D3B-4C13-9025-0A299BDA1DBF}">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FCB6336F-9E2B-4E55-B6F5-1DEA43587EFB}">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FA73D51C-8456-4FDA-83EA-2B4633D9D7E2}">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9A6EA364-3429-4FE1-A594-4A48798AAB8C}">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99AC0349-09BF-48C5-BBED-77734357D4A3}">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F826A643-08CB-4981-9E8F-4E5EFE776507}">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158136CF-EA32-45A9-9EE1-A6127890EB96}">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73AF24EA-1EFB-43DB-8A0D-6323C5B46968}">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D1FB4AEA-31E4-4110-A382-7976D6C73E98}">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310A3727-016F-44B5-AC4B-10AC311B150C}">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2" shapeId="0" xr:uid="{4272DD56-5880-412D-BB9D-7B44514513B4}">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AC2F83E8-56C1-4EA1-B387-127E0E3D6FF3}">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5D508398-9385-430F-B658-836E34EA8AFF}">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C15" authorId="3" shapeId="0" xr:uid="{B1951E08-A014-4AB1-AC79-64E33963A7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indicadore no es porcentaje seria Sumatoria de avance de los programas de atención a especies sinantrópicas</t>
        </r>
      </text>
    </comment>
    <comment ref="B16" authorId="0" shapeId="0" xr:uid="{B63D7BFB-D2B6-4E91-9EEF-DA2FE6403148}">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EAA0B051-CB9F-41C8-A7BF-BDD3B9788DE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C17" authorId="4" shapeId="0" xr:uid="{372F77E6-5F2F-4E59-963B-55D91624938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numero</t>
        </r>
      </text>
    </comment>
    <comment ref="B18" authorId="0" shapeId="0" xr:uid="{F8D5EF64-A2C6-498B-A1EA-CE54752B253D}">
      <text>
        <r>
          <rPr>
            <b/>
            <sz val="9"/>
            <color indexed="81"/>
            <rFont val="Tahoma"/>
            <family val="2"/>
          </rPr>
          <t xml:space="preserve">Nombre:
</t>
        </r>
        <r>
          <rPr>
            <sz val="9"/>
            <color indexed="81"/>
            <rFont val="Tahoma"/>
            <family val="2"/>
          </rPr>
          <t xml:space="preserve">Elemento que compone el indicador.
</t>
        </r>
      </text>
    </comment>
    <comment ref="B20" authorId="0" shapeId="0" xr:uid="{842B2027-C5E5-439A-8174-79BDE193ECDE}">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C20" authorId="5" shapeId="0" xr:uid="{55E69676-F982-4B76-856E-1306DB3AF1A9}">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Numero</t>
        </r>
      </text>
    </comment>
    <comment ref="B21" authorId="0" shapeId="0" xr:uid="{69B8AB62-148B-4A31-ACC0-ED0B3C8A4C0D}">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6FC611A1-3AB1-47C2-83A0-7E0B5653D5C5}">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EFDBE87F-AD59-4988-A0AF-63C0C35B5DFE}">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ECA572F-AEE5-4F7C-9F2E-A8A74910B5A9}">
      <text>
        <r>
          <rPr>
            <b/>
            <sz val="9"/>
            <color indexed="81"/>
            <rFont val="Tahoma"/>
            <family val="2"/>
          </rPr>
          <t>Acumulado cuatrienio:</t>
        </r>
        <r>
          <rPr>
            <sz val="9"/>
            <color indexed="81"/>
            <rFont val="Tahoma"/>
            <family val="2"/>
          </rPr>
          <t>Hace referencia al valor acumulado durante el cuatrienio</t>
        </r>
      </text>
    </comment>
    <comment ref="B23" authorId="0" shapeId="0" xr:uid="{EB86781A-9489-4191-A8E8-32EAE6933771}">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31E82EAE-A188-47B1-ACF6-83717673C1F5}">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FA9155EB-4CB5-4959-A041-1C0752F4044D}">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DEDEAE5A-A0D3-4469-A545-AF8E8F57A151}">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<sst xmlns="http://schemas.openxmlformats.org/spreadsheetml/2006/main" count="582" uniqueCount="151">
  <si>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</si>
  <si>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</si>
  <si>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</si>
  <si>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</si>
  <si>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</si>
  <si>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</si>
  <si>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</si>
  <si>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</si>
  <si>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</si>
  <si>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</si>
  <si>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</si>
  <si>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Atender 41.800 caninos y felinos en condición de vulnerabilidad en el distrito Capital a traves de brigadas médicas, urgencias veterinarias, custodia y adopciones en el Distrito Capital</t>
  </si>
  <si>
    <t>Apoyo</t>
  </si>
  <si>
    <t>Creciente</t>
  </si>
  <si>
    <t>Meta/Actividad con territorialización</t>
  </si>
  <si>
    <t>SI</t>
  </si>
  <si>
    <t>Dependencia responsable</t>
  </si>
  <si>
    <t>Subdirección de Atención a la Fauna</t>
  </si>
  <si>
    <t>Indicador PMR</t>
  </si>
  <si>
    <t>Misional</t>
  </si>
  <si>
    <t>Decreciente</t>
  </si>
  <si>
    <t>Nombre Proyecto</t>
  </si>
  <si>
    <t>Optimización de los servicios para la atención integral y    bienestar de animales domésticos, de granja y especies no convencionales en Bogotá D.C.</t>
  </si>
  <si>
    <t>Código del Proyecto</t>
  </si>
  <si>
    <t>Estratégico</t>
  </si>
  <si>
    <t>Suma</t>
  </si>
  <si>
    <t>Código del proceso</t>
  </si>
  <si>
    <t>PM01</t>
  </si>
  <si>
    <t>Evaluación</t>
  </si>
  <si>
    <t>Objetivo estratégico</t>
  </si>
  <si>
    <t>Proteger la vida y ser garantes del trato digno hacia los animales, a través de acciones de protección y bienestar animal</t>
  </si>
  <si>
    <t>Meta Plan Distrital de Desarrollo</t>
  </si>
  <si>
    <t>Atender 70.000 animales en los programas de atención integral de la fauna doméstica y en condición de presunto maltrato del Distrito Capital.</t>
  </si>
  <si>
    <t>Nombre del indicador</t>
  </si>
  <si>
    <t>Número de animales atendidos por los programas de brigadas médicas, urgencias veterinarias, adopciones y que ingresan por entidades externas bajo custodia de IDPYBA</t>
  </si>
  <si>
    <t>Tipología</t>
  </si>
  <si>
    <t>Eficacia</t>
  </si>
  <si>
    <t>Anual</t>
  </si>
  <si>
    <t>NO</t>
  </si>
  <si>
    <t>Fecha de programación</t>
  </si>
  <si>
    <t>Julio 2024</t>
  </si>
  <si>
    <t>Tipo anualización</t>
  </si>
  <si>
    <t>Semestral</t>
  </si>
  <si>
    <t>Objetivo y descripción del Indicador</t>
  </si>
  <si>
    <t>El objetivo del indicador es medir la cantidad de animales en condición vulnerable que son atendidos a través de los programas en brigadas, urgencias veterinarias, adopción, custodia, u otros que sean requeridos.</t>
  </si>
  <si>
    <t>Trimestral</t>
  </si>
  <si>
    <t>Fuente u origen de Datos</t>
  </si>
  <si>
    <t>El origen de los datos proviene de las Bases de Datos de Seguimiento físico de los programas de: Brigadas Médicas, Urgencias Veterinarias, y Adopciones, las cuales se consolidan de acuerdo con el Procedimiento PM05-PR13; en el caso de la Unidad de Cuidado Animal, a través de la herramienta XISQUA.</t>
  </si>
  <si>
    <t>Mensual</t>
  </si>
  <si>
    <t>Fórmula de Cálculo</t>
  </si>
  <si>
    <t>Sumatoria de Animales atendidos por los programas de brigadas médicas, urgencias veterinarias, adopciones y que ingresan por entidades externas bajo custodia de IDPYBA</t>
  </si>
  <si>
    <t>Unidad de medida del indicador</t>
  </si>
  <si>
    <t>Número</t>
  </si>
  <si>
    <t xml:space="preserve">Nombre de las Variables </t>
  </si>
  <si>
    <t>Magnitud Ejecutada</t>
  </si>
  <si>
    <t xml:space="preserve">Magnitud programada </t>
  </si>
  <si>
    <t>Eficiencia</t>
  </si>
  <si>
    <t xml:space="preserve">Número de animales atendidos  </t>
  </si>
  <si>
    <t>Número de animales programados</t>
  </si>
  <si>
    <t>Efectividad</t>
  </si>
  <si>
    <t>Unidad de medida (de la variable)</t>
  </si>
  <si>
    <t xml:space="preserve">Número  </t>
  </si>
  <si>
    <t>Descripción de la variable</t>
  </si>
  <si>
    <t>La variable permite medir la cantidad de animales atendidos.</t>
  </si>
  <si>
    <t>La variable permite medir la cantidad de animales programados</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</si>
  <si>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</si>
  <si>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</si>
  <si>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</si>
  <si>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</si>
  <si>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</si>
  <si>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</si>
  <si>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</si>
  <si>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</si>
  <si>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</si>
  <si>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</si>
  <si>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</si>
  <si>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</si>
  <si>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</si>
  <si>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</si>
  <si>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</si>
  <si>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</si>
  <si>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</si>
  <si>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</si>
  <si>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</si>
  <si>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</si>
  <si>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</si>
  <si>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</si>
  <si>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</si>
  <si>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</si>
  <si>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</si>
  <si>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</si>
  <si>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</si>
  <si>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</si>
  <si>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</si>
  <si>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</si>
  <si>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</si>
  <si>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</si>
  <si>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</si>
  <si>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</si>
  <si>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 xml:space="preserve">Magda Arévalo- Constratista Profesional Administrativo SAF						</t>
  </si>
  <si>
    <t>Responsable del reporte</t>
  </si>
  <si>
    <t>Alejandra Escobar - Contratista Urgencias Veterinairas
Jessika Gonzalez - Contratista Brigadas Médicas
Angie Durán- Contratista UCA
Estefania Niviayo - Contratista Programa  Adopciones</t>
  </si>
  <si>
    <t>Jefe de Oficina y/o Subdirector(a)</t>
  </si>
  <si>
    <t>Atender 5.000 animales de compañía que se encuentren bajo el cuidado de  proteccionistas, y rescatistas con hogares de paso y albergues de animales vulnerables a través del Programa de Brigadas Médicas en las 20 localidades del Distrito Capital.</t>
  </si>
  <si>
    <t>Número de animales atendidos  bajo el cuidado de proteccionistas y animalistas atendidos por el programa de brigadas médicas.</t>
  </si>
  <si>
    <t>El objetivo del indicador es medir la cantidad de animales bajo el cuidado de proteccionistas, animalistas y rescatistas recibieron atención a través del programa de Brigadas Médicas</t>
  </si>
  <si>
    <t>El origen de los datos proviene de las Bases de Datos de Seguimiento físico del programa de Brigadas Médicas, las cuales se consolidan de acuerdo con el Procedimiento PM05-PR13</t>
  </si>
  <si>
    <t>Sumatoria de Animales bajo el cuidado de proteccionistas atendidos por el Programa de Brigadas Médicas</t>
  </si>
  <si>
    <t>N/A</t>
  </si>
  <si>
    <t xml:space="preserve">Jessika Gonzalez - Contratista Brigadas Médicas
</t>
  </si>
  <si>
    <t>Atender 23.200 animales domésticos, de granja y especies no convencionales reportados a través de denuncias por presunto maltrato animal en el Distrito Capital a través del fortalecimiento del programa del Escuadrón Anticrueldad.</t>
  </si>
  <si>
    <t xml:space="preserve">El objetivo del indicador es medir el número total de animales que son reportados por denuncias de presunto maltrato animal y atendidos por el equipo veterinario de la entidad, debido a situaciones de abandono, maltrato, enfermedad o riesgo. </t>
  </si>
  <si>
    <t>El origen de los datos proviene de las Bases de Datos de Seguimiento físico del programa de Escuadrón Anticrueldad, las cuales se consolidan de acuerdo con el Procedimiento PM05-PR13.</t>
  </si>
  <si>
    <t>Sumatoria de animales atendidos por casos de presunto maltrato animal</t>
  </si>
  <si>
    <t xml:space="preserve">Leidy Rojas- Contratista Escuadrón Anticrueldad
</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</si>
  <si>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</si>
  <si>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Sumatoria de animales esterilizados a través de jornadas de esterilización quirúrgica, priorizando aquellos que se encuentren en situación de vulnerabilidad y habitabilidad de calle en puntos de alta concentración de sobrepoblación identificados.</t>
  </si>
  <si>
    <t>El objetivo del indicador es medir el avance de la esterilización quirúrgica a perros y gatos, contribuyendo al control poblacional, la reducción del abandono, el maltrato y la transmisión de enfermedades zoonóticas en la ciudad</t>
  </si>
  <si>
    <t>Número de aperros y gatos esterilizados por el IDPYBA</t>
  </si>
  <si>
    <t>El origen de los datos proviene de las Bases de Datos de Seguimiento físico del programa de Esterilizaciones (servicio tercerizado y Punto Fijo en la Unidad de Cuidado Animal), las cuales se consolidan de acuerdo con el Procedimiento PM05-PR13.</t>
  </si>
  <si>
    <t xml:space="preserve">Laura Contreras- Contratista Esterilizaciones UMQ
Walter Fernandez- Contratista Esterilizaciones Punto Fijo
</t>
  </si>
  <si>
    <t>Desarrollar 2 programas de atención a especies sinantrópicos, orientados a la atención médica veterinaria y control poblacional humanitario para palomas de plaza (Columba Livia) y a la atención y rehabilitación de enjambres de abejas (Apis melífera)</t>
  </si>
  <si>
    <t>Desarrollar dos programas para animales sinantropicos</t>
  </si>
  <si>
    <t>El objetivo de este indicador es medir el cumplimiento en la implementación de los hitos que fueron planificados para la implementación de los dos programas de atención a especies sinantrópicas que conviven con la población humana, como las palomas de plaza y las abejas. Estas especies requieren una atención especializada que garantice su bienestar y el de las personas que interactúan con ellas.</t>
  </si>
  <si>
    <t>Debido a que el indicador se mide a través de hitos, los datos provienen de las siguientes fuentes: Bases en Excel (registro de atenciones del programa), historias clínicas (corresponde a las palomas y abejas), documentos técnicos (procedimiento y protocolos según resolución), informes (informe de gestión mensual de los programas), actas (actas de visita y reuniones)</t>
  </si>
  <si>
    <t>La variable permite medir el avance programado al desarrollo de los dos programas</t>
  </si>
  <si>
    <t>La variable permite medir el avance ejecutado al desarrollo de los dos programas</t>
  </si>
  <si>
    <t>Mauricio Cano- Contratista Sinantrópicos</t>
  </si>
  <si>
    <t>Optimización de los servicios para la atención integral y   bienestar de animales domésticos, de granja y especies no convencionales en Bogotá D.C.</t>
  </si>
  <si>
    <t>Sumatoria de avance del Número de programas implementados de atención a animales sinantrópicos/Sumatoria de avance del Número de  programas de atención a animales sinantrópicos programados*100</t>
  </si>
  <si>
    <t>Número de programas de atención a la fauna sinantropica implementados</t>
  </si>
  <si>
    <t>Número de programas de atención a la fauna sinantropica programados</t>
  </si>
  <si>
    <t>Sumatoria</t>
  </si>
  <si>
    <t xml:space="preserve">Sumatoria  </t>
  </si>
  <si>
    <t xml:space="preserve">Esterilizar 320.000 perros y gatos en el Distrito, a través de alianzas y una gestión eficiente. </t>
  </si>
  <si>
    <t>En el periodo reportado no se han presentaron retrasos</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</si>
  <si>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 Debido a las dificultades que se reprogramaran las esterilizaciones faltantes para realizarlas en los meses de septiembre, octubre, noviembre y diciembre de 2024.</t>
  </si>
  <si>
    <t>No se presentaros retrasos en el periodo reportado</t>
  </si>
  <si>
    <t>Se han presentado retrasos debido a los traumatismos normales ligados a la armonización presupuestal y al cambio de gobierno, especialmente en la contratación del talento humano necesario para la prestación de los servicios disminuyendo la ejecución de los mismos. Debido a las dificultades que se reprogramaran las atenciones  faltantes para realizarlas en los meses de septiembre, octubre, noviembre y diciembre de 2024.</t>
  </si>
  <si>
    <t>Laura Vivian Idrobo Arévalo
Subdirectora de Atención a la Fauna</t>
  </si>
  <si>
    <t>Con corte al 31 de agosto de 2024, se atendieron dos (2) animales: un (1) perro y un (1) gato bajo el cuidado de recatistas y proteccionistas a traves del programa de brigadas médicas  en la ciudad de Bogotá</t>
  </si>
  <si>
    <t>A corte del 31 de agosto de 2024, se realizaron 551 esterilizaciones ( 169 canino y 382 felinos) a traves del Punto Fijo de esterilizaciones ubicado en el Punto fijo ubicado en la Unidad de Cuidado Animal; de los cuales 135 animales (74 perros y 61 gatos) fueron esterilizados por la Estrategia CES y 205 animales (52 perros y 153 gatos) con cuidador responsable residentes en estratos 1, 2 y 3.</t>
  </si>
  <si>
    <t>En el mes de agosto de 2024, se realizaron 265 esterilizaciones ( 80 canino y 185 felinos) a traves del Punto Fijo de esterilizaciones ubicado en el Punto fijo ubicado en la Unidad de Cuidado Animal; de los cuales 60 animales (28 perros y 32 gatos) fueron esterilizados por la Estrategia CES y 205 animales (52 perros y 153 gatos) con cuidador responsable residentes en estratos 1, 2 y 3.</t>
  </si>
  <si>
    <t>Con corte al 31 de agosto de 2024, la meta presenta un avance acumulado del 0,033% , a traves de:
- Ocho (8) censos poblacionales georrefenciados en los puntos de mayos conventración de Palomas de Plaza (Columba livia) en las localidades de Usaquén (3), Chapinero (1), Santa fe (1), San Cristobál (1) Los Martirés (1), y La Candelaria (1).
- Veinte (2) visitas técnicas en respuesta a la ciudadania al reporte de afectaciones por Palomas de Plaza en las localidades de: Chapinero (1), Usme(1), Bosa (1), Fontibón (5), Engativá (5), Suba (3), Barrios unidos (2), Puente Aranda (1), y La Candelaria (1).</t>
  </si>
  <si>
    <t>No se realizaron actividades en este periodo de tiempo</t>
  </si>
  <si>
    <t>En el mes de agosto de 2024 la meta presentó la atención  de 299 animales atendidos en el cuatrienio y se avanzó en lo siguiente: 
· A través de brigadas médicas se atendieron 139 animales (104 perros y 35 gatos) 
· Por Urgencias Veterinarias se atendieron 100 animales (69 caninos y 31 felinos) 
· Ingresaron 33 animales (14 caninos y 19 felinos) a la Unidad de Cuidado Animal por situación de abandono o remitidos por entidades como bomberos, policía y la secretaria Distrital de Salud para la prestación del servicio de custodia. 
· 27 animales (20 perros y 7 gatos) encontraron hogar para toda la vida a través del Programa de Adopciones</t>
  </si>
  <si>
    <t>Con corte al 31 de agosto de 2024 la meta presenta un avance acumulado de 549 animales atendidos en el cuatrienio y se avanzó en lo siguiente: 
· A través de brigadas médicas se atendieron 248 animales (177 perros y 71 gatos) 
· Por Urgencias Veterinarias se atendieron 192 animales (131 caninos y 30 felinos) 
· Ingresaron 50 animales (33 caninos y 17 felinos) a la Unidad de Cuidado Animal por situación de abandono o remitidos por entidades como bomberos, policía y la secretaria Distrital de Salud para la prestación del servicio de custodia. 
· 73 animales (37 perros y 13 gatos) encontraron hogar para toda la vida a través del Programa de Adopciones</t>
  </si>
  <si>
    <t>En el mes de agosto de 2024, se atendieron dos (2) animales: un (1) perro y un (1) gato bajo el cuidado de recatistas y proteccionistas a traves del programa de brigadas médicas  en la ciudad de Bogotá</t>
  </si>
  <si>
    <t>En el mes de agosto de 2024, se atendieron 231 animales por presunto maltrato animal: Perros: 139, Gatos: 14, Aves Ornamentales: 50, Porcinos: 5, Équidos: 8, Camélidos: 1, Aves de Corral: 13, y  Lagomorfos: 1 en las 20 localidades de Bogotá.</t>
  </si>
  <si>
    <t>Con corte al 31 de agosto de 2024 a través del escuadrón anticrueldad se han atendido por presunto maltrato 664 animales: Perros: 139, Gatos: 14, Aves Ornamentales: 50, Porcinos: 5, Équidos: 8, Camélidos: 1, Aves de Corral: 13, y  Lagomorfos: 1.</t>
  </si>
  <si>
    <t xml:space="preserve">Implementar dos (2) programas de atención a especies sin antrópicas, orientados a la atención médica veterinaria y control poblacional humanitario para palomas de plaza (Columba Livia y a la atención y rehabilitación de enjambres de abejas (Apis melífera) a través del fortalecimiento de la atención para las necesidades médicas veterinarias y de esterilización de las palomas de plaza.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</si>
</sst>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0%"/>
    <numFmt numFmtId="166" formatCode="_(* #,##0.00_);_(* \(#,##0.00\);_(* &quot;-&quot;??_);_(@_)"/>
    <numFmt numFmtId="167" formatCode="_(* #,##0_);_(* \(#,##0\);_(* &quot;-&quot;??_);_(@_)"/>
    <numFmt numFmtId="168" formatCode="_(* #,##0.000_);_(* \(#,##0.000\);_(* &quot;-&quot;??_);_(@_)"/>
  </numFmts>
  <fonts count="27" x14ac:knownFonts="1">
    <font>
      <sz val="11"/>
      <color theme="1"/>
      <name val="Calibri"/>
      <family val="2"/>
      <scheme val="minor"/>
    </font>
    <font>
      <sz val="11"/>
      <color theme="1"/>
      <name val="Calibri"/>
      <family val="2"/>
      <scheme val="minor"/>
    </font>
    <font>
      <b/>
      <sz val="7.5"/>
      <color theme="1"/>
      <name val="Arial"/>
      <family val="2"/>
    </font>
    <font>
      <b/>
      <sz val="11"/>
      <color theme="1"/>
      <name val="Arial"/>
      <family val="2"/>
    </font>
    <font>
      <b/>
      <sz val="10"/>
      <color theme="1"/>
      <name val="Arial"/>
      <family val="2"/>
    </font>
    <font>
      <sz val="9"/>
      <color theme="1"/>
      <name val="Arial"/>
      <family val="2"/>
    </font>
    <font>
      <sz val="10"/>
      <name val="Arial"/>
      <family val="2"/>
    </font>
    <font>
      <sz val="9"/>
      <color theme="0" tint="-0.34998626667073579"/>
      <name val="Arial"/>
      <family val="2"/>
    </font>
    <font>
      <b/>
      <sz val="11"/>
      <name val="Arial"/>
      <family val="2"/>
    </font>
    <font>
      <b/>
      <sz val="10"/>
      <name val="Arial"/>
      <family val="2"/>
    </font>
    <font>
      <sz val="9"/>
      <color theme="0" tint="-0.14999847407452621"/>
      <name val="Arial"/>
      <family val="2"/>
    </font>
    <font>
      <b/>
      <sz val="9"/>
      <name val="Arial"/>
      <family val="2"/>
    </font>
    <font>
      <sz val="9"/>
      <name val="Arial"/>
      <family val="2"/>
    </font>
    <font>
      <sz val="11"/>
      <name val="Arial"/>
      <family val="2"/>
    </font>
    <font>
      <u/>
      <sz val="9"/>
      <name val="Arial"/>
      <family val="2"/>
    </font>
    <font>
      <u/>
      <sz val="11"/>
      <name val="Arial"/>
      <family val="2"/>
    </font>
    <font>
      <sz val="9"/>
      <color theme="0" tint="-0.249977111117893"/>
      <name val="Arial"/>
      <family val="2"/>
    </font>
    <font>
      <b/>
      <sz val="9"/>
      <color theme="1"/>
      <name val="Arial"/>
      <family val="2"/>
    </font>
    <font>
      <sz val="9"/>
      <color theme="4"/>
      <name val="Arial"/>
      <family val="2"/>
    </font>
    <font>
      <sz val="10"/>
      <color theme="1"/>
      <name val="Arial"/>
      <family val="2"/>
    </font>
    <font>
      <sz val="11"/>
      <color theme="1"/>
      <name val="Arial"/>
      <family val="2"/>
    </font>
    <font>
      <sz val="11"/>
      <color rgb="FF444444"/>
      <name val="Calibri"/>
      <family val="2"/>
      <scheme val="minor"/>
    </font>
    <font>
      <b/>
      <sz val="9"/>
      <color theme="4"/>
      <name val="Arial"/>
      <family val="2"/>
    </font>
    <font>
      <sz val="10"/>
      <color rgb="FFFF0000"/>
      <name val="Arial"/>
      <family val="2"/>
    </font>
    <font>
      <sz val="7"/>
      <color theme="1"/>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indexed="9"/>
        <bgColor indexed="64"/>
      </patternFill>
    </fill>
    <fill>
      <patternFill patternType="solid">
        <fgColor theme="6" tint="0.39997558519241921"/>
        <bgColor indexed="64"/>
      </patternFill>
    </fill>
    <fill>
      <patternFill patternType="solid">
        <fgColor theme="0"/>
        <bgColor indexed="64"/>
      </patternFill>
    </fill>
    <fill>
      <patternFill patternType="solid">
        <fgColor rgb="FFFFFFFF"/>
        <bgColor rgb="FF00000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9" fontId="6" fillId="0" borderId="0" applyFont="0" applyFill="0" applyBorder="0" applyAlignment="0" applyProtection="0"/>
  </cellStyleXfs>
  <cellXfs count="133">
    <xf numFmtId="0" fontId="0" fillId="0" borderId="0" xfId="0"/>
    <xf numFmtId="0" fontId="12" fillId="0" borderId="4" xfId="4" applyFont="1" applyBorder="1" applyAlignment="1" applyProtection="1">
      <alignment horizontal="center" vertical="center" wrapText="1"/>
      <protection hidden="1"/>
    </xf>
    <xf numFmtId="0" fontId="12" fillId="0" borderId="5" xfId="4" applyFont="1" applyBorder="1" applyAlignment="1" applyProtection="1">
      <alignment horizontal="center" vertical="center" wrapText="1"/>
      <protection hidden="1"/>
    </xf>
    <xf numFmtId="0" fontId="12" fillId="0" borderId="6" xfId="4" applyFont="1" applyBorder="1" applyAlignment="1" applyProtection="1">
      <alignment horizontal="center" vertical="center" wrapText="1"/>
      <protection hidden="1"/>
    </xf>
    <xf numFmtId="0" fontId="12" fillId="0" borderId="1" xfId="4" applyFont="1" applyBorder="1" applyAlignment="1" applyProtection="1">
      <alignment horizontal="center" vertical="center" wrapText="1"/>
      <protection hidden="1"/>
    </xf>
    <xf numFmtId="0" fontId="12" fillId="0" borderId="2" xfId="4" applyFont="1" applyBorder="1" applyAlignment="1" applyProtection="1">
      <alignment horizontal="center" vertical="center" wrapText="1"/>
      <protection hidden="1"/>
    </xf>
    <xf numFmtId="43" fontId="12" fillId="4" borderId="12" xfId="1" applyFont="1" applyFill="1" applyBorder="1" applyAlignment="1" applyProtection="1">
      <alignment horizontal="center" vertical="center" wrapText="1"/>
    </xf>
    <xf numFmtId="43" fontId="12" fillId="4" borderId="13" xfId="1" applyFont="1" applyFill="1" applyBorder="1" applyAlignment="1" applyProtection="1">
      <alignment horizontal="center" vertical="center" wrapText="1"/>
    </xf>
    <xf numFmtId="43" fontId="12" fillId="4" borderId="14" xfId="1" applyFont="1" applyFill="1" applyBorder="1" applyAlignment="1" applyProtection="1">
      <alignment horizontal="center" vertical="center" wrapText="1"/>
    </xf>
    <xf numFmtId="0" fontId="2" fillId="0" borderId="1" xfId="0" applyFont="1" applyBorder="1" applyAlignment="1" applyProtection="1">
      <alignment horizont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Protection="1"/>
    <xf numFmtId="0" fontId="7" fillId="0" borderId="0" xfId="3" applyFont="1" applyAlignment="1" applyProtection="1">
      <alignment vertical="center" wrapText="1"/>
    </xf>
    <xf numFmtId="0" fontId="8" fillId="2" borderId="1" xfId="4" applyFont="1" applyFill="1" applyBorder="1" applyAlignment="1" applyProtection="1">
      <alignment horizontal="center" vertical="center"/>
    </xf>
    <xf numFmtId="0" fontId="9" fillId="0" borderId="0" xfId="4" applyFont="1" applyAlignment="1" applyProtection="1">
      <alignment horizontal="center" vertical="center"/>
    </xf>
    <xf numFmtId="0" fontId="3" fillId="3" borderId="1" xfId="4" applyFont="1" applyFill="1" applyBorder="1" applyAlignment="1" applyProtection="1">
      <alignment horizontal="center" vertical="center"/>
    </xf>
    <xf numFmtId="0" fontId="3" fillId="0" borderId="0" xfId="4" applyFont="1" applyAlignment="1" applyProtection="1">
      <alignment horizontal="center" vertical="center"/>
    </xf>
    <xf numFmtId="0" fontId="10" fillId="0" borderId="0" xfId="0" applyFont="1" applyProtection="1"/>
    <xf numFmtId="0" fontId="11" fillId="3" borderId="1" xfId="4" applyFont="1" applyFill="1" applyBorder="1" applyAlignment="1" applyProtection="1">
      <alignment horizontal="left" vertical="center"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horizontal="center" vertical="center" wrapText="1"/>
    </xf>
    <xf numFmtId="0" fontId="12" fillId="0" borderId="1" xfId="4" applyFont="1" applyBorder="1" applyAlignment="1" applyProtection="1">
      <alignment horizontal="center" vertical="center" wrapText="1"/>
    </xf>
    <xf numFmtId="0" fontId="13" fillId="0" borderId="0" xfId="4" applyFont="1" applyAlignment="1" applyProtection="1">
      <alignment horizontal="center" vertical="top" wrapText="1"/>
    </xf>
    <xf numFmtId="0" fontId="12" fillId="0" borderId="1" xfId="4" applyFont="1" applyBorder="1" applyAlignment="1" applyProtection="1">
      <alignment horizontal="center" vertical="center"/>
    </xf>
    <xf numFmtId="0" fontId="11" fillId="3" borderId="1" xfId="4" applyFont="1" applyFill="1" applyBorder="1" applyAlignment="1" applyProtection="1">
      <alignment vertical="center" wrapText="1"/>
    </xf>
    <xf numFmtId="0" fontId="13" fillId="0" borderId="0" xfId="4" applyFont="1" applyAlignment="1" applyProtection="1">
      <alignment horizontal="center" vertical="center"/>
    </xf>
    <xf numFmtId="1" fontId="12" fillId="0" borderId="1" xfId="5" applyNumberFormat="1" applyFont="1" applyFill="1" applyBorder="1" applyAlignment="1" applyProtection="1">
      <alignment horizontal="center" vertical="center" wrapText="1"/>
    </xf>
    <xf numFmtId="1" fontId="8" fillId="0" borderId="0" xfId="5" applyNumberFormat="1" applyFont="1" applyFill="1" applyBorder="1" applyAlignment="1" applyProtection="1">
      <alignment horizontal="center" vertical="center" wrapText="1"/>
    </xf>
    <xf numFmtId="9" fontId="12" fillId="0" borderId="1" xfId="6" applyFont="1" applyFill="1" applyBorder="1" applyAlignment="1" applyProtection="1">
      <alignment horizontal="center" vertical="center"/>
    </xf>
    <xf numFmtId="0" fontId="12" fillId="0" borderId="1" xfId="6" applyNumberFormat="1" applyFont="1" applyFill="1" applyBorder="1" applyAlignment="1" applyProtection="1">
      <alignment horizontal="center" vertical="center" wrapText="1"/>
    </xf>
    <xf numFmtId="0" fontId="8" fillId="0" borderId="0" xfId="6" applyNumberFormat="1" applyFont="1" applyFill="1" applyBorder="1" applyAlignment="1" applyProtection="1">
      <alignment horizontal="center" vertical="center" wrapText="1"/>
    </xf>
    <xf numFmtId="0" fontId="7" fillId="0" borderId="0" xfId="3" applyFont="1" applyAlignment="1" applyProtection="1">
      <alignment vertical="center"/>
    </xf>
    <xf numFmtId="0" fontId="13" fillId="0" borderId="0" xfId="4" applyFont="1" applyAlignment="1" applyProtection="1">
      <alignment horizontal="left" vertical="center" wrapText="1"/>
    </xf>
    <xf numFmtId="0" fontId="12" fillId="4" borderId="1" xfId="4" applyFont="1" applyFill="1" applyBorder="1" applyAlignment="1" applyProtection="1">
      <alignment horizontal="center" vertical="center" wrapText="1"/>
    </xf>
    <xf numFmtId="0" fontId="12" fillId="4" borderId="1" xfId="4" applyFont="1" applyFill="1" applyBorder="1" applyAlignment="1" applyProtection="1">
      <alignment horizontal="center" vertical="center"/>
    </xf>
    <xf numFmtId="49" fontId="12" fillId="0" borderId="1" xfId="4" applyNumberFormat="1" applyFont="1" applyBorder="1" applyAlignment="1" applyProtection="1">
      <alignment horizontal="center" vertical="center"/>
    </xf>
    <xf numFmtId="0" fontId="12" fillId="4" borderId="1" xfId="4" applyFont="1" applyFill="1" applyBorder="1" applyAlignment="1" applyProtection="1">
      <alignment horizontal="left" vertical="center" wrapText="1"/>
    </xf>
    <xf numFmtId="0" fontId="13" fillId="0" borderId="0" xfId="4" applyFont="1" applyAlignment="1" applyProtection="1">
      <alignment horizontal="center" vertical="center" wrapText="1"/>
    </xf>
    <xf numFmtId="0" fontId="8" fillId="0" borderId="0" xfId="4" applyFont="1" applyAlignment="1" applyProtection="1">
      <alignment horizontal="center" vertical="center" wrapText="1"/>
    </xf>
    <xf numFmtId="0" fontId="14" fillId="0" borderId="1" xfId="4" applyFont="1" applyBorder="1" applyAlignment="1" applyProtection="1">
      <alignment horizontal="center" vertical="center"/>
    </xf>
    <xf numFmtId="0" fontId="15" fillId="0" borderId="0" xfId="4" applyFont="1" applyAlignment="1" applyProtection="1">
      <alignment horizontal="center" vertical="center"/>
    </xf>
    <xf numFmtId="0" fontId="11" fillId="3" borderId="1" xfId="4" applyFont="1" applyFill="1" applyBorder="1" applyAlignment="1" applyProtection="1">
      <alignment horizontal="left" vertical="center" wrapText="1"/>
    </xf>
    <xf numFmtId="0" fontId="11" fillId="3" borderId="1" xfId="4" applyFont="1" applyFill="1" applyBorder="1" applyAlignment="1" applyProtection="1">
      <alignment horizontal="center" vertical="center"/>
    </xf>
    <xf numFmtId="9" fontId="11" fillId="3" borderId="1" xfId="6" applyFont="1" applyFill="1" applyBorder="1" applyAlignment="1" applyProtection="1">
      <alignment horizontal="center" vertical="center"/>
    </xf>
    <xf numFmtId="9" fontId="8" fillId="0" borderId="0" xfId="6" applyFont="1" applyFill="1" applyBorder="1" applyAlignment="1" applyProtection="1">
      <alignment horizontal="center" vertical="center"/>
    </xf>
    <xf numFmtId="0" fontId="11" fillId="3" borderId="3" xfId="4" applyFont="1" applyFill="1" applyBorder="1" applyAlignment="1" applyProtection="1">
      <alignment horizontal="left" vertical="center" wrapText="1"/>
    </xf>
    <xf numFmtId="0" fontId="12" fillId="0" borderId="4" xfId="4" applyFont="1" applyBorder="1" applyAlignment="1" applyProtection="1">
      <alignment horizontal="center" vertical="center"/>
    </xf>
    <xf numFmtId="0" fontId="12" fillId="0" borderId="5" xfId="4" applyFont="1" applyBorder="1" applyAlignment="1" applyProtection="1">
      <alignment horizontal="center" vertical="center"/>
    </xf>
    <xf numFmtId="0" fontId="12" fillId="0" borderId="6" xfId="4" applyFont="1" applyBorder="1" applyAlignment="1" applyProtection="1">
      <alignment horizontal="center" vertical="center"/>
    </xf>
    <xf numFmtId="0" fontId="12" fillId="4" borderId="2" xfId="4" applyFont="1" applyFill="1" applyBorder="1" applyAlignment="1" applyProtection="1">
      <alignment horizontal="center" vertical="center"/>
    </xf>
    <xf numFmtId="0" fontId="12" fillId="0" borderId="4" xfId="4" applyFont="1" applyBorder="1" applyAlignment="1" applyProtection="1">
      <alignment horizontal="center" vertical="center" wrapText="1"/>
    </xf>
    <xf numFmtId="0" fontId="12" fillId="0" borderId="5" xfId="4" applyFont="1" applyBorder="1" applyAlignment="1" applyProtection="1">
      <alignment horizontal="center" vertical="center" wrapText="1"/>
    </xf>
    <xf numFmtId="0" fontId="12" fillId="0" borderId="7" xfId="4" applyFont="1" applyBorder="1" applyAlignment="1" applyProtection="1">
      <alignment horizontal="center" vertical="center" wrapText="1"/>
    </xf>
    <xf numFmtId="0" fontId="16" fillId="0" borderId="0" xfId="3" applyFont="1" applyAlignment="1" applyProtection="1">
      <alignment vertical="center"/>
    </xf>
    <xf numFmtId="17" fontId="12" fillId="0" borderId="4" xfId="4" applyNumberFormat="1" applyFont="1" applyBorder="1" applyAlignment="1" applyProtection="1">
      <alignment horizontal="center" vertical="center" wrapText="1"/>
    </xf>
    <xf numFmtId="17" fontId="12" fillId="0" borderId="5" xfId="4" applyNumberFormat="1" applyFont="1" applyBorder="1" applyAlignment="1" applyProtection="1">
      <alignment horizontal="center" vertical="center" wrapText="1"/>
    </xf>
    <xf numFmtId="17" fontId="12" fillId="0" borderId="6" xfId="4" applyNumberFormat="1" applyFont="1" applyBorder="1" applyAlignment="1" applyProtection="1">
      <alignment horizontal="center" vertical="center" wrapText="1"/>
    </xf>
    <xf numFmtId="1" fontId="12" fillId="0" borderId="4" xfId="6" applyNumberFormat="1" applyFont="1" applyFill="1" applyBorder="1" applyAlignment="1" applyProtection="1">
      <alignment horizontal="center" vertical="center" wrapText="1"/>
    </xf>
    <xf numFmtId="1" fontId="12" fillId="2" borderId="7" xfId="6" applyNumberFormat="1" applyFont="1" applyFill="1" applyBorder="1" applyAlignment="1" applyProtection="1">
      <alignment horizontal="center" vertical="center" wrapText="1"/>
    </xf>
    <xf numFmtId="165" fontId="13" fillId="0" borderId="0" xfId="6" applyNumberFormat="1" applyFont="1" applyFill="1" applyBorder="1" applyAlignment="1" applyProtection="1">
      <alignment horizontal="center" vertical="top" wrapText="1"/>
    </xf>
    <xf numFmtId="14" fontId="12" fillId="0" borderId="4" xfId="4" applyNumberFormat="1" applyFont="1" applyBorder="1" applyAlignment="1" applyProtection="1">
      <alignment horizontal="center" vertical="center" wrapText="1"/>
    </xf>
    <xf numFmtId="0" fontId="12" fillId="0" borderId="6" xfId="4" applyFont="1" applyBorder="1" applyAlignment="1" applyProtection="1">
      <alignment horizontal="center" vertical="center" wrapText="1"/>
    </xf>
    <xf numFmtId="3" fontId="12" fillId="2" borderId="4" xfId="6" applyNumberFormat="1" applyFont="1" applyFill="1" applyBorder="1" applyAlignment="1" applyProtection="1">
      <alignment horizontal="center" vertical="center" wrapText="1"/>
    </xf>
    <xf numFmtId="3" fontId="12" fillId="2" borderId="5" xfId="6" applyNumberFormat="1" applyFont="1" applyFill="1" applyBorder="1" applyAlignment="1" applyProtection="1">
      <alignment horizontal="center" vertical="center" wrapText="1"/>
    </xf>
    <xf numFmtId="3" fontId="12" fillId="2" borderId="7" xfId="6" applyNumberFormat="1" applyFont="1" applyFill="1" applyBorder="1" applyAlignment="1" applyProtection="1">
      <alignment horizontal="center" vertical="center" wrapText="1"/>
    </xf>
    <xf numFmtId="9" fontId="13" fillId="0" borderId="0" xfId="6" applyFont="1" applyFill="1" applyBorder="1" applyAlignment="1" applyProtection="1">
      <alignment horizontal="center" vertical="top" wrapText="1"/>
    </xf>
    <xf numFmtId="0" fontId="11" fillId="3" borderId="8" xfId="4" applyFont="1" applyFill="1" applyBorder="1" applyAlignment="1" applyProtection="1">
      <alignment horizontal="left" vertical="center" wrapText="1"/>
    </xf>
    <xf numFmtId="0" fontId="12" fillId="4" borderId="9" xfId="4" applyFont="1" applyFill="1" applyBorder="1" applyAlignment="1" applyProtection="1">
      <alignment horizontal="center" vertical="center"/>
    </xf>
    <xf numFmtId="0" fontId="12" fillId="4" borderId="10" xfId="4" applyFont="1" applyFill="1" applyBorder="1" applyAlignment="1" applyProtection="1">
      <alignment horizontal="center" vertical="center"/>
    </xf>
    <xf numFmtId="0" fontId="12" fillId="4" borderId="11" xfId="4" applyFont="1" applyFill="1" applyBorder="1" applyAlignment="1" applyProtection="1">
      <alignment horizontal="center" vertical="center"/>
    </xf>
    <xf numFmtId="0" fontId="11" fillId="3" borderId="12" xfId="4" applyFont="1" applyFill="1" applyBorder="1" applyAlignment="1" applyProtection="1">
      <alignment vertical="top" wrapText="1"/>
    </xf>
    <xf numFmtId="0" fontId="17" fillId="3" borderId="3" xfId="4" applyFont="1" applyFill="1" applyBorder="1" applyAlignment="1" applyProtection="1">
      <alignment horizontal="center" vertical="center"/>
    </xf>
    <xf numFmtId="0" fontId="17" fillId="3" borderId="1" xfId="4" applyFont="1" applyFill="1" applyBorder="1" applyAlignment="1" applyProtection="1">
      <alignment horizontal="center" vertical="center"/>
    </xf>
    <xf numFmtId="0" fontId="17" fillId="3" borderId="2" xfId="4" applyFont="1" applyFill="1" applyBorder="1" applyAlignment="1" applyProtection="1">
      <alignment horizontal="center" vertical="center"/>
    </xf>
    <xf numFmtId="0" fontId="11" fillId="3" borderId="3" xfId="4" applyFont="1" applyFill="1" applyBorder="1" applyAlignment="1" applyProtection="1">
      <alignment horizontal="center" vertical="center" wrapText="1"/>
    </xf>
    <xf numFmtId="0" fontId="11" fillId="3" borderId="1" xfId="4" applyFont="1" applyFill="1" applyBorder="1" applyAlignment="1" applyProtection="1">
      <alignment horizontal="center" vertical="center" wrapText="1"/>
    </xf>
    <xf numFmtId="0" fontId="11" fillId="3" borderId="1" xfId="0" applyFont="1" applyFill="1" applyBorder="1" applyAlignment="1" applyProtection="1">
      <alignment horizontal="center" vertical="center" wrapText="1"/>
    </xf>
    <xf numFmtId="0" fontId="11" fillId="3" borderId="2" xfId="4" applyFont="1" applyFill="1" applyBorder="1" applyAlignment="1" applyProtection="1">
      <alignment horizontal="center" vertical="center" wrapText="1"/>
    </xf>
    <xf numFmtId="0" fontId="11" fillId="3" borderId="3" xfId="4" applyFont="1" applyFill="1" applyBorder="1" applyAlignment="1" applyProtection="1">
      <alignment horizontal="center" vertical="center"/>
    </xf>
    <xf numFmtId="166" fontId="18" fillId="2" borderId="1" xfId="1" applyNumberFormat="1" applyFont="1" applyFill="1" applyBorder="1" applyAlignment="1" applyProtection="1">
      <alignment horizontal="center" vertical="center"/>
    </xf>
    <xf numFmtId="166" fontId="12" fillId="2" borderId="4" xfId="1" applyNumberFormat="1" applyFont="1" applyFill="1" applyBorder="1" applyAlignment="1" applyProtection="1">
      <alignment horizontal="center" vertical="center"/>
    </xf>
    <xf numFmtId="9" fontId="19" fillId="0" borderId="1" xfId="2" applyFont="1" applyBorder="1" applyProtection="1"/>
    <xf numFmtId="10" fontId="12" fillId="5" borderId="1" xfId="0" applyNumberFormat="1" applyFont="1" applyFill="1" applyBorder="1" applyAlignment="1" applyProtection="1">
      <alignment vertical="center" wrapText="1"/>
    </xf>
    <xf numFmtId="9" fontId="20" fillId="0" borderId="0" xfId="2" applyFont="1" applyFill="1" applyBorder="1" applyAlignment="1" applyProtection="1">
      <alignment horizontal="center" vertical="center" wrapText="1"/>
    </xf>
    <xf numFmtId="10" fontId="21" fillId="0" borderId="1" xfId="2" applyNumberFormat="1" applyFont="1" applyBorder="1" applyProtection="1"/>
    <xf numFmtId="167" fontId="22" fillId="0" borderId="1" xfId="1" applyNumberFormat="1" applyFont="1" applyFill="1" applyBorder="1" applyAlignment="1" applyProtection="1">
      <alignment horizontal="center" vertical="center"/>
    </xf>
    <xf numFmtId="167" fontId="12" fillId="2" borderId="4" xfId="1" applyNumberFormat="1" applyFont="1" applyFill="1" applyBorder="1" applyAlignment="1" applyProtection="1">
      <alignment horizontal="center" vertical="center"/>
    </xf>
    <xf numFmtId="167" fontId="22" fillId="2" borderId="1" xfId="1" applyNumberFormat="1" applyFont="1" applyFill="1" applyBorder="1" applyAlignment="1" applyProtection="1">
      <alignment horizontal="center" vertical="center"/>
    </xf>
    <xf numFmtId="0" fontId="11" fillId="3" borderId="1" xfId="4" applyFont="1" applyFill="1" applyBorder="1" applyAlignment="1" applyProtection="1">
      <alignment horizontal="justify" vertical="center" wrapText="1"/>
    </xf>
    <xf numFmtId="0" fontId="5" fillId="0" borderId="4" xfId="4" applyFont="1" applyBorder="1" applyAlignment="1" applyProtection="1">
      <alignment horizontal="justify" vertical="center" wrapText="1"/>
    </xf>
    <xf numFmtId="0" fontId="5" fillId="0" borderId="5" xfId="4" applyFont="1" applyBorder="1" applyAlignment="1" applyProtection="1">
      <alignment horizontal="justify" vertical="center" wrapText="1"/>
    </xf>
    <xf numFmtId="0" fontId="5" fillId="0" borderId="6" xfId="4" applyFont="1" applyBorder="1" applyAlignment="1" applyProtection="1">
      <alignment horizontal="justify" vertical="center" wrapText="1"/>
    </xf>
    <xf numFmtId="0" fontId="23" fillId="0" borderId="0" xfId="4" applyFont="1" applyAlignment="1" applyProtection="1">
      <alignment horizontal="center" vertical="center" wrapText="1"/>
    </xf>
    <xf numFmtId="0" fontId="17" fillId="0" borderId="9" xfId="4" applyFont="1" applyBorder="1" applyAlignment="1" applyProtection="1">
      <alignment horizontal="center" vertical="center"/>
    </xf>
    <xf numFmtId="0" fontId="17" fillId="0" borderId="10" xfId="4" applyFont="1" applyBorder="1" applyAlignment="1" applyProtection="1">
      <alignment horizontal="center" vertical="center"/>
    </xf>
    <xf numFmtId="0" fontId="17" fillId="0" borderId="11"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0" xfId="4" applyFont="1" applyAlignment="1" applyProtection="1">
      <alignment horizontal="center" vertical="center"/>
    </xf>
    <xf numFmtId="0" fontId="17" fillId="0" borderId="16" xfId="4" applyFont="1" applyBorder="1" applyAlignment="1" applyProtection="1">
      <alignment horizontal="center" vertical="center"/>
    </xf>
    <xf numFmtId="0" fontId="17" fillId="0" borderId="17" xfId="4" applyFont="1" applyBorder="1" applyAlignment="1" applyProtection="1">
      <alignment horizontal="center" vertical="center"/>
    </xf>
    <xf numFmtId="0" fontId="17" fillId="0" borderId="18" xfId="4" applyFont="1" applyBorder="1" applyAlignment="1" applyProtection="1">
      <alignment horizontal="center" vertical="center"/>
    </xf>
    <xf numFmtId="0" fontId="17" fillId="0" borderId="19" xfId="4" applyFont="1" applyBorder="1" applyAlignment="1" applyProtection="1">
      <alignment horizontal="center" vertical="center"/>
    </xf>
    <xf numFmtId="0" fontId="19" fillId="0" borderId="0" xfId="0" applyFont="1" applyAlignment="1" applyProtection="1">
      <alignment horizontal="center" vertical="center"/>
    </xf>
    <xf numFmtId="0" fontId="11" fillId="3" borderId="1" xfId="4" applyFont="1" applyFill="1" applyBorder="1" applyAlignment="1" applyProtection="1">
      <alignment horizontal="justify" vertical="center"/>
    </xf>
    <xf numFmtId="0" fontId="6" fillId="0" borderId="0" xfId="4" applyAlignment="1" applyProtection="1">
      <alignment vertical="center" wrapText="1"/>
    </xf>
    <xf numFmtId="0" fontId="24" fillId="0" borderId="0" xfId="0" applyFont="1" applyAlignment="1" applyProtection="1">
      <alignment horizontal="center"/>
    </xf>
    <xf numFmtId="0" fontId="9" fillId="2" borderId="0" xfId="4" applyFont="1" applyFill="1" applyAlignment="1" applyProtection="1">
      <alignment horizontal="center" vertical="center"/>
    </xf>
    <xf numFmtId="0" fontId="6" fillId="2" borderId="0" xfId="4" applyFill="1" applyAlignment="1" applyProtection="1">
      <alignment vertical="center"/>
    </xf>
    <xf numFmtId="0" fontId="6" fillId="2" borderId="0" xfId="4" applyFill="1" applyAlignment="1" applyProtection="1">
      <alignment vertical="top" wrapText="1"/>
    </xf>
    <xf numFmtId="9" fontId="9" fillId="2" borderId="0" xfId="6" applyFont="1" applyFill="1" applyAlignment="1" applyProtection="1">
      <alignment vertical="center"/>
    </xf>
    <xf numFmtId="9" fontId="6" fillId="2" borderId="0" xfId="6" applyFont="1" applyFill="1" applyAlignment="1" applyProtection="1">
      <alignment vertical="center"/>
    </xf>
    <xf numFmtId="0" fontId="6" fillId="0" borderId="0" xfId="4" applyAlignment="1" applyProtection="1">
      <alignment vertical="center"/>
    </xf>
    <xf numFmtId="0" fontId="19" fillId="0" borderId="0" xfId="0" applyFont="1" applyProtection="1"/>
    <xf numFmtId="0" fontId="4" fillId="0" borderId="0" xfId="0" applyFont="1" applyAlignment="1" applyProtection="1">
      <alignment horizontal="center"/>
    </xf>
    <xf numFmtId="0" fontId="4" fillId="0" borderId="0" xfId="0" applyFont="1" applyProtection="1"/>
    <xf numFmtId="1" fontId="12" fillId="2" borderId="4" xfId="6" applyNumberFormat="1" applyFont="1" applyFill="1" applyBorder="1" applyAlignment="1" applyProtection="1">
      <alignment vertical="center" wrapText="1"/>
    </xf>
    <xf numFmtId="1" fontId="12" fillId="2" borderId="7" xfId="6" applyNumberFormat="1" applyFont="1" applyFill="1" applyBorder="1" applyAlignment="1" applyProtection="1">
      <alignment vertical="center" wrapText="1"/>
    </xf>
    <xf numFmtId="166" fontId="22" fillId="2" borderId="1" xfId="1" applyNumberFormat="1" applyFont="1" applyFill="1" applyBorder="1" applyAlignment="1" applyProtection="1">
      <alignment horizontal="center" vertical="center"/>
    </xf>
    <xf numFmtId="0" fontId="5" fillId="4" borderId="4" xfId="4" applyFont="1" applyFill="1" applyBorder="1" applyAlignment="1" applyProtection="1">
      <alignment horizontal="justify" vertical="center" wrapText="1"/>
    </xf>
    <xf numFmtId="0" fontId="5" fillId="4" borderId="5" xfId="4" applyFont="1" applyFill="1" applyBorder="1" applyAlignment="1" applyProtection="1">
      <alignment horizontal="justify" vertical="center" wrapText="1"/>
    </xf>
    <xf numFmtId="0" fontId="5" fillId="4" borderId="6" xfId="4" applyFont="1" applyFill="1" applyBorder="1" applyAlignment="1" applyProtection="1">
      <alignment horizontal="justify" vertical="center" wrapText="1"/>
    </xf>
    <xf numFmtId="1" fontId="12" fillId="4" borderId="4" xfId="6" applyNumberFormat="1" applyFont="1" applyFill="1" applyBorder="1" applyAlignment="1" applyProtection="1">
      <alignment vertical="center" wrapText="1"/>
    </xf>
    <xf numFmtId="0" fontId="12" fillId="0" borderId="1" xfId="4" applyFont="1" applyBorder="1" applyAlignment="1" applyProtection="1">
      <alignment horizontal="left" vertical="center" wrapText="1"/>
      <protection hidden="1"/>
    </xf>
    <xf numFmtId="0" fontId="12" fillId="0" borderId="2" xfId="4" applyFont="1" applyBorder="1" applyAlignment="1" applyProtection="1">
      <alignment horizontal="left" vertical="center" wrapText="1"/>
      <protection hidden="1"/>
    </xf>
    <xf numFmtId="0" fontId="14" fillId="0" borderId="1" xfId="4" applyFont="1" applyBorder="1" applyAlignment="1" applyProtection="1">
      <alignment horizontal="center" vertical="center" wrapText="1"/>
    </xf>
    <xf numFmtId="0" fontId="11" fillId="0" borderId="1" xfId="4" applyFont="1" applyBorder="1" applyAlignment="1" applyProtection="1">
      <alignment horizontal="center" vertical="center"/>
    </xf>
    <xf numFmtId="9" fontId="11" fillId="0" borderId="1" xfId="6" applyFont="1" applyFill="1" applyBorder="1" applyAlignment="1" applyProtection="1">
      <alignment horizontal="center" vertical="center"/>
    </xf>
    <xf numFmtId="0" fontId="12" fillId="0" borderId="2" xfId="4" applyFont="1" applyBorder="1" applyAlignment="1" applyProtection="1">
      <alignment horizontal="center" vertical="center"/>
    </xf>
    <xf numFmtId="168" fontId="22" fillId="2" borderId="1" xfId="1" applyNumberFormat="1" applyFont="1" applyFill="1" applyBorder="1" applyAlignment="1" applyProtection="1">
      <alignment horizontal="center" vertical="center"/>
    </xf>
    <xf numFmtId="168" fontId="12" fillId="2" borderId="4" xfId="1" applyNumberFormat="1" applyFont="1" applyFill="1" applyBorder="1" applyAlignment="1" applyProtection="1">
      <alignment horizontal="center" vertical="center"/>
    </xf>
    <xf numFmtId="0" fontId="12" fillId="0" borderId="1" xfId="4" applyFont="1" applyBorder="1" applyAlignment="1" applyProtection="1">
      <alignment horizontal="left" vertical="center" wrapText="1"/>
    </xf>
  </cellXfs>
  <cellStyles count="7">
    <cellStyle name="Millares" xfId="1" builtinId="3"/>
    <cellStyle name="Millares 3" xfId="5" xr:uid="{5623E7F9-6805-4414-B604-EF64249861DA}"/>
    <cellStyle name="Normal" xfId="0" builtinId="0"/>
    <cellStyle name="Normal 2" xfId="3" xr:uid="{A7C46592-0852-46A1-BDF1-067BB6AA808A}"/>
    <cellStyle name="Normal 4" xfId="4" xr:uid="{00CF39A7-4FC4-4474-BB97-B135ABE2E86B}"/>
    <cellStyle name="Porcentaje" xfId="2" builtinId="5"/>
    <cellStyle name="Porcentual 2" xfId="6" xr:uid="{9EB37906-A5A7-46A7-9DAE-43447897CB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'7933-1'!$C$26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'7933-1'!$C$27:$C$38</c:f>
              <c:numCache>
                <c:formatCode>_(* #,##0.00_);_(* \(#,##0.00\);_(* "-"??_);_(@_)</c:formatCode>
                <c:ptCount val="12"/>
                <c:pt idx="0">
                  <c:v>0</c:v>
                </c:pt>
                <c:pt idx="1">
                  <c:v>0</c:v>
                </c:pt>
                <c:pt idx="2">
                  <c:v>0</c:v>
                </c:pt>
                <c:pt idx="3">
                  <c:v>0</c:v>
                </c:pt>
                <c:pt idx="4">
                  <c:v>0</c:v>
                </c:pt>
                <c:pt idx="5">
                  <c:v>0</c:v>
                </c:pt>
                <c:pt idx="6" formatCode="_(* #,##0_);_(* \(#,##0\);_(* &quot;-&quot;??_);_(@_)">
                  <c:v>250</c:v>
                </c:pt>
                <c:pt idx="7" formatCode="_(* #,##0_);_(* \(#,##0\);_(* &quot;-&quot;??_);_(@_)">
                  <c:v>743</c:v>
                </c:pt>
                <c:pt idx="8" formatCode="_(* #,##0_);_(* \(#,##0\);_(* &quot;-&quot;??_);_(@_)">
                  <c:v>1015</c:v>
                </c:pt>
                <c:pt idx="9" formatCode="_(* #,##0_);_(* \(#,##0\);_(* &quot;-&quot;??_);_(@_)">
                  <c:v>1130</c:v>
                </c:pt>
                <c:pt idx="10" formatCode="_(* #,##0_);_(* \(#,##0\);_(* &quot;-&quot;??_);_(@_)">
                  <c:v>1103</c:v>
                </c:pt>
                <c:pt idx="11" formatCode="_(* #,##0_);_(* \(#,##0\);_(* &quot;-&quot;??_);_(@_)">
                  <c:v>1159</c:v>
                </c:pt>
              </c:numCache>
            </c:numRef>
          </c:val>
          <c:extLst>
            <c:ext xmlns:c16="http://schemas.microsoft.com/office/drawing/2014/chart" uri="{C3380CC4-5D6E-409C-BE32-E72D297353CC}">
              <c16:uniqueId val="{00000000-E895-485B-A192-D6313A7A79E3}"/>
            </c:ext>
          </c:extLst>
        </c:ser>
        <c:ser>
          <c:idx val="1"/>
          <c:order val="1"/>
          <c:tx>
            <c:strRef>
              <c:f>'7933-1'!$D$26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'7933-1'!$D$27:$D$38</c:f>
              <c:numCache>
                <c:formatCode>_(* #,##0.00_);_(* \(#,##0.00\);_(* "-"??_);_(@_)</c:formatCode>
                <c:ptCount val="12"/>
                <c:pt idx="0">
                  <c:v>0</c:v>
                </c:pt>
                <c:pt idx="1">
                  <c:v>0</c:v>
                </c:pt>
                <c:pt idx="2">
                  <c:v>0</c:v>
                </c:pt>
                <c:pt idx="3">
                  <c:v>0</c:v>
                </c:pt>
                <c:pt idx="4">
                  <c:v>0</c:v>
                </c:pt>
                <c:pt idx="5">
                  <c:v>0</c:v>
                </c:pt>
                <c:pt idx="6" formatCode="_(* #,##0_);_(* \(#,##0\);_(* &quot;-&quot;??_);_(@_)">
                  <c:v>250</c:v>
                </c:pt>
                <c:pt idx="7" formatCode="_(* #,##0_);_(* \(#,##0\);_(* &quot;-&quot;??_);_(@_)">
                  <c:v>299</c:v>
                </c:pt>
              </c:numCache>
            </c:numRef>
          </c:val>
          <c:extLst>
            <c:ext xmlns:c16="http://schemas.microsoft.com/office/drawing/2014/chart" uri="{C3380CC4-5D6E-409C-BE32-E72D297353CC}">
              <c16:uniqueId val="{00000001-E895-485B-A192-D6313A7A79E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'7933-1'!$H$26</c:f>
              <c:strCache>
                <c:ptCount val="1"/>
                <c:pt idx="0">
                  <c:v>% Avance acumulado</c:v>
                </c:pt>
              </c:strCache>
            </c:strRef>
          </c:tx>
          <c:val>
            <c:numRef>
              <c:f>'7933-1'!$H$33:$H$38</c:f>
              <c:numCache>
                <c:formatCode>0.00%</c:formatCode>
                <c:ptCount val="6"/>
                <c:pt idx="0">
                  <c:v>4.6296296296296294E-2</c:v>
                </c:pt>
                <c:pt idx="1">
                  <c:v>0.10166666666666666</c:v>
                </c:pt>
                <c:pt idx="2">
                  <c:v>0</c:v>
                </c:pt>
                <c:pt idx="3">
                  <c:v>0</c:v>
                </c:pt>
                <c:pt idx="4">
                  <c:v>0</c:v>
                </c:pt>
                <c:pt idx="5">
                  <c:v>0</c:v>
                </c:pt>
              </c:numCache>
            </c:numRef>
          </c:val>
          <c:smooth val="0"/>
          <c:extLst>
            <c:ext xmlns:c16="http://schemas.microsoft.com/office/drawing/2014/chart" uri="{C3380CC4-5D6E-409C-BE32-E72D297353CC}">
              <c16:uniqueId val="{00000002-E895-485B-A192-D6313A7A79E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54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'7933-2'!$C$26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'7933-2'!$C$27:$C$38</c:f>
              <c:numCache>
                <c:formatCode>_(* #,##0.00_);_(* \(#,##0.00\);_(* "-"??_);_(@_)</c:formatCode>
                <c:ptCount val="12"/>
                <c:pt idx="0">
                  <c:v>0</c:v>
                </c:pt>
                <c:pt idx="1">
                  <c:v>0</c:v>
                </c:pt>
                <c:pt idx="2">
                  <c:v>0</c:v>
                </c:pt>
                <c:pt idx="3">
                  <c:v>0</c:v>
                </c:pt>
                <c:pt idx="4">
                  <c:v>0</c:v>
                </c:pt>
                <c:pt idx="5">
                  <c:v>0</c:v>
                </c:pt>
                <c:pt idx="6">
                  <c:v>0</c:v>
                </c:pt>
                <c:pt idx="7" formatCode="_(* #,##0_);_(* \(#,##0\);_(* &quot;-&quot;??_);_(@_)">
                  <c:v>30</c:v>
                </c:pt>
                <c:pt idx="8" formatCode="_(* #,##0_);_(* \(#,##0\);_(* &quot;-&quot;??_);_(@_)">
                  <c:v>150</c:v>
                </c:pt>
                <c:pt idx="9" formatCode="_(* #,##0_);_(* \(#,##0\);_(* &quot;-&quot;??_);_(@_)">
                  <c:v>150</c:v>
                </c:pt>
                <c:pt idx="10" formatCode="_(* #,##0_);_(* \(#,##0\);_(* &quot;-&quot;??_);_(@_)">
                  <c:v>150</c:v>
                </c:pt>
                <c:pt idx="11" formatCode="_(* #,##0_);_(* \(#,##0\);_(* &quot;-&quot;??_);_(@_)">
                  <c:v>120</c:v>
                </c:pt>
              </c:numCache>
            </c:numRef>
          </c:val>
          <c:extLst>
            <c:ext xmlns:c16="http://schemas.microsoft.com/office/drawing/2014/chart" uri="{C3380CC4-5D6E-409C-BE32-E72D297353CC}">
              <c16:uniqueId val="{00000000-FFB5-4040-BF70-DEDF036E3831}"/>
            </c:ext>
          </c:extLst>
        </c:ser>
        <c:ser>
          <c:idx val="1"/>
          <c:order val="1"/>
          <c:tx>
            <c:strRef>
              <c:f>'7933-2'!$D$26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'7933-2'!$D$27:$D$38</c:f>
              <c:numCache>
                <c:formatCode>_(* #,##0.00_);_(* \(#,##0.00\);_(* "-"??_);_(@_)</c:formatCode>
                <c:ptCount val="12"/>
                <c:pt idx="0">
                  <c:v>0</c:v>
                </c:pt>
                <c:pt idx="1">
                  <c:v>0</c:v>
                </c:pt>
                <c:pt idx="2">
                  <c:v>0</c:v>
                </c:pt>
                <c:pt idx="3">
                  <c:v>0</c:v>
                </c:pt>
                <c:pt idx="4">
                  <c:v>0</c:v>
                </c:pt>
                <c:pt idx="5">
                  <c:v>0</c:v>
                </c:pt>
                <c:pt idx="6">
                  <c:v>0</c:v>
                </c:pt>
                <c:pt idx="7" formatCode="_(* #,##0_);_(* \(#,##0\);_(* &quot;-&quot;??_);_(@_)">
                  <c:v>2</c:v>
                </c:pt>
              </c:numCache>
            </c:numRef>
          </c:val>
          <c:extLst>
            <c:ext xmlns:c16="http://schemas.microsoft.com/office/drawing/2014/chart" uri="{C3380CC4-5D6E-409C-BE32-E72D297353CC}">
              <c16:uniqueId val="{00000001-FFB5-4040-BF70-DEDF036E3831}"/>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'7933-2'!$H$26</c:f>
              <c:strCache>
                <c:ptCount val="1"/>
                <c:pt idx="0">
                  <c:v>% Avance acumulado</c:v>
                </c:pt>
              </c:strCache>
            </c:strRef>
          </c:tx>
          <c:val>
            <c:numRef>
              <c:f>'7933-2'!$H$27:$H$38</c:f>
              <c:numCache>
                <c:formatCode>0.00%</c:formatCode>
                <c:ptCount val="12"/>
                <c:pt idx="0">
                  <c:v>0</c:v>
                </c:pt>
                <c:pt idx="1">
                  <c:v>0</c:v>
                </c:pt>
                <c:pt idx="2">
                  <c:v>0</c:v>
                </c:pt>
                <c:pt idx="3">
                  <c:v>0</c:v>
                </c:pt>
                <c:pt idx="4">
                  <c:v>0</c:v>
                </c:pt>
                <c:pt idx="5">
                  <c:v>0</c:v>
                </c:pt>
                <c:pt idx="6">
                  <c:v>0</c:v>
                </c:pt>
                <c:pt idx="7">
                  <c:v>3.3333333333333335E-3</c:v>
                </c:pt>
                <c:pt idx="8">
                  <c:v>0</c:v>
                </c:pt>
                <c:pt idx="9">
                  <c:v>0</c:v>
                </c:pt>
                <c:pt idx="10">
                  <c:v>0</c:v>
                </c:pt>
                <c:pt idx="11">
                  <c:v>0</c:v>
                </c:pt>
              </c:numCache>
            </c:numRef>
          </c:val>
          <c:smooth val="0"/>
          <c:extLst>
            <c:ext xmlns:c16="http://schemas.microsoft.com/office/drawing/2014/chart" uri="{C3380CC4-5D6E-409C-BE32-E72D297353CC}">
              <c16:uniqueId val="{00000002-FFB5-4040-BF70-DEDF036E3831}"/>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63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'7933-3'!$C$26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'7933-3'!$C$27:$C$38</c:f>
              <c:numCache>
                <c:formatCode>_(* #,##0.00_);_(* \(#,##0.00\);_(* "-"??_);_(@_)</c:formatCode>
                <c:ptCount val="12"/>
                <c:pt idx="0">
                  <c:v>0</c:v>
                </c:pt>
                <c:pt idx="1">
                  <c:v>0</c:v>
                </c:pt>
                <c:pt idx="2">
                  <c:v>0</c:v>
                </c:pt>
                <c:pt idx="3">
                  <c:v>0</c:v>
                </c:pt>
                <c:pt idx="4">
                  <c:v>0</c:v>
                </c:pt>
                <c:pt idx="5">
                  <c:v>0</c:v>
                </c:pt>
                <c:pt idx="6" formatCode="_(* #,##0_);_(* \(#,##0\);_(* &quot;-&quot;??_);_(@_)">
                  <c:v>216</c:v>
                </c:pt>
                <c:pt idx="7" formatCode="_(* #,##0_);_(* \(#,##0\);_(* &quot;-&quot;??_);_(@_)">
                  <c:v>350</c:v>
                </c:pt>
                <c:pt idx="8" formatCode="_(* #,##0_);_(* \(#,##0\);_(* &quot;-&quot;??_);_(@_)">
                  <c:v>750</c:v>
                </c:pt>
                <c:pt idx="9" formatCode="_(* #,##0_);_(* \(#,##0\);_(* &quot;-&quot;??_);_(@_)">
                  <c:v>800</c:v>
                </c:pt>
                <c:pt idx="10" formatCode="_(* #,##0_);_(* \(#,##0\);_(* &quot;-&quot;??_);_(@_)">
                  <c:v>900</c:v>
                </c:pt>
                <c:pt idx="11" formatCode="_(* #,##0_);_(* \(#,##0\);_(* &quot;-&quot;??_);_(@_)">
                  <c:v>984</c:v>
                </c:pt>
              </c:numCache>
            </c:numRef>
          </c:val>
          <c:extLst>
            <c:ext xmlns:c16="http://schemas.microsoft.com/office/drawing/2014/chart" uri="{C3380CC4-5D6E-409C-BE32-E72D297353CC}">
              <c16:uniqueId val="{00000000-4288-444E-9F2C-EB464671B0A7}"/>
            </c:ext>
          </c:extLst>
        </c:ser>
        <c:ser>
          <c:idx val="1"/>
          <c:order val="1"/>
          <c:tx>
            <c:strRef>
              <c:f>'7933-3'!$D$26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'7933-3'!$D$27:$D$38</c:f>
              <c:numCache>
                <c:formatCode>_(* #,##0.00_);_(* \(#,##0.00\);_(* "-"??_);_(@_)</c:formatCode>
                <c:ptCount val="12"/>
                <c:pt idx="0">
                  <c:v>0</c:v>
                </c:pt>
                <c:pt idx="1">
                  <c:v>0</c:v>
                </c:pt>
                <c:pt idx="2">
                  <c:v>0</c:v>
                </c:pt>
                <c:pt idx="3">
                  <c:v>0</c:v>
                </c:pt>
                <c:pt idx="4">
                  <c:v>0</c:v>
                </c:pt>
                <c:pt idx="5">
                  <c:v>0</c:v>
                </c:pt>
                <c:pt idx="6" formatCode="_(* #,##0_);_(* \(#,##0\);_(* &quot;-&quot;??_);_(@_)">
                  <c:v>433</c:v>
                </c:pt>
                <c:pt idx="7" formatCode="_(* #,##0_);_(* \(#,##0\);_(* &quot;-&quot;??_);_(@_)">
                  <c:v>231</c:v>
                </c:pt>
              </c:numCache>
            </c:numRef>
          </c:val>
          <c:extLst>
            <c:ext xmlns:c16="http://schemas.microsoft.com/office/drawing/2014/chart" uri="{C3380CC4-5D6E-409C-BE32-E72D297353CC}">
              <c16:uniqueId val="{00000001-4288-444E-9F2C-EB464671B0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'7933-3'!$H$26</c:f>
              <c:strCache>
                <c:ptCount val="1"/>
                <c:pt idx="0">
                  <c:v>% Avance acumulado</c:v>
                </c:pt>
              </c:strCache>
            </c:strRef>
          </c:tx>
          <c:val>
            <c:numRef>
              <c:f>'7933-3'!$H$27:$H$38</c:f>
              <c:numCache>
                <c:formatCode>0.00%</c:formatCode>
                <c:ptCount val="12"/>
                <c:pt idx="0">
                  <c:v>0</c:v>
                </c:pt>
                <c:pt idx="1">
                  <c:v>0</c:v>
                </c:pt>
                <c:pt idx="2">
                  <c:v>0</c:v>
                </c:pt>
                <c:pt idx="3">
                  <c:v>0</c:v>
                </c:pt>
                <c:pt idx="4">
                  <c:v>0</c:v>
                </c:pt>
                <c:pt idx="5">
                  <c:v>0</c:v>
                </c:pt>
                <c:pt idx="6">
                  <c:v>0.10825</c:v>
                </c:pt>
                <c:pt idx="7">
                  <c:v>0.16600000000000001</c:v>
                </c:pt>
                <c:pt idx="8">
                  <c:v>0</c:v>
                </c:pt>
                <c:pt idx="9">
                  <c:v>0</c:v>
                </c:pt>
                <c:pt idx="10">
                  <c:v>0</c:v>
                </c:pt>
                <c:pt idx="11">
                  <c:v>0</c:v>
                </c:pt>
              </c:numCache>
            </c:numRef>
          </c:val>
          <c:smooth val="0"/>
          <c:extLst>
            <c:ext xmlns:c16="http://schemas.microsoft.com/office/drawing/2014/chart" uri="{C3380CC4-5D6E-409C-BE32-E72D297353CC}">
              <c16:uniqueId val="{00000002-4288-444E-9F2C-EB464671B0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4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'7933-4'!$C$26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'7933-4'!$C$27:$C$38</c:f>
              <c:numCache>
                <c:formatCode>_(* #,##0.00_);_(* \(#,##0.00\);_(* "-"??_);_(@_)</c:formatCode>
                <c:ptCount val="12"/>
                <c:pt idx="0">
                  <c:v>0</c:v>
                </c:pt>
                <c:pt idx="1">
                  <c:v>0</c:v>
                </c:pt>
                <c:pt idx="2">
                  <c:v>0</c:v>
                </c:pt>
                <c:pt idx="3">
                  <c:v>0</c:v>
                </c:pt>
                <c:pt idx="4">
                  <c:v>0</c:v>
                </c:pt>
                <c:pt idx="5">
                  <c:v>0</c:v>
                </c:pt>
                <c:pt idx="6" formatCode="_(* #,##0_);_(* \(#,##0\);_(* &quot;-&quot;??_);_(@_)">
                  <c:v>2135</c:v>
                </c:pt>
                <c:pt idx="7" formatCode="_(* #,##0_);_(* \(#,##0\);_(* &quot;-&quot;??_);_(@_)">
                  <c:v>514</c:v>
                </c:pt>
                <c:pt idx="8" formatCode="_(* #,##0_);_(* \(#,##0\);_(* &quot;-&quot;??_);_(@_)">
                  <c:v>2351</c:v>
                </c:pt>
                <c:pt idx="9" formatCode="_(* #,##0_);_(* \(#,##0\);_(* &quot;-&quot;??_);_(@_)">
                  <c:v>5000</c:v>
                </c:pt>
                <c:pt idx="10" formatCode="_(* #,##0_);_(* \(#,##0\);_(* &quot;-&quot;??_);_(@_)">
                  <c:v>5000</c:v>
                </c:pt>
                <c:pt idx="11" formatCode="_(* #,##0_);_(* \(#,##0\);_(* &quot;-&quot;??_);_(@_)">
                  <c:v>5000</c:v>
                </c:pt>
              </c:numCache>
            </c:numRef>
          </c:val>
          <c:extLst>
            <c:ext xmlns:c16="http://schemas.microsoft.com/office/drawing/2014/chart" uri="{C3380CC4-5D6E-409C-BE32-E72D297353CC}">
              <c16:uniqueId val="{00000000-8CFA-4837-8A6B-E02596751B27}"/>
            </c:ext>
          </c:extLst>
        </c:ser>
        <c:ser>
          <c:idx val="1"/>
          <c:order val="1"/>
          <c:tx>
            <c:strRef>
              <c:f>'7933-4'!$D$26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'7933-4'!$D$27:$D$38</c:f>
              <c:numCache>
                <c:formatCode>_(* #,##0.00_);_(* \(#,##0.00\);_(* "-"??_);_(@_)</c:formatCode>
                <c:ptCount val="12"/>
                <c:pt idx="0">
                  <c:v>0</c:v>
                </c:pt>
                <c:pt idx="1">
                  <c:v>0</c:v>
                </c:pt>
                <c:pt idx="2">
                  <c:v>0</c:v>
                </c:pt>
                <c:pt idx="3">
                  <c:v>0</c:v>
                </c:pt>
                <c:pt idx="4">
                  <c:v>0</c:v>
                </c:pt>
                <c:pt idx="5">
                  <c:v>0</c:v>
                </c:pt>
                <c:pt idx="6" formatCode="_(* #,##0_);_(* \(#,##0\);_(* &quot;-&quot;??_);_(@_)">
                  <c:v>286</c:v>
                </c:pt>
                <c:pt idx="7" formatCode="_(* #,##0_);_(* \(#,##0\);_(* &quot;-&quot;??_);_(@_)">
                  <c:v>265</c:v>
                </c:pt>
              </c:numCache>
            </c:numRef>
          </c:val>
          <c:extLst>
            <c:ext xmlns:c16="http://schemas.microsoft.com/office/drawing/2014/chart" uri="{C3380CC4-5D6E-409C-BE32-E72D297353CC}">
              <c16:uniqueId val="{00000001-8CFA-4837-8A6B-E02596751B2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'7933-4'!$H$26</c:f>
              <c:strCache>
                <c:ptCount val="1"/>
                <c:pt idx="0">
                  <c:v>% Avance acumulado</c:v>
                </c:pt>
              </c:strCache>
            </c:strRef>
          </c:tx>
          <c:val>
            <c:numRef>
              <c:f>'7933-4'!$H$27:$H$38</c:f>
              <c:numCache>
                <c:formatCode>0.00%</c:formatCode>
                <c:ptCount val="12"/>
                <c:pt idx="0">
                  <c:v>0</c:v>
                </c:pt>
                <c:pt idx="1">
                  <c:v>0</c:v>
                </c:pt>
                <c:pt idx="2">
                  <c:v>0</c:v>
                </c:pt>
                <c:pt idx="3">
                  <c:v>0</c:v>
                </c:pt>
                <c:pt idx="4">
                  <c:v>0</c:v>
                </c:pt>
                <c:pt idx="5">
                  <c:v>0</c:v>
                </c:pt>
                <c:pt idx="6">
                  <c:v>1.43E-2</c:v>
                </c:pt>
                <c:pt idx="7">
                  <c:v>2.7549999999999998E-2</c:v>
                </c:pt>
                <c:pt idx="8">
                  <c:v>0</c:v>
                </c:pt>
                <c:pt idx="9">
                  <c:v>0</c:v>
                </c:pt>
                <c:pt idx="10">
                  <c:v>0</c:v>
                </c:pt>
                <c:pt idx="11">
                  <c:v>0</c:v>
                </c:pt>
              </c:numCache>
            </c:numRef>
          </c:val>
          <c:smooth val="0"/>
          <c:extLst>
            <c:ext xmlns:c16="http://schemas.microsoft.com/office/drawing/2014/chart" uri="{C3380CC4-5D6E-409C-BE32-E72D297353CC}">
              <c16:uniqueId val="{00000002-8CFA-4837-8A6B-E02596751B2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6000"/>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'7933-5'!$C$26</c:f>
              <c:strCache>
                <c:ptCount val="1"/>
                <c:pt idx="0">
                  <c:v>Magnitud programada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'7933-5'!$C$27:$C$38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pt idx="8" formatCode="_(* #,##0.000_);_(* \(#,##0.000\);_(* &quot;-&quot;??_);_(@_)">
                  <c:v>4.1250000000000002E-2</c:v>
                </c:pt>
                <c:pt idx="9" formatCode="_(* #,##0.000_);_(* \(#,##0.000\);_(* &quot;-&quot;??_);_(@_)">
                  <c:v>4.1250000000000002E-2</c:v>
                </c:pt>
                <c:pt idx="10" formatCode="_(* #,##0.000_);_(* \(#,##0.000\);_(* &quot;-&quot;??_);_(@_)">
                  <c:v>4.1250000000000002E-2</c:v>
                </c:pt>
                <c:pt idx="11" formatCode="_(* #,##0.000_);_(* \(#,##0.000\);_(* &quot;-&quot;??_);_(@_)">
                  <c:v>4.1250000000000002E-2</c:v>
                </c:pt>
              </c:numCache>
            </c:numRef>
          </c:val>
          <c:extLst>
            <c:ext xmlns:c16="http://schemas.microsoft.com/office/drawing/2014/chart" uri="{C3380CC4-5D6E-409C-BE32-E72D297353CC}">
              <c16:uniqueId val="{00000000-6160-4CE4-BD78-C16A03427DC3}"/>
            </c:ext>
          </c:extLst>
        </c:ser>
        <c:ser>
          <c:idx val="1"/>
          <c:order val="1"/>
          <c:tx>
            <c:strRef>
              <c:f>'7933-5'!$D$26</c:f>
              <c:strCache>
                <c:ptCount val="1"/>
                <c:pt idx="0">
                  <c:v>Magnitud ejecutada mensual</c:v>
                </c:pt>
              </c:strCache>
            </c:strRef>
          </c:tx>
          <c:invertIfNegative val="0"/>
          <c:cat>
            <c:strLit>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'7933-5'!$D$27:$D$38</c:f>
              <c:numCache>
                <c:formatCode>_(* #,##0.00_);_(* \(#,##0.00\);_(* "-"??_);_(@_)</c:formatCode>
                <c:ptCount val="12"/>
                <c:pt idx="0">
                  <c:v>0</c:v>
                </c:pt>
                <c:pt idx="1">
                  <c:v>0</c:v>
                </c:pt>
                <c:pt idx="2">
                  <c:v>0</c:v>
                </c:pt>
                <c:pt idx="3">
                  <c:v>0</c:v>
                </c:pt>
                <c:pt idx="4">
                  <c:v>0</c:v>
                </c:pt>
                <c:pt idx="5">
                  <c:v>0</c:v>
                </c:pt>
                <c:pt idx="6" formatCode="_(* #,##0.000_);_(* \(#,##0.000\);_(* &quot;-&quot;??_);_(@_)">
                  <c:v>3.3000000000000002E-2</c:v>
                </c:pt>
                <c:pt idx="7" formatCode="_(* #,##0.000_);_(* \(#,##0.000\);_(* &quot;-&quot;??_);_(@_)">
                  <c:v>0</c:v>
                </c:pt>
              </c:numCache>
            </c:numRef>
          </c:val>
          <c:extLst>
            <c:ext xmlns:c16="http://schemas.microsoft.com/office/drawing/2014/chart" uri="{C3380CC4-5D6E-409C-BE32-E72D297353CC}">
              <c16:uniqueId val="{00000001-6160-4CE4-BD78-C16A03427DC3}"/>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'7933-5'!$H$26</c:f>
              <c:strCache>
                <c:ptCount val="1"/>
                <c:pt idx="0">
                  <c:v>% Avance acumulado</c:v>
                </c:pt>
              </c:strCache>
            </c:strRef>
          </c:tx>
          <c:val>
            <c:numRef>
              <c:f>'7933-5'!$H$27:$H$38</c:f>
              <c:numCache>
                <c:formatCode>0.00%</c:formatCode>
                <c:ptCount val="12"/>
                <c:pt idx="0">
                  <c:v>0</c:v>
                </c:pt>
                <c:pt idx="1">
                  <c:v>0</c:v>
                </c:pt>
                <c:pt idx="2">
                  <c:v>0</c:v>
                </c:pt>
                <c:pt idx="3">
                  <c:v>0</c:v>
                </c:pt>
                <c:pt idx="4">
                  <c:v>0</c:v>
                </c:pt>
                <c:pt idx="5">
                  <c:v>0</c:v>
                </c:pt>
                <c:pt idx="6">
                  <c:v>2.0886075949367088E-6</c:v>
                </c:pt>
                <c:pt idx="7">
                  <c:v>2.0886075949367088E-6</c:v>
                </c:pt>
                <c:pt idx="8">
                  <c:v>0</c:v>
                </c:pt>
                <c:pt idx="9">
                  <c:v>0</c:v>
                </c:pt>
                <c:pt idx="10">
                  <c:v>0</c:v>
                </c:pt>
                <c:pt idx="11">
                  <c:v>0</c:v>
                </c:pt>
              </c:numCache>
            </c:numRef>
          </c:val>
          <c:smooth val="0"/>
          <c:extLst>
            <c:ext xmlns:c16="http://schemas.microsoft.com/office/drawing/2014/chart" uri="{C3380CC4-5D6E-409C-BE32-E72D297353CC}">
              <c16:uniqueId val="{00000002-6160-4CE4-BD78-C16A03427DC3}"/>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2"/>
          <c:min val="0"/>
        </c:scaling>
        <c:delete val="0"/>
        <c:axPos val="l"/>
        <c:majorGridlines/>
        <c:numFmt formatCode="#,##0.00_ ;\-#,##0.0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8193" name="Object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4" name="3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C4462018-02DB-4AC4-B7C8-BB486AB72707}"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2" dT="2024-08-26T22:46:09.84" personId="{C4462018-02DB-4AC4-B7C8-BB486AB72707}" id="{7B0B06B8-5E61-4F27-93BE-46F1FD9ADC69}" done="1">
    <text>Por favor colocar las esterilizaciones realizadas de enero a mayo</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4-08-26T22:42:06.70" personId="{C4462018-02DB-4AC4-B7C8-BB486AB72707}" id="{3E38A0A8-6BC2-4968-AFC0-556027ACFAE0}">
    <text>La meta proyecto es implmentar</text>
  </threadedComment>
  <threadedComment ref="C15" dT="2024-08-26T22:59:41.21" personId="{C4462018-02DB-4AC4-B7C8-BB486AB72707}" id="{B1951E08-A014-4AB1-AC79-64E33963A700}" done="1">
    <text>El indicadore no es porcentaje seria Sumatoria de avance de los programas de atención a especies sinantrópicas</text>
  </threadedComment>
  <threadedComment ref="C17" dT="2024-08-26T22:59:52.66" personId="{C4462018-02DB-4AC4-B7C8-BB486AB72707}" id="{372F77E6-5F2F-4E59-963B-55D91624938A}" done="1">
    <text>Es  numero</text>
  </threadedComment>
  <threadedComment ref="C20" dT="2024-08-26T23:00:08.17" personId="{C4462018-02DB-4AC4-B7C8-BB486AB72707}" id="{55E69676-F982-4B76-856E-1306DB3AF1A9}" done="1">
    <text>Numero</text>
  </threadedComment>
</ThreadedComments>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omments" Target="../comments3.xml"/><Relationship Id="rId4" Type="http://schemas.openxmlformats.org/officeDocument/2006/relationships/image" Target="../media/image1.emf"/></Relationships>
</file>

<file path=xl/worksheets/_rels/sheet4.xml.rels><?xml version="1.0" encoding="UTF-8" standalone="yes"?>
<Relationships xmlns="http://schemas.openxmlformats.org/package/2006/relationships"><Relationship Id="rId3" Type="http://schemas.openxmlformats.org/officeDocument/2006/relationships/oleObject" Target="../embeddings/oleObject4.bin"/><Relationship Id="rId2" Type="http://schemas.openxmlformats.org/officeDocument/2006/relationships/vmlDrawing" Target="../drawings/vmlDrawing4.vml"/><Relationship Id="rId1" Type="http://schemas.openxmlformats.org/officeDocument/2006/relationships/drawing" Target="../drawings/drawing4.xml"/><Relationship Id="rId6" Type="http://schemas.microsoft.com/office/2017/10/relationships/threadedComment" Target="../threadedComments/threadedComment1.xml"/><Relationship Id="rId5" Type="http://schemas.openxmlformats.org/officeDocument/2006/relationships/comments" Target="../comments4.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5.bin"/><Relationship Id="rId2" Type="http://schemas.openxmlformats.org/officeDocument/2006/relationships/vmlDrawing" Target="../drawings/vmlDrawing5.vml"/><Relationship Id="rId1" Type="http://schemas.openxmlformats.org/officeDocument/2006/relationships/drawing" Target="../drawings/drawing5.xml"/><Relationship Id="rId6" Type="http://schemas.microsoft.com/office/2017/10/relationships/threadedComment" Target="../threadedComments/threadedComment2.xml"/><Relationship Id="rId5" Type="http://schemas.openxmlformats.org/officeDocument/2006/relationships/comments" Target="../comments5.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CE9FD-9855-41E8-A327-B33DE1C0F8EE}">
  <dimension ref="B1:X56"/>
  <sheetViews>
    <sheetView tabSelected="1" workbookViewId="0">
      <selection activeCell="B4" sqref="B4:I4"/>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30.75" customHeight="1" x14ac:dyDescent="0.2">
      <c r="B6" s="20" t="s">
        <v>9</v>
      </c>
      <c r="C6" s="21">
        <v>1</v>
      </c>
      <c r="D6" s="22" t="s">
        <v>10</v>
      </c>
      <c r="E6" s="22"/>
      <c r="F6" s="23" t="s">
        <v>11</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15</v>
      </c>
      <c r="J7" s="27"/>
      <c r="K7" s="27"/>
      <c r="M7" s="14" t="s">
        <v>19</v>
      </c>
      <c r="N7" s="19" t="s">
        <v>20</v>
      </c>
    </row>
    <row r="8" spans="2:14" s="13" customFormat="1" ht="30.75" customHeight="1" x14ac:dyDescent="0.2">
      <c r="B8" s="20" t="s">
        <v>21</v>
      </c>
      <c r="C8" s="23" t="s">
        <v>128</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32</v>
      </c>
      <c r="D11" s="25"/>
      <c r="E11" s="25"/>
      <c r="F11" s="25"/>
      <c r="G11" s="25"/>
      <c r="H11" s="25"/>
      <c r="I11" s="25"/>
      <c r="J11" s="27"/>
      <c r="K11" s="27"/>
      <c r="M11" s="33"/>
      <c r="N11" s="19" t="s">
        <v>15</v>
      </c>
    </row>
    <row r="12" spans="2:14" s="13" customFormat="1" ht="30.75" customHeight="1" x14ac:dyDescent="0.2">
      <c r="B12" s="20" t="s">
        <v>33</v>
      </c>
      <c r="C12" s="35" t="s">
        <v>34</v>
      </c>
      <c r="D12" s="35"/>
      <c r="E12" s="35"/>
      <c r="F12" s="35"/>
      <c r="G12" s="26" t="s">
        <v>35</v>
      </c>
      <c r="H12" s="36" t="s">
        <v>36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64.5" customHeight="1" x14ac:dyDescent="0.2">
      <c r="B14" s="20" t="s">
        <v>43</v>
      </c>
      <c r="C14" s="38" t="s">
        <v>44</v>
      </c>
      <c r="D14" s="38"/>
      <c r="E14" s="38"/>
      <c r="F14" s="38"/>
      <c r="G14" s="38"/>
      <c r="H14" s="38"/>
      <c r="I14" s="38"/>
      <c r="J14" s="34"/>
      <c r="K14" s="34"/>
      <c r="M14" s="33" t="s">
        <v>45</v>
      </c>
      <c r="N14" s="19"/>
    </row>
    <row r="15" spans="2:14" s="13" customFormat="1" ht="30.75" customHeight="1" x14ac:dyDescent="0.2">
      <c r="B15" s="20" t="s">
        <v>46</v>
      </c>
      <c r="C15" s="35" t="s">
        <v>47</v>
      </c>
      <c r="D15" s="35"/>
      <c r="E15" s="35"/>
      <c r="F15" s="35"/>
      <c r="G15" s="35"/>
      <c r="H15" s="35"/>
      <c r="I15" s="35"/>
      <c r="J15" s="39"/>
      <c r="K15" s="39"/>
      <c r="M15" s="33" t="s">
        <v>48</v>
      </c>
      <c r="N15" s="19"/>
    </row>
    <row r="16" spans="2:14" s="13" customFormat="1" ht="20.25" customHeight="1" x14ac:dyDescent="0.2">
      <c r="B16" s="20" t="s">
        <v>49</v>
      </c>
      <c r="C16" s="23" t="s">
        <v>50</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59">
        <v>1246</v>
      </c>
      <c r="H22" s="26" t="s">
        <v>67</v>
      </c>
      <c r="I22" s="60">
        <v>0</v>
      </c>
      <c r="J22" s="61"/>
      <c r="K22" s="61"/>
      <c r="M22" s="55"/>
    </row>
    <row r="23" spans="2:14" s="13" customFormat="1" ht="27" customHeight="1" x14ac:dyDescent="0.2">
      <c r="B23" s="47" t="s">
        <v>68</v>
      </c>
      <c r="C23" s="62">
        <v>45657</v>
      </c>
      <c r="D23" s="53"/>
      <c r="E23" s="63"/>
      <c r="F23" s="26" t="s">
        <v>69</v>
      </c>
      <c r="G23" s="64">
        <v>5400</v>
      </c>
      <c r="H23" s="65"/>
      <c r="I23" s="66"/>
      <c r="J23" s="67"/>
      <c r="K23" s="67"/>
      <c r="M23" s="55"/>
    </row>
    <row r="24" spans="2:14" s="13" customFormat="1" ht="30.75" customHeight="1" x14ac:dyDescent="0.2">
      <c r="B24" s="68" t="s">
        <v>70</v>
      </c>
      <c r="C24" s="69" t="s">
        <v>48</v>
      </c>
      <c r="D24" s="70"/>
      <c r="E24" s="71"/>
      <c r="F24" s="72" t="s">
        <v>71</v>
      </c>
      <c r="G24" s="52" t="s">
        <v>72</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5400</v>
      </c>
      <c r="G27" s="6">
        <f>SUM(D27:D38)</f>
        <v>549</v>
      </c>
      <c r="H27" s="84">
        <f>+(D27*100%)/$G$23</f>
        <v>0</v>
      </c>
      <c r="I27" s="6">
        <f>G27+I22</f>
        <v>549</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87">
        <v>250</v>
      </c>
      <c r="D33" s="88">
        <v>250</v>
      </c>
      <c r="E33" s="83">
        <f t="shared" si="0"/>
        <v>1</v>
      </c>
      <c r="F33" s="7"/>
      <c r="G33" s="7"/>
      <c r="H33" s="86">
        <f t="shared" si="1"/>
        <v>4.6296296296296294E-2</v>
      </c>
      <c r="I33" s="7"/>
      <c r="J33" s="85"/>
      <c r="K33" s="85"/>
    </row>
    <row r="34" spans="2:11" s="13" customFormat="1" ht="19.5" customHeight="1" x14ac:dyDescent="0.25">
      <c r="B34" s="80" t="s">
        <v>89</v>
      </c>
      <c r="C34" s="89">
        <v>743</v>
      </c>
      <c r="D34" s="88">
        <v>299</v>
      </c>
      <c r="E34" s="83">
        <f t="shared" si="0"/>
        <v>0.40242261103633914</v>
      </c>
      <c r="F34" s="7"/>
      <c r="G34" s="7"/>
      <c r="H34" s="86">
        <f t="shared" si="1"/>
        <v>0.10166666666666666</v>
      </c>
      <c r="I34" s="7"/>
      <c r="J34" s="85"/>
      <c r="K34" s="85"/>
    </row>
    <row r="35" spans="2:11" s="13" customFormat="1" ht="19.5" customHeight="1" x14ac:dyDescent="0.25">
      <c r="B35" s="80" t="s">
        <v>90</v>
      </c>
      <c r="C35" s="89">
        <v>1015</v>
      </c>
      <c r="D35" s="88"/>
      <c r="E35" s="83">
        <f t="shared" si="0"/>
        <v>0</v>
      </c>
      <c r="F35" s="7"/>
      <c r="G35" s="7"/>
      <c r="H35" s="86" t="str">
        <f t="shared" si="1"/>
        <v/>
      </c>
      <c r="I35" s="7"/>
      <c r="J35" s="85"/>
      <c r="K35" s="85"/>
    </row>
    <row r="36" spans="2:11" s="13" customFormat="1" ht="19.5" customHeight="1" x14ac:dyDescent="0.25">
      <c r="B36" s="80" t="s">
        <v>91</v>
      </c>
      <c r="C36" s="89">
        <v>1130</v>
      </c>
      <c r="D36" s="88"/>
      <c r="E36" s="83">
        <f t="shared" si="0"/>
        <v>0</v>
      </c>
      <c r="F36" s="7"/>
      <c r="G36" s="7"/>
      <c r="H36" s="86" t="str">
        <f t="shared" si="1"/>
        <v/>
      </c>
      <c r="I36" s="7"/>
      <c r="J36" s="85"/>
      <c r="K36" s="85"/>
    </row>
    <row r="37" spans="2:11" s="13" customFormat="1" ht="19.5" customHeight="1" x14ac:dyDescent="0.25">
      <c r="B37" s="80" t="s">
        <v>92</v>
      </c>
      <c r="C37" s="89">
        <v>1103</v>
      </c>
      <c r="D37" s="88"/>
      <c r="E37" s="83">
        <f t="shared" si="0"/>
        <v>0</v>
      </c>
      <c r="F37" s="7"/>
      <c r="G37" s="7"/>
      <c r="H37" s="86" t="str">
        <f t="shared" si="1"/>
        <v/>
      </c>
      <c r="I37" s="7"/>
      <c r="J37" s="85"/>
      <c r="K37" s="85"/>
    </row>
    <row r="38" spans="2:11" s="13" customFormat="1" ht="19.5" customHeight="1" x14ac:dyDescent="0.25">
      <c r="B38" s="80" t="s">
        <v>93</v>
      </c>
      <c r="C38" s="89">
        <v>1159</v>
      </c>
      <c r="D38" s="88"/>
      <c r="E38" s="83">
        <f t="shared" si="0"/>
        <v>0</v>
      </c>
      <c r="F38" s="8"/>
      <c r="G38" s="8"/>
      <c r="H38" s="86" t="str">
        <f t="shared" si="1"/>
        <v/>
      </c>
      <c r="I38" s="8"/>
      <c r="J38" s="85"/>
      <c r="K38" s="85"/>
    </row>
    <row r="39" spans="2:11" s="13" customFormat="1" ht="99.75" customHeight="1" x14ac:dyDescent="0.2">
      <c r="B39" s="90" t="s">
        <v>94</v>
      </c>
      <c r="C39" s="91" t="s">
        <v>146</v>
      </c>
      <c r="D39" s="92"/>
      <c r="E39" s="92"/>
      <c r="F39" s="92"/>
      <c r="G39" s="92"/>
      <c r="H39" s="92"/>
      <c r="I39" s="93"/>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92.25" customHeight="1" x14ac:dyDescent="0.2">
      <c r="B45" s="20" t="s">
        <v>95</v>
      </c>
      <c r="C45" s="91" t="s">
        <v>145</v>
      </c>
      <c r="D45" s="92"/>
      <c r="E45" s="92"/>
      <c r="F45" s="92"/>
      <c r="G45" s="92"/>
      <c r="H45" s="92"/>
      <c r="I45" s="93"/>
      <c r="J45" s="104"/>
      <c r="K45" s="104"/>
    </row>
    <row r="46" spans="2:11" s="13" customFormat="1" ht="69.75" customHeight="1" x14ac:dyDescent="0.2">
      <c r="B46" s="20" t="s">
        <v>96</v>
      </c>
      <c r="C46" s="91" t="s">
        <v>138</v>
      </c>
      <c r="D46" s="92"/>
      <c r="E46" s="92"/>
      <c r="F46" s="92"/>
      <c r="G46" s="92"/>
      <c r="H46" s="92"/>
      <c r="I46" s="93"/>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69.75" customHeight="1" x14ac:dyDescent="0.2">
      <c r="B49" s="26" t="s">
        <v>100</v>
      </c>
      <c r="C49" s="4" t="s">
        <v>101</v>
      </c>
      <c r="D49" s="4"/>
      <c r="E49" s="4"/>
      <c r="F49" s="4"/>
      <c r="G49" s="4"/>
      <c r="H49" s="4"/>
      <c r="I49" s="5"/>
      <c r="J49" s="106"/>
      <c r="K49" s="106"/>
    </row>
    <row r="50" spans="2:11" s="13" customFormat="1" ht="30" customHeight="1" x14ac:dyDescent="0.2">
      <c r="B50" s="90" t="s">
        <v>102</v>
      </c>
      <c r="C50" s="23" t="s">
        <v>139</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glyttuv12oiQYRlKPW7ZsfrHzqYV6F8QYnYxQzP+0OFM51rF03eokcVWTPzEHXyCyA5ggxQWZlf/ukf7jG/xWQ==" saltValue="/paAyMx0yUYQj/I3mPniO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E6468C35-1A3C-404A-82E9-B57333A1378A}">
      <formula1>$N$11:$N$12</formula1>
    </dataValidation>
    <dataValidation type="list" allowBlank="1" showInputMessage="1" showErrorMessage="1" sqref="H13:I13" xr:uid="{510F7129-9EC5-47B1-8558-C2A17B5A1884}">
      <formula1>$N$5:$N$8</formula1>
    </dataValidation>
    <dataValidation type="list" allowBlank="1" showInputMessage="1" showErrorMessage="1" sqref="J10:K10" xr:uid="{E3B39188-F8F0-4940-A39A-4A382F0C392C}">
      <formula1>$M$21:$M$28</formula1>
    </dataValidation>
    <dataValidation type="list" allowBlank="1" showInputMessage="1" showErrorMessage="1" sqref="C9:F9" xr:uid="{549FFAB7-F6DA-4F1E-849E-C1C7D034318D}">
      <formula1>$M$6:$M$9</formula1>
    </dataValidation>
    <dataValidation type="list" allowBlank="1" showInputMessage="1" showErrorMessage="1" sqref="C24:E24" xr:uid="{ED22F1A2-9CE5-485D-B19D-A2392738F75A}">
      <formula1>$M$12:$M$15</formula1>
    </dataValidation>
    <dataValidation type="list" allowBlank="1" showInputMessage="1" showErrorMessage="1" sqref="H12:I12" xr:uid="{B0DD9B89-8E28-4A21-9CE5-1C7ACFD23211}">
      <formula1>M17:M19</formula1>
    </dataValidation>
    <dataValidation type="list" showDropDown="1" showInputMessage="1" showErrorMessage="1" sqref="K12" xr:uid="{42F40CB9-04EE-4AA5-98BF-2F3794D9FDD3}">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102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102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D769-B922-4719-8D5D-4C4CF7F846D4}">
  <dimension ref="B1:X56"/>
  <sheetViews>
    <sheetView workbookViewId="0">
      <selection activeCell="C3" sqref="C3:E3"/>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2</v>
      </c>
      <c r="D6" s="22" t="s">
        <v>10</v>
      </c>
      <c r="E6" s="22"/>
      <c r="F6" s="23" t="s">
        <v>103</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38</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32</v>
      </c>
      <c r="D11" s="25"/>
      <c r="E11" s="25"/>
      <c r="F11" s="25"/>
      <c r="G11" s="25"/>
      <c r="H11" s="25"/>
      <c r="I11" s="25"/>
      <c r="J11" s="27"/>
      <c r="K11" s="27"/>
      <c r="M11" s="33"/>
      <c r="N11" s="19" t="s">
        <v>15</v>
      </c>
    </row>
    <row r="12" spans="2:14" s="13" customFormat="1" ht="30.75" customHeight="1" x14ac:dyDescent="0.2">
      <c r="B12" s="20" t="s">
        <v>33</v>
      </c>
      <c r="C12" s="35" t="s">
        <v>104</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64.5" customHeight="1" x14ac:dyDescent="0.2">
      <c r="B14" s="20" t="s">
        <v>43</v>
      </c>
      <c r="C14" s="38" t="s">
        <v>105</v>
      </c>
      <c r="D14" s="38"/>
      <c r="E14" s="38"/>
      <c r="F14" s="38"/>
      <c r="G14" s="38"/>
      <c r="H14" s="38"/>
      <c r="I14" s="38"/>
      <c r="J14" s="34"/>
      <c r="K14" s="34"/>
      <c r="M14" s="33" t="s">
        <v>45</v>
      </c>
      <c r="N14" s="19"/>
    </row>
    <row r="15" spans="2:14" s="13" customFormat="1" ht="30.75" customHeight="1" x14ac:dyDescent="0.2">
      <c r="B15" s="20" t="s">
        <v>46</v>
      </c>
      <c r="C15" s="35" t="s">
        <v>106</v>
      </c>
      <c r="D15" s="35"/>
      <c r="E15" s="35"/>
      <c r="F15" s="35"/>
      <c r="G15" s="35"/>
      <c r="H15" s="35"/>
      <c r="I15" s="35"/>
      <c r="J15" s="39"/>
      <c r="K15" s="39"/>
      <c r="M15" s="33" t="s">
        <v>48</v>
      </c>
      <c r="N15" s="19"/>
    </row>
    <row r="16" spans="2:14" s="13" customFormat="1" ht="20.25" customHeight="1" x14ac:dyDescent="0.2">
      <c r="B16" s="20" t="s">
        <v>49</v>
      </c>
      <c r="C16" s="23" t="s">
        <v>107</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17" t="s">
        <v>108</v>
      </c>
      <c r="H22" s="26" t="s">
        <v>67</v>
      </c>
      <c r="I22" s="118" t="s">
        <v>108</v>
      </c>
      <c r="J22" s="61"/>
      <c r="K22" s="61"/>
      <c r="M22" s="55"/>
    </row>
    <row r="23" spans="2:14" s="13" customFormat="1" ht="27" customHeight="1" x14ac:dyDescent="0.2">
      <c r="B23" s="47" t="s">
        <v>68</v>
      </c>
      <c r="C23" s="62">
        <v>45657</v>
      </c>
      <c r="D23" s="53"/>
      <c r="E23" s="63"/>
      <c r="F23" s="26" t="s">
        <v>69</v>
      </c>
      <c r="G23" s="64">
        <v>600</v>
      </c>
      <c r="H23" s="65"/>
      <c r="I23" s="66"/>
      <c r="J23" s="67"/>
      <c r="K23" s="67"/>
      <c r="M23" s="55"/>
    </row>
    <row r="24" spans="2:14" s="13" customFormat="1" ht="30.75" customHeight="1" x14ac:dyDescent="0.2">
      <c r="B24" s="68" t="s">
        <v>70</v>
      </c>
      <c r="C24" s="69" t="s">
        <v>48</v>
      </c>
      <c r="D24" s="70"/>
      <c r="E24" s="71"/>
      <c r="F24" s="72" t="s">
        <v>71</v>
      </c>
      <c r="G24" s="52" t="s">
        <v>108</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600</v>
      </c>
      <c r="G27" s="6">
        <f>SUM(D27:D38)</f>
        <v>2</v>
      </c>
      <c r="H27" s="84">
        <f>+(D27*100%)/$G$23</f>
        <v>0</v>
      </c>
      <c r="I27" s="6" t="e">
        <f>G27+I22</f>
        <v>#VALUE!</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119">
        <v>0</v>
      </c>
      <c r="D33" s="82">
        <v>0</v>
      </c>
      <c r="E33" s="83">
        <f t="shared" si="0"/>
        <v>0</v>
      </c>
      <c r="F33" s="7"/>
      <c r="G33" s="7"/>
      <c r="H33" s="86">
        <f t="shared" si="1"/>
        <v>0</v>
      </c>
      <c r="I33" s="7"/>
      <c r="J33" s="85"/>
      <c r="K33" s="85"/>
    </row>
    <row r="34" spans="2:11" s="13" customFormat="1" ht="19.5" customHeight="1" x14ac:dyDescent="0.25">
      <c r="B34" s="80" t="s">
        <v>89</v>
      </c>
      <c r="C34" s="89">
        <v>30</v>
      </c>
      <c r="D34" s="88">
        <v>2</v>
      </c>
      <c r="E34" s="83">
        <f t="shared" si="0"/>
        <v>6.6666666666666666E-2</v>
      </c>
      <c r="F34" s="7"/>
      <c r="G34" s="7"/>
      <c r="H34" s="86">
        <f t="shared" si="1"/>
        <v>3.3333333333333335E-3</v>
      </c>
      <c r="I34" s="7"/>
      <c r="J34" s="85"/>
      <c r="K34" s="85"/>
    </row>
    <row r="35" spans="2:11" s="13" customFormat="1" ht="19.5" customHeight="1" x14ac:dyDescent="0.25">
      <c r="B35" s="80" t="s">
        <v>90</v>
      </c>
      <c r="C35" s="89">
        <v>150</v>
      </c>
      <c r="D35" s="88"/>
      <c r="E35" s="83">
        <f t="shared" si="0"/>
        <v>0</v>
      </c>
      <c r="F35" s="7"/>
      <c r="G35" s="7"/>
      <c r="H35" s="86" t="str">
        <f t="shared" si="1"/>
        <v/>
      </c>
      <c r="I35" s="7"/>
      <c r="J35" s="85"/>
      <c r="K35" s="85"/>
    </row>
    <row r="36" spans="2:11" s="13" customFormat="1" ht="19.5" customHeight="1" x14ac:dyDescent="0.25">
      <c r="B36" s="80" t="s">
        <v>91</v>
      </c>
      <c r="C36" s="89">
        <v>150</v>
      </c>
      <c r="D36" s="88"/>
      <c r="E36" s="83">
        <f t="shared" si="0"/>
        <v>0</v>
      </c>
      <c r="F36" s="7"/>
      <c r="G36" s="7"/>
      <c r="H36" s="86" t="str">
        <f t="shared" si="1"/>
        <v/>
      </c>
      <c r="I36" s="7"/>
      <c r="J36" s="85"/>
      <c r="K36" s="85"/>
    </row>
    <row r="37" spans="2:11" s="13" customFormat="1" ht="19.5" customHeight="1" x14ac:dyDescent="0.25">
      <c r="B37" s="80" t="s">
        <v>92</v>
      </c>
      <c r="C37" s="89">
        <v>150</v>
      </c>
      <c r="D37" s="88"/>
      <c r="E37" s="83">
        <f t="shared" si="0"/>
        <v>0</v>
      </c>
      <c r="F37" s="7"/>
      <c r="G37" s="7"/>
      <c r="H37" s="86" t="str">
        <f t="shared" si="1"/>
        <v/>
      </c>
      <c r="I37" s="7"/>
      <c r="J37" s="85"/>
      <c r="K37" s="85"/>
    </row>
    <row r="38" spans="2:11" s="13" customFormat="1" ht="19.5" customHeight="1" x14ac:dyDescent="0.25">
      <c r="B38" s="80" t="s">
        <v>93</v>
      </c>
      <c r="C38" s="89">
        <v>120</v>
      </c>
      <c r="D38" s="88"/>
      <c r="E38" s="83">
        <f t="shared" si="0"/>
        <v>0</v>
      </c>
      <c r="F38" s="8"/>
      <c r="G38" s="8"/>
      <c r="H38" s="86" t="str">
        <f t="shared" si="1"/>
        <v/>
      </c>
      <c r="I38" s="8"/>
      <c r="J38" s="85"/>
      <c r="K38" s="85"/>
    </row>
    <row r="39" spans="2:11" s="13" customFormat="1" ht="52.5" customHeight="1" x14ac:dyDescent="0.2">
      <c r="B39" s="90" t="s">
        <v>94</v>
      </c>
      <c r="C39" s="120" t="s">
        <v>147</v>
      </c>
      <c r="D39" s="121"/>
      <c r="E39" s="121"/>
      <c r="F39" s="121"/>
      <c r="G39" s="121"/>
      <c r="H39" s="121"/>
      <c r="I39" s="122"/>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77.25" customHeight="1" x14ac:dyDescent="0.2">
      <c r="B45" s="20" t="s">
        <v>95</v>
      </c>
      <c r="C45" s="91" t="s">
        <v>140</v>
      </c>
      <c r="D45" s="92"/>
      <c r="E45" s="92"/>
      <c r="F45" s="92"/>
      <c r="G45" s="92"/>
      <c r="H45" s="92"/>
      <c r="I45" s="93"/>
      <c r="J45" s="104"/>
      <c r="K45" s="104"/>
    </row>
    <row r="46" spans="2:11" s="13" customFormat="1" ht="69.75" customHeight="1" x14ac:dyDescent="0.2">
      <c r="B46" s="20" t="s">
        <v>96</v>
      </c>
      <c r="C46" s="91" t="s">
        <v>138</v>
      </c>
      <c r="D46" s="92"/>
      <c r="E46" s="92"/>
      <c r="F46" s="92"/>
      <c r="G46" s="92"/>
      <c r="H46" s="92"/>
      <c r="I46" s="93"/>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109</v>
      </c>
      <c r="D49" s="4"/>
      <c r="E49" s="4"/>
      <c r="F49" s="4"/>
      <c r="G49" s="4"/>
      <c r="H49" s="4"/>
      <c r="I49" s="5"/>
      <c r="J49" s="106"/>
      <c r="K49" s="106"/>
    </row>
    <row r="50" spans="2:11" s="13" customFormat="1" ht="30" customHeight="1" x14ac:dyDescent="0.2">
      <c r="B50" s="90" t="s">
        <v>102</v>
      </c>
      <c r="C50" s="23" t="s">
        <v>139</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8eP5jMP4PHweuR05mAn2WojNAkWOufzieW/GnTZOYZN5sNLRlaAvPCPrZaoeiJ3wFdJmeOaG+zkZc8dcQyQB5w==" saltValue="ZC7rPO581SYxIjVf1WWom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1F9C72B1-B278-4C10-B6DC-60597626DCBF}">
      <formula1>O17:O19</formula1>
    </dataValidation>
    <dataValidation type="list" allowBlank="1" showInputMessage="1" showErrorMessage="1" sqref="H12:I12" xr:uid="{913E50BB-E648-415F-B8BE-B3844A6CEE0D}">
      <formula1>M17:M19</formula1>
    </dataValidation>
    <dataValidation type="list" allowBlank="1" showInputMessage="1" showErrorMessage="1" sqref="C24:E24" xr:uid="{9EDC8032-6D59-4A6C-9754-63FFBBF020BE}">
      <formula1>$M$12:$M$15</formula1>
    </dataValidation>
    <dataValidation type="list" allowBlank="1" showInputMessage="1" showErrorMessage="1" sqref="C9:F9" xr:uid="{A633FF6F-71A6-42AF-908E-3D0EA3CD8DC0}">
      <formula1>$M$6:$M$9</formula1>
    </dataValidation>
    <dataValidation type="list" allowBlank="1" showInputMessage="1" showErrorMessage="1" sqref="J10:K10" xr:uid="{7FDE87D6-210A-4CB4-8237-050AF6982242}">
      <formula1>$M$21:$M$28</formula1>
    </dataValidation>
    <dataValidation type="list" allowBlank="1" showInputMessage="1" showErrorMessage="1" sqref="H13:I13" xr:uid="{A48C765D-1BA9-48A8-8B02-32343241459F}">
      <formula1>$N$5:$N$8</formula1>
    </dataValidation>
    <dataValidation type="list" allowBlank="1" showInputMessage="1" showErrorMessage="1" sqref="C7 I7" xr:uid="{24115723-E64E-467B-ACB5-7D80003F4DCE}">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844EB-252B-432C-968E-4E38404F2043}">
  <dimension ref="B1:X56"/>
  <sheetViews>
    <sheetView topLeftCell="B1" workbookViewId="0">
      <selection activeCell="B4" sqref="B4:I4"/>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3</v>
      </c>
      <c r="D6" s="22" t="s">
        <v>10</v>
      </c>
      <c r="E6" s="22"/>
      <c r="F6" s="23" t="s">
        <v>110</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38</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32</v>
      </c>
      <c r="D11" s="25"/>
      <c r="E11" s="25"/>
      <c r="F11" s="25"/>
      <c r="G11" s="25"/>
      <c r="H11" s="25"/>
      <c r="I11" s="25"/>
      <c r="J11" s="27"/>
      <c r="K11" s="27"/>
      <c r="M11" s="33"/>
      <c r="N11" s="19" t="s">
        <v>15</v>
      </c>
    </row>
    <row r="12" spans="2:14" s="13" customFormat="1" ht="30.75" customHeight="1" x14ac:dyDescent="0.2">
      <c r="B12" s="20" t="s">
        <v>33</v>
      </c>
      <c r="C12" s="35" t="s">
        <v>104</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64.5" customHeight="1" x14ac:dyDescent="0.2">
      <c r="B14" s="20" t="s">
        <v>43</v>
      </c>
      <c r="C14" s="38" t="s">
        <v>111</v>
      </c>
      <c r="D14" s="38"/>
      <c r="E14" s="38"/>
      <c r="F14" s="38"/>
      <c r="G14" s="38"/>
      <c r="H14" s="38"/>
      <c r="I14" s="38"/>
      <c r="J14" s="34"/>
      <c r="K14" s="34"/>
      <c r="M14" s="33" t="s">
        <v>45</v>
      </c>
      <c r="N14" s="19"/>
    </row>
    <row r="15" spans="2:14" s="13" customFormat="1" ht="30.75" customHeight="1" x14ac:dyDescent="0.2">
      <c r="B15" s="20" t="s">
        <v>46</v>
      </c>
      <c r="C15" s="35" t="s">
        <v>112</v>
      </c>
      <c r="D15" s="35"/>
      <c r="E15" s="35"/>
      <c r="F15" s="35"/>
      <c r="G15" s="35"/>
      <c r="H15" s="35"/>
      <c r="I15" s="35"/>
      <c r="J15" s="39"/>
      <c r="K15" s="39"/>
      <c r="M15" s="33" t="s">
        <v>48</v>
      </c>
      <c r="N15" s="19"/>
    </row>
    <row r="16" spans="2:14" s="13" customFormat="1" ht="20.25" customHeight="1" x14ac:dyDescent="0.2">
      <c r="B16" s="20" t="s">
        <v>49</v>
      </c>
      <c r="C16" s="23" t="s">
        <v>113</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17" t="s">
        <v>108</v>
      </c>
      <c r="H22" s="26" t="s">
        <v>67</v>
      </c>
      <c r="I22" s="118" t="s">
        <v>108</v>
      </c>
      <c r="J22" s="61"/>
      <c r="K22" s="61"/>
      <c r="M22" s="55"/>
    </row>
    <row r="23" spans="2:14" s="13" customFormat="1" ht="27" customHeight="1" x14ac:dyDescent="0.2">
      <c r="B23" s="47" t="s">
        <v>68</v>
      </c>
      <c r="C23" s="62">
        <v>45657</v>
      </c>
      <c r="D23" s="53"/>
      <c r="E23" s="63"/>
      <c r="F23" s="26" t="s">
        <v>69</v>
      </c>
      <c r="G23" s="64">
        <v>4000</v>
      </c>
      <c r="H23" s="65"/>
      <c r="I23" s="66"/>
      <c r="J23" s="67"/>
      <c r="K23" s="67"/>
      <c r="M23" s="55"/>
    </row>
    <row r="24" spans="2:14" s="13" customFormat="1" ht="30.75" customHeight="1" x14ac:dyDescent="0.2">
      <c r="B24" s="68" t="s">
        <v>70</v>
      </c>
      <c r="C24" s="69" t="s">
        <v>48</v>
      </c>
      <c r="D24" s="70"/>
      <c r="E24" s="71"/>
      <c r="F24" s="72" t="s">
        <v>71</v>
      </c>
      <c r="G24" s="52" t="s">
        <v>108</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4000</v>
      </c>
      <c r="G27" s="6">
        <f>SUM(D27:D38)</f>
        <v>664</v>
      </c>
      <c r="H27" s="84">
        <f>+(D27*100%)/$G$23</f>
        <v>0</v>
      </c>
      <c r="I27" s="6" t="e">
        <f>G27+I22</f>
        <v>#VALUE!</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89">
        <v>216</v>
      </c>
      <c r="D33" s="88">
        <v>433</v>
      </c>
      <c r="E33" s="83">
        <f t="shared" si="0"/>
        <v>2.0046296296296298</v>
      </c>
      <c r="F33" s="7"/>
      <c r="G33" s="7"/>
      <c r="H33" s="86">
        <f t="shared" si="1"/>
        <v>0.10825</v>
      </c>
      <c r="I33" s="7"/>
      <c r="J33" s="85"/>
      <c r="K33" s="85"/>
    </row>
    <row r="34" spans="2:11" s="13" customFormat="1" ht="19.5" customHeight="1" x14ac:dyDescent="0.25">
      <c r="B34" s="80" t="s">
        <v>89</v>
      </c>
      <c r="C34" s="89">
        <v>350</v>
      </c>
      <c r="D34" s="88">
        <v>231</v>
      </c>
      <c r="E34" s="83">
        <f t="shared" si="0"/>
        <v>0.66</v>
      </c>
      <c r="F34" s="7"/>
      <c r="G34" s="7"/>
      <c r="H34" s="86">
        <f t="shared" si="1"/>
        <v>0.16600000000000001</v>
      </c>
      <c r="I34" s="7"/>
      <c r="J34" s="85"/>
      <c r="K34" s="85"/>
    </row>
    <row r="35" spans="2:11" s="13" customFormat="1" ht="19.5" customHeight="1" x14ac:dyDescent="0.25">
      <c r="B35" s="80" t="s">
        <v>90</v>
      </c>
      <c r="C35" s="89">
        <v>750</v>
      </c>
      <c r="D35" s="88"/>
      <c r="E35" s="83">
        <f t="shared" si="0"/>
        <v>0</v>
      </c>
      <c r="F35" s="7"/>
      <c r="G35" s="7"/>
      <c r="H35" s="86" t="str">
        <f t="shared" si="1"/>
        <v/>
      </c>
      <c r="I35" s="7"/>
      <c r="J35" s="85"/>
      <c r="K35" s="85"/>
    </row>
    <row r="36" spans="2:11" s="13" customFormat="1" ht="19.5" customHeight="1" x14ac:dyDescent="0.25">
      <c r="B36" s="80" t="s">
        <v>91</v>
      </c>
      <c r="C36" s="89">
        <v>800</v>
      </c>
      <c r="D36" s="88"/>
      <c r="E36" s="83">
        <f t="shared" si="0"/>
        <v>0</v>
      </c>
      <c r="F36" s="7"/>
      <c r="G36" s="7"/>
      <c r="H36" s="86" t="str">
        <f t="shared" si="1"/>
        <v/>
      </c>
      <c r="I36" s="7"/>
      <c r="J36" s="85"/>
      <c r="K36" s="85"/>
    </row>
    <row r="37" spans="2:11" s="13" customFormat="1" ht="19.5" customHeight="1" x14ac:dyDescent="0.25">
      <c r="B37" s="80" t="s">
        <v>92</v>
      </c>
      <c r="C37" s="89">
        <v>900</v>
      </c>
      <c r="D37" s="88"/>
      <c r="E37" s="83">
        <f t="shared" si="0"/>
        <v>0</v>
      </c>
      <c r="F37" s="7"/>
      <c r="G37" s="7"/>
      <c r="H37" s="86" t="str">
        <f t="shared" si="1"/>
        <v/>
      </c>
      <c r="I37" s="7"/>
      <c r="J37" s="85"/>
      <c r="K37" s="85"/>
    </row>
    <row r="38" spans="2:11" s="13" customFormat="1" ht="19.5" customHeight="1" x14ac:dyDescent="0.25">
      <c r="B38" s="80" t="s">
        <v>93</v>
      </c>
      <c r="C38" s="89">
        <v>984</v>
      </c>
      <c r="D38" s="88"/>
      <c r="E38" s="83">
        <f t="shared" si="0"/>
        <v>0</v>
      </c>
      <c r="F38" s="8"/>
      <c r="G38" s="8"/>
      <c r="H38" s="86" t="str">
        <f t="shared" si="1"/>
        <v/>
      </c>
      <c r="I38" s="8"/>
      <c r="J38" s="85"/>
      <c r="K38" s="85"/>
    </row>
    <row r="39" spans="2:11" s="13" customFormat="1" ht="81.75" customHeight="1" x14ac:dyDescent="0.2">
      <c r="B39" s="90" t="s">
        <v>94</v>
      </c>
      <c r="C39" s="120" t="s">
        <v>149</v>
      </c>
      <c r="D39" s="121"/>
      <c r="E39" s="121"/>
      <c r="F39" s="121"/>
      <c r="G39" s="121"/>
      <c r="H39" s="121"/>
      <c r="I39" s="122"/>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77.25" customHeight="1" x14ac:dyDescent="0.2">
      <c r="B45" s="20" t="s">
        <v>95</v>
      </c>
      <c r="C45" s="91" t="s">
        <v>148</v>
      </c>
      <c r="D45" s="92"/>
      <c r="E45" s="92"/>
      <c r="F45" s="92"/>
      <c r="G45" s="92"/>
      <c r="H45" s="92"/>
      <c r="I45" s="93"/>
      <c r="J45" s="104"/>
      <c r="K45" s="104"/>
    </row>
    <row r="46" spans="2:11" s="13" customFormat="1" ht="69.75" customHeight="1" x14ac:dyDescent="0.2">
      <c r="B46" s="20" t="s">
        <v>96</v>
      </c>
      <c r="C46" s="91" t="s">
        <v>135</v>
      </c>
      <c r="D46" s="92"/>
      <c r="E46" s="92"/>
      <c r="F46" s="92"/>
      <c r="G46" s="92"/>
      <c r="H46" s="92"/>
      <c r="I46" s="93"/>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114</v>
      </c>
      <c r="D49" s="4"/>
      <c r="E49" s="4"/>
      <c r="F49" s="4"/>
      <c r="G49" s="4"/>
      <c r="H49" s="4"/>
      <c r="I49" s="5"/>
      <c r="J49" s="106"/>
      <c r="K49" s="106"/>
    </row>
    <row r="50" spans="2:11" s="13" customFormat="1" ht="30" customHeight="1" x14ac:dyDescent="0.2">
      <c r="B50" s="90" t="s">
        <v>102</v>
      </c>
      <c r="C50" s="23" t="s">
        <v>139</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Hl+iaiawhALnFEgC6QvAiFWCGSw2pP28HAMTtvn3COes3TWbyWkoEKLtaR+lCO8AAceZ748TZP2djywijXZFGA==" saltValue="f0GRkJwq42D6j7NToVMvtA=="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35065646-E316-4F08-8F38-53BFBF848FCE}">
      <formula1>$N$11:$N$12</formula1>
    </dataValidation>
    <dataValidation type="list" allowBlank="1" showInputMessage="1" showErrorMessage="1" sqref="H13:I13" xr:uid="{C3127E8C-014F-48C1-936E-0FA845B4BB5A}">
      <formula1>$N$5:$N$8</formula1>
    </dataValidation>
    <dataValidation type="list" allowBlank="1" showInputMessage="1" showErrorMessage="1" sqref="J10:K10" xr:uid="{5EE20000-6083-4846-AE46-1CD215B333DF}">
      <formula1>$M$21:$M$28</formula1>
    </dataValidation>
    <dataValidation type="list" allowBlank="1" showInputMessage="1" showErrorMessage="1" sqref="C9:F9" xr:uid="{C6631DC1-9936-4CB9-A65B-B328AC418EE0}">
      <formula1>$M$6:$M$9</formula1>
    </dataValidation>
    <dataValidation type="list" allowBlank="1" showInputMessage="1" showErrorMessage="1" sqref="C24:E24" xr:uid="{B76D8774-A537-420F-A67E-8442537A179C}">
      <formula1>$M$12:$M$15</formula1>
    </dataValidation>
    <dataValidation type="list" allowBlank="1" showInputMessage="1" showErrorMessage="1" sqref="H12:I12" xr:uid="{C57E2B42-89AF-40A3-9E8B-C8D86C485928}">
      <formula1>M17:M19</formula1>
    </dataValidation>
    <dataValidation type="list" showDropDown="1" showInputMessage="1" showErrorMessage="1" sqref="K12" xr:uid="{A1844D12-D928-4798-9D1A-572FBF6B0E52}">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6145"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6145" r:id="rId3"/>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E5F9E-D662-47F5-AD66-5195CD1AD076}">
  <dimension ref="B1:X56"/>
  <sheetViews>
    <sheetView zoomScale="90" zoomScaleNormal="90" workbookViewId="0">
      <selection activeCell="D7" sqref="D7:E7"/>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4</v>
      </c>
      <c r="D6" s="22" t="s">
        <v>10</v>
      </c>
      <c r="E6" s="22"/>
      <c r="F6" s="23" t="s">
        <v>115</v>
      </c>
      <c r="G6" s="23"/>
      <c r="H6" s="23"/>
      <c r="I6" s="23"/>
      <c r="J6" s="24"/>
      <c r="K6" s="24"/>
      <c r="M6" s="14" t="s">
        <v>12</v>
      </c>
      <c r="N6" s="19" t="s">
        <v>13</v>
      </c>
    </row>
    <row r="7" spans="2:14" s="13" customFormat="1" ht="30.75" customHeight="1" x14ac:dyDescent="0.2">
      <c r="B7" s="20" t="s">
        <v>14</v>
      </c>
      <c r="C7" s="21" t="s">
        <v>38</v>
      </c>
      <c r="D7" s="22" t="s">
        <v>16</v>
      </c>
      <c r="E7" s="22"/>
      <c r="F7" s="25" t="s">
        <v>17</v>
      </c>
      <c r="G7" s="25"/>
      <c r="H7" s="26" t="s">
        <v>18</v>
      </c>
      <c r="I7" s="21" t="s">
        <v>15</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5" t="s">
        <v>134</v>
      </c>
      <c r="D11" s="25"/>
      <c r="E11" s="25"/>
      <c r="F11" s="25"/>
      <c r="G11" s="25"/>
      <c r="H11" s="25"/>
      <c r="I11" s="25"/>
      <c r="J11" s="27"/>
      <c r="K11" s="27"/>
      <c r="M11" s="33"/>
      <c r="N11" s="19" t="s">
        <v>15</v>
      </c>
    </row>
    <row r="12" spans="2:14" s="13" customFormat="1" ht="30.75" customHeight="1" x14ac:dyDescent="0.2">
      <c r="B12" s="20" t="s">
        <v>33</v>
      </c>
      <c r="C12" s="35" t="s">
        <v>118</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25</v>
      </c>
      <c r="I13" s="25"/>
      <c r="J13" s="27"/>
      <c r="K13" s="27"/>
      <c r="M13" s="33" t="s">
        <v>42</v>
      </c>
    </row>
    <row r="14" spans="2:14" s="13" customFormat="1" ht="49.5" customHeight="1" x14ac:dyDescent="0.2">
      <c r="B14" s="20" t="s">
        <v>43</v>
      </c>
      <c r="C14" s="38" t="s">
        <v>117</v>
      </c>
      <c r="D14" s="38"/>
      <c r="E14" s="38"/>
      <c r="F14" s="38"/>
      <c r="G14" s="38"/>
      <c r="H14" s="38"/>
      <c r="I14" s="38"/>
      <c r="J14" s="34"/>
      <c r="K14" s="34"/>
      <c r="M14" s="33" t="s">
        <v>45</v>
      </c>
      <c r="N14" s="19"/>
    </row>
    <row r="15" spans="2:14" s="13" customFormat="1" ht="30.75" customHeight="1" x14ac:dyDescent="0.2">
      <c r="B15" s="20" t="s">
        <v>46</v>
      </c>
      <c r="C15" s="35" t="s">
        <v>119</v>
      </c>
      <c r="D15" s="35"/>
      <c r="E15" s="35"/>
      <c r="F15" s="35"/>
      <c r="G15" s="35"/>
      <c r="H15" s="35"/>
      <c r="I15" s="35"/>
      <c r="J15" s="39"/>
      <c r="K15" s="39"/>
      <c r="M15" s="33" t="s">
        <v>48</v>
      </c>
      <c r="N15" s="19"/>
    </row>
    <row r="16" spans="2:14" s="13" customFormat="1" ht="26.25" customHeight="1" x14ac:dyDescent="0.2">
      <c r="B16" s="20" t="s">
        <v>49</v>
      </c>
      <c r="C16" s="23" t="s">
        <v>116</v>
      </c>
      <c r="D16" s="23"/>
      <c r="E16" s="23"/>
      <c r="F16" s="23"/>
      <c r="G16" s="23"/>
      <c r="H16" s="23"/>
      <c r="I16" s="23"/>
      <c r="J16" s="40"/>
      <c r="K16" s="40"/>
      <c r="M16" s="33"/>
      <c r="N16" s="19"/>
    </row>
    <row r="17" spans="2:14" s="13" customFormat="1" ht="30.75" customHeight="1" x14ac:dyDescent="0.2">
      <c r="B17" s="20" t="s">
        <v>51</v>
      </c>
      <c r="C17" s="25" t="s">
        <v>52</v>
      </c>
      <c r="D17" s="41"/>
      <c r="E17" s="41"/>
      <c r="F17" s="41"/>
      <c r="G17" s="41"/>
      <c r="H17" s="41"/>
      <c r="I17" s="41"/>
      <c r="J17" s="42"/>
      <c r="K17" s="42"/>
      <c r="M17" s="33" t="s">
        <v>36</v>
      </c>
      <c r="N17" s="19"/>
    </row>
    <row r="18" spans="2:14" s="13" customFormat="1" ht="18" customHeight="1" x14ac:dyDescent="0.2">
      <c r="B18" s="43" t="s">
        <v>53</v>
      </c>
      <c r="C18" s="44" t="s">
        <v>54</v>
      </c>
      <c r="D18" s="44"/>
      <c r="E18" s="44"/>
      <c r="F18" s="45" t="s">
        <v>55</v>
      </c>
      <c r="G18" s="45"/>
      <c r="H18" s="45"/>
      <c r="I18" s="45"/>
      <c r="J18" s="46"/>
      <c r="K18" s="46"/>
      <c r="M18" s="33" t="s">
        <v>56</v>
      </c>
      <c r="N18" s="19"/>
    </row>
    <row r="19" spans="2:14" s="13" customFormat="1" ht="39.75" customHeight="1" x14ac:dyDescent="0.2">
      <c r="B19" s="43"/>
      <c r="C19" s="23" t="s">
        <v>57</v>
      </c>
      <c r="D19" s="23"/>
      <c r="E19" s="23"/>
      <c r="F19" s="23" t="s">
        <v>58</v>
      </c>
      <c r="G19" s="23"/>
      <c r="H19" s="23"/>
      <c r="I19" s="23"/>
      <c r="J19" s="40"/>
      <c r="K19" s="40"/>
      <c r="M19" s="33" t="s">
        <v>59</v>
      </c>
      <c r="N19" s="19"/>
    </row>
    <row r="20" spans="2:14" s="13" customFormat="1" ht="39.75" customHeight="1" x14ac:dyDescent="0.2">
      <c r="B20" s="47" t="s">
        <v>60</v>
      </c>
      <c r="C20" s="48" t="s">
        <v>52</v>
      </c>
      <c r="D20" s="49"/>
      <c r="E20" s="50"/>
      <c r="F20" s="36" t="s">
        <v>61</v>
      </c>
      <c r="G20" s="36"/>
      <c r="H20" s="36"/>
      <c r="I20" s="51"/>
      <c r="J20" s="27"/>
      <c r="K20" s="27"/>
      <c r="M20" s="33"/>
      <c r="N20" s="19"/>
    </row>
    <row r="21" spans="2:14" s="13" customFormat="1" ht="42" customHeight="1" x14ac:dyDescent="0.2">
      <c r="B21" s="47" t="s">
        <v>62</v>
      </c>
      <c r="C21" s="1" t="s">
        <v>63</v>
      </c>
      <c r="D21" s="2"/>
      <c r="E21" s="3"/>
      <c r="F21" s="52" t="s">
        <v>64</v>
      </c>
      <c r="G21" s="53"/>
      <c r="H21" s="53"/>
      <c r="I21" s="54"/>
      <c r="J21" s="39"/>
      <c r="K21" s="39"/>
      <c r="M21" s="55"/>
      <c r="N21" s="19"/>
    </row>
    <row r="22" spans="2:14" s="13" customFormat="1" ht="23.25" customHeight="1" x14ac:dyDescent="0.2">
      <c r="B22" s="47" t="s">
        <v>65</v>
      </c>
      <c r="C22" s="56">
        <v>45474</v>
      </c>
      <c r="D22" s="57"/>
      <c r="E22" s="58"/>
      <c r="F22" s="26" t="s">
        <v>66</v>
      </c>
      <c r="G22" s="123">
        <v>9375</v>
      </c>
      <c r="H22" s="26" t="s">
        <v>67</v>
      </c>
      <c r="I22" s="118" t="s">
        <v>108</v>
      </c>
      <c r="J22" s="61"/>
      <c r="K22" s="61"/>
      <c r="M22" s="55"/>
    </row>
    <row r="23" spans="2:14" s="13" customFormat="1" ht="27" customHeight="1" x14ac:dyDescent="0.2">
      <c r="B23" s="47" t="s">
        <v>68</v>
      </c>
      <c r="C23" s="62">
        <v>45657</v>
      </c>
      <c r="D23" s="53"/>
      <c r="E23" s="63"/>
      <c r="F23" s="26" t="s">
        <v>69</v>
      </c>
      <c r="G23" s="64">
        <v>20000</v>
      </c>
      <c r="H23" s="65"/>
      <c r="I23" s="66"/>
      <c r="J23" s="67"/>
      <c r="K23" s="67"/>
      <c r="M23" s="55"/>
    </row>
    <row r="24" spans="2:14" s="13" customFormat="1" ht="30.75" customHeight="1" x14ac:dyDescent="0.2">
      <c r="B24" s="68" t="s">
        <v>70</v>
      </c>
      <c r="C24" s="69" t="s">
        <v>48</v>
      </c>
      <c r="D24" s="70"/>
      <c r="E24" s="71"/>
      <c r="F24" s="72" t="s">
        <v>71</v>
      </c>
      <c r="G24" s="52" t="s">
        <v>108</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9.5" customHeight="1" x14ac:dyDescent="0.2">
      <c r="B27" s="80" t="s">
        <v>82</v>
      </c>
      <c r="C27" s="81">
        <v>0</v>
      </c>
      <c r="D27" s="82">
        <v>0</v>
      </c>
      <c r="E27" s="83">
        <f>IF(OR(C27=0,C27=""),0,D27/C27)</f>
        <v>0</v>
      </c>
      <c r="F27" s="6">
        <f>SUM(C27:C38)</f>
        <v>20000</v>
      </c>
      <c r="G27" s="6">
        <f>SUM(D27:D38)</f>
        <v>551</v>
      </c>
      <c r="H27" s="84">
        <f>+(D27*100%)/$G$23</f>
        <v>0</v>
      </c>
      <c r="I27" s="6">
        <f>G27/F27</f>
        <v>2.7550000000000002E-2</v>
      </c>
      <c r="J27" s="85"/>
      <c r="K27" s="85"/>
      <c r="M27" s="55"/>
    </row>
    <row r="28" spans="2:14" s="13" customFormat="1" ht="19.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9.5" customHeight="1" x14ac:dyDescent="0.25">
      <c r="B29" s="80" t="s">
        <v>84</v>
      </c>
      <c r="C29" s="81">
        <v>0</v>
      </c>
      <c r="D29" s="82">
        <v>0</v>
      </c>
      <c r="E29" s="83">
        <f t="shared" si="0"/>
        <v>0</v>
      </c>
      <c r="F29" s="7"/>
      <c r="G29" s="7"/>
      <c r="H29" s="86">
        <f>+IF(D29="","",((D29*100%)/$G$23)+H28)</f>
        <v>0</v>
      </c>
      <c r="I29" s="7"/>
      <c r="J29" s="85"/>
      <c r="K29" s="85"/>
      <c r="M29" s="55"/>
    </row>
    <row r="30" spans="2:14" s="13" customFormat="1" ht="19.5" customHeight="1" x14ac:dyDescent="0.25">
      <c r="B30" s="80" t="s">
        <v>85</v>
      </c>
      <c r="C30" s="81">
        <v>0</v>
      </c>
      <c r="D30" s="82">
        <v>0</v>
      </c>
      <c r="E30" s="83">
        <f t="shared" si="0"/>
        <v>0</v>
      </c>
      <c r="F30" s="7"/>
      <c r="G30" s="7"/>
      <c r="H30" s="86">
        <f t="shared" ref="H30:H38" si="1">+IF(D30="","",((D30*100%)/$G$23)+H29)</f>
        <v>0</v>
      </c>
      <c r="I30" s="7"/>
      <c r="J30" s="85"/>
      <c r="K30" s="85"/>
    </row>
    <row r="31" spans="2:14" s="13" customFormat="1" ht="19.5" customHeight="1" x14ac:dyDescent="0.25">
      <c r="B31" s="80" t="s">
        <v>86</v>
      </c>
      <c r="C31" s="81">
        <v>0</v>
      </c>
      <c r="D31" s="82">
        <v>0</v>
      </c>
      <c r="E31" s="83">
        <f t="shared" si="0"/>
        <v>0</v>
      </c>
      <c r="F31" s="7"/>
      <c r="G31" s="7"/>
      <c r="H31" s="86">
        <f t="shared" si="1"/>
        <v>0</v>
      </c>
      <c r="I31" s="7"/>
      <c r="J31" s="85"/>
      <c r="K31" s="85"/>
    </row>
    <row r="32" spans="2:14" s="13" customFormat="1" ht="19.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89">
        <v>2135</v>
      </c>
      <c r="D33" s="88">
        <v>286</v>
      </c>
      <c r="E33" s="83">
        <f t="shared" si="0"/>
        <v>0.13395784543325526</v>
      </c>
      <c r="F33" s="7"/>
      <c r="G33" s="7"/>
      <c r="H33" s="86">
        <f t="shared" si="1"/>
        <v>1.43E-2</v>
      </c>
      <c r="I33" s="7"/>
      <c r="J33" s="85"/>
      <c r="K33" s="85"/>
    </row>
    <row r="34" spans="2:11" s="13" customFormat="1" ht="19.5" customHeight="1" x14ac:dyDescent="0.25">
      <c r="B34" s="80" t="s">
        <v>89</v>
      </c>
      <c r="C34" s="89">
        <v>514</v>
      </c>
      <c r="D34" s="88">
        <v>265</v>
      </c>
      <c r="E34" s="83">
        <f t="shared" si="0"/>
        <v>0.51556420233463029</v>
      </c>
      <c r="F34" s="7"/>
      <c r="G34" s="7"/>
      <c r="H34" s="86">
        <f t="shared" si="1"/>
        <v>2.7549999999999998E-2</v>
      </c>
      <c r="I34" s="7"/>
      <c r="J34" s="85"/>
      <c r="K34" s="85"/>
    </row>
    <row r="35" spans="2:11" s="13" customFormat="1" ht="19.5" customHeight="1" x14ac:dyDescent="0.25">
      <c r="B35" s="80" t="s">
        <v>90</v>
      </c>
      <c r="C35" s="89">
        <v>2351</v>
      </c>
      <c r="D35" s="88"/>
      <c r="E35" s="83">
        <f t="shared" si="0"/>
        <v>0</v>
      </c>
      <c r="F35" s="7"/>
      <c r="G35" s="7"/>
      <c r="H35" s="86" t="str">
        <f t="shared" si="1"/>
        <v/>
      </c>
      <c r="I35" s="7"/>
      <c r="J35" s="85"/>
      <c r="K35" s="85"/>
    </row>
    <row r="36" spans="2:11" s="13" customFormat="1" ht="19.5" customHeight="1" x14ac:dyDescent="0.25">
      <c r="B36" s="80" t="s">
        <v>91</v>
      </c>
      <c r="C36" s="89">
        <v>5000</v>
      </c>
      <c r="D36" s="82"/>
      <c r="E36" s="83">
        <f t="shared" si="0"/>
        <v>0</v>
      </c>
      <c r="F36" s="7"/>
      <c r="G36" s="7"/>
      <c r="H36" s="86" t="str">
        <f t="shared" si="1"/>
        <v/>
      </c>
      <c r="I36" s="7"/>
      <c r="J36" s="85"/>
      <c r="K36" s="85"/>
    </row>
    <row r="37" spans="2:11" s="13" customFormat="1" ht="19.5" customHeight="1" x14ac:dyDescent="0.25">
      <c r="B37" s="80" t="s">
        <v>92</v>
      </c>
      <c r="C37" s="89">
        <v>5000</v>
      </c>
      <c r="D37" s="82"/>
      <c r="E37" s="83">
        <f t="shared" si="0"/>
        <v>0</v>
      </c>
      <c r="F37" s="7"/>
      <c r="G37" s="7"/>
      <c r="H37" s="86" t="str">
        <f t="shared" si="1"/>
        <v/>
      </c>
      <c r="I37" s="7"/>
      <c r="J37" s="85"/>
      <c r="K37" s="85"/>
    </row>
    <row r="38" spans="2:11" s="13" customFormat="1" ht="19.5" customHeight="1" x14ac:dyDescent="0.25">
      <c r="B38" s="80" t="s">
        <v>93</v>
      </c>
      <c r="C38" s="89">
        <v>5000</v>
      </c>
      <c r="D38" s="82"/>
      <c r="E38" s="83">
        <f t="shared" si="0"/>
        <v>0</v>
      </c>
      <c r="F38" s="8"/>
      <c r="G38" s="8"/>
      <c r="H38" s="86" t="str">
        <f t="shared" si="1"/>
        <v/>
      </c>
      <c r="I38" s="8"/>
      <c r="J38" s="85"/>
      <c r="K38" s="85"/>
    </row>
    <row r="39" spans="2:11" s="13" customFormat="1" ht="79.5" customHeight="1" x14ac:dyDescent="0.2">
      <c r="B39" s="90" t="s">
        <v>94</v>
      </c>
      <c r="C39" s="120" t="s">
        <v>141</v>
      </c>
      <c r="D39" s="121"/>
      <c r="E39" s="121"/>
      <c r="F39" s="121"/>
      <c r="G39" s="121"/>
      <c r="H39" s="121"/>
      <c r="I39" s="122"/>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77.25" customHeight="1" x14ac:dyDescent="0.2">
      <c r="B45" s="20" t="s">
        <v>95</v>
      </c>
      <c r="C45" s="120" t="s">
        <v>142</v>
      </c>
      <c r="D45" s="121"/>
      <c r="E45" s="121"/>
      <c r="F45" s="121"/>
      <c r="G45" s="121"/>
      <c r="H45" s="121"/>
      <c r="I45" s="122"/>
      <c r="J45" s="104"/>
      <c r="K45" s="104"/>
    </row>
    <row r="46" spans="2:11" s="13" customFormat="1" ht="69.75" customHeight="1" x14ac:dyDescent="0.2">
      <c r="B46" s="20" t="s">
        <v>96</v>
      </c>
      <c r="C46" s="124" t="s">
        <v>136</v>
      </c>
      <c r="D46" s="124"/>
      <c r="E46" s="124"/>
      <c r="F46" s="124"/>
      <c r="G46" s="124"/>
      <c r="H46" s="124"/>
      <c r="I46" s="125"/>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120</v>
      </c>
      <c r="D49" s="4"/>
      <c r="E49" s="4"/>
      <c r="F49" s="4"/>
      <c r="G49" s="4"/>
      <c r="H49" s="4"/>
      <c r="I49" s="5"/>
      <c r="J49" s="106"/>
      <c r="K49" s="106"/>
    </row>
    <row r="50" spans="2:11" s="13" customFormat="1" ht="30" customHeight="1" x14ac:dyDescent="0.2">
      <c r="B50" s="90" t="s">
        <v>102</v>
      </c>
      <c r="C50" s="23" t="s">
        <v>139</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xBi9NwCNanLYy3LZ5gEYq6i1aopDVECd2oUKrggV+LjMuq11gIXv6oF7Vd9BYxlEC2rQrGKU/Sovg31OVzzEPg==" saltValue="P1bzX7phTRM+L4SBrMcBSw=="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9F8476C3-5611-44B3-82C0-FB27CB4929B1}">
      <formula1>O17:O19</formula1>
    </dataValidation>
    <dataValidation type="list" allowBlank="1" showInputMessage="1" showErrorMessage="1" sqref="H12:I12" xr:uid="{F3410A51-203D-440F-A366-4BD29E6C7BDB}">
      <formula1>M17:M19</formula1>
    </dataValidation>
    <dataValidation type="list" allowBlank="1" showInputMessage="1" showErrorMessage="1" sqref="C24:E24" xr:uid="{4C4FBF97-04DB-497A-90AB-2487E8B7D042}">
      <formula1>$M$12:$M$15</formula1>
    </dataValidation>
    <dataValidation type="list" allowBlank="1" showInputMessage="1" showErrorMessage="1" sqref="C9:F9" xr:uid="{0A6E4915-8101-4A72-B4E3-E795E675C1B8}">
      <formula1>$M$6:$M$9</formula1>
    </dataValidation>
    <dataValidation type="list" allowBlank="1" showInputMessage="1" showErrorMessage="1" sqref="J10:K10" xr:uid="{FF0A5B7D-8068-480B-A907-218B18B963B6}">
      <formula1>$M$21:$M$28</formula1>
    </dataValidation>
    <dataValidation type="list" allowBlank="1" showInputMessage="1" showErrorMessage="1" sqref="H13:I13" xr:uid="{A4B41777-F9CC-4227-88E0-CB238897C7E6}">
      <formula1>$N$5:$N$8</formula1>
    </dataValidation>
    <dataValidation type="list" allowBlank="1" showInputMessage="1" showErrorMessage="1" sqref="C7 I7" xr:uid="{E7E12836-C471-44DD-95B1-24B695F79F0C}">
      <formula1>$N$11:$N$12</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7169"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7169"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E743-8E82-4CDC-80CA-83D10D1BBE0B}">
  <dimension ref="B1:X56"/>
  <sheetViews>
    <sheetView workbookViewId="0">
      <selection activeCell="C8" sqref="C8:F8"/>
    </sheetView>
  </sheetViews>
  <sheetFormatPr baseColWidth="10" defaultColWidth="11.42578125" defaultRowHeight="12.75" x14ac:dyDescent="0.2"/>
  <cols>
    <col min="1" max="1" width="1" style="114" customWidth="1"/>
    <col min="2" max="2" width="25.42578125" style="115" customWidth="1"/>
    <col min="3" max="3" width="14.5703125" style="114" customWidth="1"/>
    <col min="4" max="4" width="20.140625" style="114" customWidth="1"/>
    <col min="5" max="5" width="16.42578125" style="114" customWidth="1"/>
    <col min="6" max="6" width="25" style="114" customWidth="1"/>
    <col min="7" max="7" width="22" style="116" customWidth="1"/>
    <col min="8" max="8" width="20.5703125" style="114" customWidth="1"/>
    <col min="9" max="11" width="22.42578125" style="114" customWidth="1"/>
    <col min="12" max="12" width="11.42578125" style="13"/>
    <col min="13" max="14" width="0" style="13" hidden="1" customWidth="1"/>
    <col min="15" max="24" width="11.42578125" style="13"/>
    <col min="25" max="16384" width="11.42578125" style="114"/>
  </cols>
  <sheetData>
    <row r="1" spans="2:14" s="13" customFormat="1" ht="37.5" customHeight="1" x14ac:dyDescent="0.2">
      <c r="B1" s="9"/>
      <c r="C1" s="10" t="s">
        <v>0</v>
      </c>
      <c r="D1" s="10"/>
      <c r="E1" s="10"/>
      <c r="F1" s="10"/>
      <c r="G1" s="10"/>
      <c r="H1" s="10"/>
      <c r="I1" s="11"/>
      <c r="J1" s="12"/>
      <c r="K1" s="12"/>
      <c r="M1" s="14" t="s">
        <v>1</v>
      </c>
    </row>
    <row r="2" spans="2:14" s="13" customFormat="1" ht="37.5" customHeight="1" x14ac:dyDescent="0.2">
      <c r="B2" s="9"/>
      <c r="C2" s="10" t="s">
        <v>2</v>
      </c>
      <c r="D2" s="10"/>
      <c r="E2" s="10"/>
      <c r="F2" s="10"/>
      <c r="G2" s="10"/>
      <c r="H2" s="10"/>
      <c r="I2" s="11"/>
      <c r="J2" s="12"/>
      <c r="K2" s="12"/>
      <c r="M2" s="14" t="s">
        <v>3</v>
      </c>
    </row>
    <row r="3" spans="2:14" s="13" customFormat="1" ht="37.5" customHeight="1" x14ac:dyDescent="0.2">
      <c r="B3" s="9"/>
      <c r="C3" s="10" t="s">
        <v>4</v>
      </c>
      <c r="D3" s="10"/>
      <c r="E3" s="10"/>
      <c r="F3" s="10" t="s">
        <v>5</v>
      </c>
      <c r="G3" s="10"/>
      <c r="H3" s="10"/>
      <c r="I3" s="11"/>
      <c r="J3" s="12"/>
      <c r="K3" s="12"/>
      <c r="M3" s="14" t="s">
        <v>6</v>
      </c>
    </row>
    <row r="4" spans="2:14" s="13" customFormat="1" ht="23.25" customHeight="1" x14ac:dyDescent="0.2">
      <c r="B4" s="15"/>
      <c r="C4" s="15"/>
      <c r="D4" s="15"/>
      <c r="E4" s="15"/>
      <c r="F4" s="15"/>
      <c r="G4" s="15"/>
      <c r="H4" s="15"/>
      <c r="I4" s="15"/>
      <c r="J4" s="16"/>
      <c r="K4" s="16"/>
    </row>
    <row r="5" spans="2:14" s="13" customFormat="1" ht="24" customHeight="1" x14ac:dyDescent="0.2">
      <c r="B5" s="17" t="s">
        <v>7</v>
      </c>
      <c r="C5" s="17"/>
      <c r="D5" s="17"/>
      <c r="E5" s="17"/>
      <c r="F5" s="17"/>
      <c r="G5" s="17"/>
      <c r="H5" s="17"/>
      <c r="I5" s="17"/>
      <c r="J5" s="18"/>
      <c r="K5" s="18"/>
      <c r="N5" s="19" t="s">
        <v>8</v>
      </c>
    </row>
    <row r="6" spans="2:14" s="13" customFormat="1" ht="56.25" customHeight="1" x14ac:dyDescent="0.2">
      <c r="B6" s="20" t="s">
        <v>9</v>
      </c>
      <c r="C6" s="21">
        <v>5</v>
      </c>
      <c r="D6" s="22" t="s">
        <v>10</v>
      </c>
      <c r="E6" s="22"/>
      <c r="F6" s="35" t="s">
        <v>150</v>
      </c>
      <c r="G6" s="35"/>
      <c r="H6" s="35"/>
      <c r="I6" s="35"/>
      <c r="J6" s="24"/>
      <c r="K6" s="24"/>
      <c r="M6" s="14" t="s">
        <v>12</v>
      </c>
      <c r="N6" s="19" t="s">
        <v>13</v>
      </c>
    </row>
    <row r="7" spans="2:14" s="13" customFormat="1" ht="30.75" customHeight="1" x14ac:dyDescent="0.2">
      <c r="B7" s="20" t="s">
        <v>14</v>
      </c>
      <c r="C7" s="21" t="s">
        <v>38</v>
      </c>
      <c r="D7" s="22" t="s">
        <v>16</v>
      </c>
      <c r="E7" s="22"/>
      <c r="F7" s="25" t="s">
        <v>17</v>
      </c>
      <c r="G7" s="25"/>
      <c r="H7" s="26" t="s">
        <v>18</v>
      </c>
      <c r="I7" s="21" t="s">
        <v>38</v>
      </c>
      <c r="J7" s="27"/>
      <c r="K7" s="27"/>
      <c r="M7" s="14" t="s">
        <v>19</v>
      </c>
      <c r="N7" s="19" t="s">
        <v>20</v>
      </c>
    </row>
    <row r="8" spans="2:14" s="13" customFormat="1" ht="30.75" customHeight="1" x14ac:dyDescent="0.2">
      <c r="B8" s="20" t="s">
        <v>21</v>
      </c>
      <c r="C8" s="23" t="s">
        <v>22</v>
      </c>
      <c r="D8" s="23"/>
      <c r="E8" s="23"/>
      <c r="F8" s="23"/>
      <c r="G8" s="26" t="s">
        <v>23</v>
      </c>
      <c r="H8" s="28">
        <v>7933</v>
      </c>
      <c r="I8" s="28"/>
      <c r="J8" s="29"/>
      <c r="K8" s="29"/>
      <c r="M8" s="14" t="s">
        <v>24</v>
      </c>
      <c r="N8" s="19" t="s">
        <v>25</v>
      </c>
    </row>
    <row r="9" spans="2:14" s="13" customFormat="1" ht="30.75" customHeight="1" x14ac:dyDescent="0.2">
      <c r="B9" s="20" t="s">
        <v>3</v>
      </c>
      <c r="C9" s="30" t="s">
        <v>19</v>
      </c>
      <c r="D9" s="30"/>
      <c r="E9" s="30"/>
      <c r="F9" s="30"/>
      <c r="G9" s="26" t="s">
        <v>26</v>
      </c>
      <c r="H9" s="31" t="s">
        <v>27</v>
      </c>
      <c r="I9" s="31"/>
      <c r="J9" s="32"/>
      <c r="K9" s="32"/>
      <c r="M9" s="33" t="s">
        <v>28</v>
      </c>
    </row>
    <row r="10" spans="2:14" s="13" customFormat="1" ht="30.75" customHeight="1" x14ac:dyDescent="0.2">
      <c r="B10" s="20" t="s">
        <v>29</v>
      </c>
      <c r="C10" s="4" t="s">
        <v>30</v>
      </c>
      <c r="D10" s="4"/>
      <c r="E10" s="4"/>
      <c r="F10" s="4"/>
      <c r="G10" s="4"/>
      <c r="H10" s="4"/>
      <c r="I10" s="5"/>
      <c r="J10" s="34"/>
      <c r="K10" s="34"/>
      <c r="M10" s="33"/>
    </row>
    <row r="11" spans="2:14" s="13" customFormat="1" ht="30.75" customHeight="1" x14ac:dyDescent="0.2">
      <c r="B11" s="20" t="s">
        <v>31</v>
      </c>
      <c r="C11" s="23" t="s">
        <v>121</v>
      </c>
      <c r="D11" s="23"/>
      <c r="E11" s="23"/>
      <c r="F11" s="23"/>
      <c r="G11" s="23"/>
      <c r="H11" s="23"/>
      <c r="I11" s="23"/>
      <c r="J11" s="27"/>
      <c r="K11" s="27"/>
      <c r="M11" s="33"/>
      <c r="N11" s="19" t="s">
        <v>15</v>
      </c>
    </row>
    <row r="12" spans="2:14" s="13" customFormat="1" ht="30.75" customHeight="1" x14ac:dyDescent="0.2">
      <c r="B12" s="20" t="s">
        <v>33</v>
      </c>
      <c r="C12" s="35" t="s">
        <v>122</v>
      </c>
      <c r="D12" s="35"/>
      <c r="E12" s="35"/>
      <c r="F12" s="35"/>
      <c r="G12" s="26" t="s">
        <v>35</v>
      </c>
      <c r="H12" s="36" t="s">
        <v>56</v>
      </c>
      <c r="I12" s="36"/>
      <c r="J12" s="27"/>
      <c r="K12" s="27"/>
      <c r="M12" s="33" t="s">
        <v>37</v>
      </c>
      <c r="N12" s="19" t="s">
        <v>38</v>
      </c>
    </row>
    <row r="13" spans="2:14" s="13" customFormat="1" ht="30.75" customHeight="1" x14ac:dyDescent="0.2">
      <c r="B13" s="20" t="s">
        <v>39</v>
      </c>
      <c r="C13" s="37" t="s">
        <v>40</v>
      </c>
      <c r="D13" s="37"/>
      <c r="E13" s="37"/>
      <c r="F13" s="37"/>
      <c r="G13" s="26" t="s">
        <v>41</v>
      </c>
      <c r="H13" s="25" t="s">
        <v>13</v>
      </c>
      <c r="I13" s="25"/>
      <c r="J13" s="27"/>
      <c r="K13" s="27"/>
      <c r="M13" s="33" t="s">
        <v>42</v>
      </c>
    </row>
    <row r="14" spans="2:14" s="13" customFormat="1" ht="49.5" customHeight="1" x14ac:dyDescent="0.2">
      <c r="B14" s="20" t="s">
        <v>43</v>
      </c>
      <c r="C14" s="38" t="s">
        <v>123</v>
      </c>
      <c r="D14" s="38"/>
      <c r="E14" s="38"/>
      <c r="F14" s="38"/>
      <c r="G14" s="38"/>
      <c r="H14" s="38"/>
      <c r="I14" s="38"/>
      <c r="J14" s="34"/>
      <c r="K14" s="34"/>
      <c r="M14" s="33" t="s">
        <v>45</v>
      </c>
      <c r="N14" s="19"/>
    </row>
    <row r="15" spans="2:14" s="13" customFormat="1" ht="40.5" customHeight="1" x14ac:dyDescent="0.2">
      <c r="B15" s="20" t="s">
        <v>46</v>
      </c>
      <c r="C15" s="23" t="s">
        <v>124</v>
      </c>
      <c r="D15" s="23"/>
      <c r="E15" s="23"/>
      <c r="F15" s="23"/>
      <c r="G15" s="23"/>
      <c r="H15" s="23"/>
      <c r="I15" s="23"/>
      <c r="J15" s="39"/>
      <c r="K15" s="39"/>
      <c r="M15" s="33" t="s">
        <v>48</v>
      </c>
      <c r="N15" s="19"/>
    </row>
    <row r="16" spans="2:14" s="13" customFormat="1" ht="52.5" customHeight="1" x14ac:dyDescent="0.2">
      <c r="B16" s="20" t="s">
        <v>49</v>
      </c>
      <c r="C16" s="23" t="s">
        <v>129</v>
      </c>
      <c r="D16" s="23"/>
      <c r="E16" s="23"/>
      <c r="F16" s="23"/>
      <c r="G16" s="23"/>
      <c r="H16" s="23"/>
      <c r="I16" s="23"/>
      <c r="J16" s="40"/>
      <c r="K16" s="40"/>
      <c r="M16" s="33"/>
      <c r="N16" s="19"/>
    </row>
    <row r="17" spans="2:14" s="13" customFormat="1" ht="30.75" customHeight="1" x14ac:dyDescent="0.2">
      <c r="B17" s="20" t="s">
        <v>51</v>
      </c>
      <c r="C17" s="23" t="s">
        <v>61</v>
      </c>
      <c r="D17" s="126"/>
      <c r="E17" s="126"/>
      <c r="F17" s="126"/>
      <c r="G17" s="126"/>
      <c r="H17" s="126"/>
      <c r="I17" s="126"/>
      <c r="J17" s="42"/>
      <c r="K17" s="42"/>
      <c r="M17" s="33" t="s">
        <v>36</v>
      </c>
      <c r="N17" s="19"/>
    </row>
    <row r="18" spans="2:14" s="13" customFormat="1" ht="18" customHeight="1" x14ac:dyDescent="0.2">
      <c r="B18" s="43" t="s">
        <v>53</v>
      </c>
      <c r="C18" s="127" t="s">
        <v>54</v>
      </c>
      <c r="D18" s="127"/>
      <c r="E18" s="127"/>
      <c r="F18" s="128" t="s">
        <v>55</v>
      </c>
      <c r="G18" s="128"/>
      <c r="H18" s="128"/>
      <c r="I18" s="128"/>
      <c r="J18" s="46"/>
      <c r="K18" s="46"/>
      <c r="M18" s="33" t="s">
        <v>56</v>
      </c>
      <c r="N18" s="19"/>
    </row>
    <row r="19" spans="2:14" s="13" customFormat="1" ht="39.75" customHeight="1" x14ac:dyDescent="0.2">
      <c r="B19" s="43"/>
      <c r="C19" s="23" t="s">
        <v>130</v>
      </c>
      <c r="D19" s="23"/>
      <c r="E19" s="23"/>
      <c r="F19" s="23" t="s">
        <v>131</v>
      </c>
      <c r="G19" s="23"/>
      <c r="H19" s="23"/>
      <c r="I19" s="23"/>
      <c r="J19" s="40"/>
      <c r="K19" s="40"/>
      <c r="M19" s="33" t="s">
        <v>59</v>
      </c>
      <c r="N19" s="19"/>
    </row>
    <row r="20" spans="2:14" s="13" customFormat="1" ht="39.75" customHeight="1" x14ac:dyDescent="0.2">
      <c r="B20" s="47" t="s">
        <v>60</v>
      </c>
      <c r="C20" s="48" t="s">
        <v>133</v>
      </c>
      <c r="D20" s="49"/>
      <c r="E20" s="50"/>
      <c r="F20" s="25" t="s">
        <v>132</v>
      </c>
      <c r="G20" s="25"/>
      <c r="H20" s="25"/>
      <c r="I20" s="129"/>
      <c r="J20" s="27"/>
      <c r="K20" s="27"/>
      <c r="M20" s="33"/>
      <c r="N20" s="19"/>
    </row>
    <row r="21" spans="2:14" s="13" customFormat="1" ht="42" customHeight="1" x14ac:dyDescent="0.2">
      <c r="B21" s="47" t="s">
        <v>62</v>
      </c>
      <c r="C21" s="1" t="s">
        <v>126</v>
      </c>
      <c r="D21" s="2"/>
      <c r="E21" s="3"/>
      <c r="F21" s="52" t="s">
        <v>125</v>
      </c>
      <c r="G21" s="53"/>
      <c r="H21" s="53"/>
      <c r="I21" s="54"/>
      <c r="J21" s="39"/>
      <c r="K21" s="39"/>
      <c r="M21" s="55"/>
      <c r="N21" s="19"/>
    </row>
    <row r="22" spans="2:14" s="13" customFormat="1" ht="23.25" customHeight="1" x14ac:dyDescent="0.2">
      <c r="B22" s="47" t="s">
        <v>65</v>
      </c>
      <c r="C22" s="56">
        <v>45474</v>
      </c>
      <c r="D22" s="57"/>
      <c r="E22" s="58"/>
      <c r="F22" s="26" t="s">
        <v>66</v>
      </c>
      <c r="G22" s="117" t="s">
        <v>108</v>
      </c>
      <c r="H22" s="26" t="s">
        <v>67</v>
      </c>
      <c r="I22" s="118" t="s">
        <v>108</v>
      </c>
      <c r="J22" s="61"/>
      <c r="K22" s="61"/>
      <c r="M22" s="55"/>
    </row>
    <row r="23" spans="2:14" s="13" customFormat="1" ht="27" customHeight="1" x14ac:dyDescent="0.2">
      <c r="B23" s="47" t="s">
        <v>68</v>
      </c>
      <c r="C23" s="62">
        <v>45657</v>
      </c>
      <c r="D23" s="53"/>
      <c r="E23" s="63"/>
      <c r="F23" s="26" t="s">
        <v>69</v>
      </c>
      <c r="G23" s="64">
        <v>15800</v>
      </c>
      <c r="H23" s="65"/>
      <c r="I23" s="66"/>
      <c r="J23" s="67"/>
      <c r="K23" s="67"/>
      <c r="M23" s="55"/>
    </row>
    <row r="24" spans="2:14" s="13" customFormat="1" ht="30.75" customHeight="1" x14ac:dyDescent="0.2">
      <c r="B24" s="68" t="s">
        <v>70</v>
      </c>
      <c r="C24" s="69" t="s">
        <v>48</v>
      </c>
      <c r="D24" s="70"/>
      <c r="E24" s="71"/>
      <c r="F24" s="72" t="s">
        <v>71</v>
      </c>
      <c r="G24" s="52" t="s">
        <v>108</v>
      </c>
      <c r="H24" s="53"/>
      <c r="I24" s="63"/>
      <c r="J24" s="46"/>
      <c r="K24" s="46"/>
      <c r="M24" s="55"/>
    </row>
    <row r="25" spans="2:14" s="13" customFormat="1" ht="22.5" customHeight="1" x14ac:dyDescent="0.2">
      <c r="B25" s="73" t="s">
        <v>73</v>
      </c>
      <c r="C25" s="74"/>
      <c r="D25" s="74"/>
      <c r="E25" s="74"/>
      <c r="F25" s="74"/>
      <c r="G25" s="74"/>
      <c r="H25" s="74"/>
      <c r="I25" s="75"/>
      <c r="J25" s="18"/>
      <c r="K25" s="18"/>
      <c r="M25" s="55"/>
    </row>
    <row r="26" spans="2:14" s="13" customFormat="1" ht="43.5" customHeight="1" x14ac:dyDescent="0.2">
      <c r="B26" s="76" t="s">
        <v>74</v>
      </c>
      <c r="C26" s="77" t="s">
        <v>75</v>
      </c>
      <c r="D26" s="77" t="s">
        <v>76</v>
      </c>
      <c r="E26" s="78" t="s">
        <v>77</v>
      </c>
      <c r="F26" s="77" t="s">
        <v>78</v>
      </c>
      <c r="G26" s="77" t="s">
        <v>79</v>
      </c>
      <c r="H26" s="78" t="s">
        <v>80</v>
      </c>
      <c r="I26" s="79" t="s">
        <v>81</v>
      </c>
      <c r="J26" s="40"/>
      <c r="K26" s="40"/>
      <c r="M26" s="55"/>
    </row>
    <row r="27" spans="2:14" s="13" customFormat="1" ht="18.75" customHeight="1" x14ac:dyDescent="0.2">
      <c r="B27" s="80" t="s">
        <v>82</v>
      </c>
      <c r="C27" s="81">
        <v>0</v>
      </c>
      <c r="D27" s="82">
        <v>0</v>
      </c>
      <c r="E27" s="83">
        <f>IF(OR(C27=0,C27=""),0,D27/C27)</f>
        <v>0</v>
      </c>
      <c r="F27" s="6">
        <f>SUM(C27:C38)</f>
        <v>0.19800000000000004</v>
      </c>
      <c r="G27" s="6">
        <f>SUM(D27:D38)</f>
        <v>3.3000000000000002E-2</v>
      </c>
      <c r="H27" s="84">
        <f>+(D27*100%)/$G$23</f>
        <v>0</v>
      </c>
      <c r="I27" s="6" t="e">
        <f>G27+I22</f>
        <v>#VALUE!</v>
      </c>
      <c r="J27" s="85"/>
      <c r="K27" s="85"/>
      <c r="M27" s="55"/>
    </row>
    <row r="28" spans="2:14" s="13" customFormat="1" ht="18.75" customHeight="1" x14ac:dyDescent="0.25">
      <c r="B28" s="80" t="s">
        <v>83</v>
      </c>
      <c r="C28" s="81">
        <v>0</v>
      </c>
      <c r="D28" s="82">
        <v>0</v>
      </c>
      <c r="E28" s="83">
        <f t="shared" ref="E28:E38" si="0">IF(OR(C28=0,C28=""),0,D28/C28)</f>
        <v>0</v>
      </c>
      <c r="F28" s="7"/>
      <c r="G28" s="7"/>
      <c r="H28" s="86">
        <f>+IF(D28="","",((D28*100%)/$G$23)+H27)</f>
        <v>0</v>
      </c>
      <c r="I28" s="7"/>
      <c r="J28" s="85"/>
      <c r="K28" s="85"/>
      <c r="M28" s="55"/>
    </row>
    <row r="29" spans="2:14" s="13" customFormat="1" ht="18.75" customHeight="1" x14ac:dyDescent="0.25">
      <c r="B29" s="80" t="s">
        <v>84</v>
      </c>
      <c r="C29" s="81">
        <v>0</v>
      </c>
      <c r="D29" s="82">
        <v>0</v>
      </c>
      <c r="E29" s="83">
        <f t="shared" si="0"/>
        <v>0</v>
      </c>
      <c r="F29" s="7"/>
      <c r="G29" s="7"/>
      <c r="H29" s="86">
        <f>+IF(D29="","",((D29*100%)/$G$23)+H28)</f>
        <v>0</v>
      </c>
      <c r="I29" s="7"/>
      <c r="J29" s="85"/>
      <c r="K29" s="85"/>
      <c r="M29" s="55"/>
    </row>
    <row r="30" spans="2:14" s="13" customFormat="1" ht="18.75" customHeight="1" x14ac:dyDescent="0.25">
      <c r="B30" s="80" t="s">
        <v>85</v>
      </c>
      <c r="C30" s="81">
        <v>0</v>
      </c>
      <c r="D30" s="82">
        <v>0</v>
      </c>
      <c r="E30" s="83">
        <f t="shared" si="0"/>
        <v>0</v>
      </c>
      <c r="F30" s="7"/>
      <c r="G30" s="7"/>
      <c r="H30" s="86">
        <f t="shared" ref="H30:H38" si="1">+IF(D30="","",((D30*100%)/$G$23)+H29)</f>
        <v>0</v>
      </c>
      <c r="I30" s="7"/>
      <c r="J30" s="85"/>
      <c r="K30" s="85"/>
    </row>
    <row r="31" spans="2:14" s="13" customFormat="1" ht="18.75" customHeight="1" x14ac:dyDescent="0.25">
      <c r="B31" s="80" t="s">
        <v>86</v>
      </c>
      <c r="C31" s="81">
        <v>0</v>
      </c>
      <c r="D31" s="82">
        <v>0</v>
      </c>
      <c r="E31" s="83">
        <f t="shared" si="0"/>
        <v>0</v>
      </c>
      <c r="F31" s="7"/>
      <c r="G31" s="7"/>
      <c r="H31" s="86">
        <f t="shared" si="1"/>
        <v>0</v>
      </c>
      <c r="I31" s="7"/>
      <c r="J31" s="85"/>
      <c r="K31" s="85"/>
    </row>
    <row r="32" spans="2:14" s="13" customFormat="1" ht="18.75" customHeight="1" x14ac:dyDescent="0.25">
      <c r="B32" s="80" t="s">
        <v>87</v>
      </c>
      <c r="C32" s="81">
        <v>0</v>
      </c>
      <c r="D32" s="82">
        <v>0</v>
      </c>
      <c r="E32" s="83">
        <f t="shared" si="0"/>
        <v>0</v>
      </c>
      <c r="F32" s="7"/>
      <c r="G32" s="7"/>
      <c r="H32" s="86">
        <f t="shared" si="1"/>
        <v>0</v>
      </c>
      <c r="I32" s="7"/>
      <c r="J32" s="85"/>
      <c r="K32" s="85"/>
    </row>
    <row r="33" spans="2:11" s="13" customFormat="1" ht="19.5" customHeight="1" x14ac:dyDescent="0.25">
      <c r="B33" s="80" t="s">
        <v>88</v>
      </c>
      <c r="C33" s="130">
        <v>3.3000000000000002E-2</v>
      </c>
      <c r="D33" s="131">
        <v>3.3000000000000002E-2</v>
      </c>
      <c r="E33" s="83">
        <f t="shared" si="0"/>
        <v>1</v>
      </c>
      <c r="F33" s="7"/>
      <c r="G33" s="7"/>
      <c r="H33" s="86">
        <f t="shared" si="1"/>
        <v>2.0886075949367088E-6</v>
      </c>
      <c r="I33" s="7"/>
      <c r="J33" s="85"/>
      <c r="K33" s="85"/>
    </row>
    <row r="34" spans="2:11" s="13" customFormat="1" ht="19.5" customHeight="1" x14ac:dyDescent="0.25">
      <c r="B34" s="80" t="s">
        <v>89</v>
      </c>
      <c r="C34" s="130">
        <v>0</v>
      </c>
      <c r="D34" s="131">
        <v>0</v>
      </c>
      <c r="E34" s="83">
        <f t="shared" si="0"/>
        <v>0</v>
      </c>
      <c r="F34" s="7"/>
      <c r="G34" s="7"/>
      <c r="H34" s="86">
        <f t="shared" si="1"/>
        <v>2.0886075949367088E-6</v>
      </c>
      <c r="I34" s="7"/>
      <c r="J34" s="85"/>
      <c r="K34" s="85"/>
    </row>
    <row r="35" spans="2:11" s="13" customFormat="1" ht="19.5" customHeight="1" x14ac:dyDescent="0.25">
      <c r="B35" s="80" t="s">
        <v>90</v>
      </c>
      <c r="C35" s="130">
        <v>4.1250000000000002E-2</v>
      </c>
      <c r="D35" s="131"/>
      <c r="E35" s="83">
        <f t="shared" si="0"/>
        <v>0</v>
      </c>
      <c r="F35" s="7"/>
      <c r="G35" s="7"/>
      <c r="H35" s="86" t="str">
        <f t="shared" si="1"/>
        <v/>
      </c>
      <c r="I35" s="7"/>
      <c r="J35" s="85"/>
      <c r="K35" s="85"/>
    </row>
    <row r="36" spans="2:11" s="13" customFormat="1" ht="19.5" customHeight="1" x14ac:dyDescent="0.25">
      <c r="B36" s="80" t="s">
        <v>91</v>
      </c>
      <c r="C36" s="130">
        <v>4.1250000000000002E-2</v>
      </c>
      <c r="D36" s="131"/>
      <c r="E36" s="83">
        <f t="shared" si="0"/>
        <v>0</v>
      </c>
      <c r="F36" s="7"/>
      <c r="G36" s="7"/>
      <c r="H36" s="86" t="str">
        <f t="shared" si="1"/>
        <v/>
      </c>
      <c r="I36" s="7"/>
      <c r="J36" s="85"/>
      <c r="K36" s="85"/>
    </row>
    <row r="37" spans="2:11" s="13" customFormat="1" ht="19.5" customHeight="1" x14ac:dyDescent="0.25">
      <c r="B37" s="80" t="s">
        <v>92</v>
      </c>
      <c r="C37" s="130">
        <v>4.1250000000000002E-2</v>
      </c>
      <c r="D37" s="131"/>
      <c r="E37" s="83">
        <f t="shared" si="0"/>
        <v>0</v>
      </c>
      <c r="F37" s="7"/>
      <c r="G37" s="7"/>
      <c r="H37" s="86" t="str">
        <f t="shared" si="1"/>
        <v/>
      </c>
      <c r="I37" s="7"/>
      <c r="J37" s="85"/>
      <c r="K37" s="85"/>
    </row>
    <row r="38" spans="2:11" s="13" customFormat="1" ht="19.5" customHeight="1" x14ac:dyDescent="0.25">
      <c r="B38" s="80" t="s">
        <v>93</v>
      </c>
      <c r="C38" s="130">
        <v>4.1250000000000002E-2</v>
      </c>
      <c r="D38" s="131"/>
      <c r="E38" s="83">
        <f t="shared" si="0"/>
        <v>0</v>
      </c>
      <c r="F38" s="8"/>
      <c r="G38" s="8"/>
      <c r="H38" s="86" t="str">
        <f t="shared" si="1"/>
        <v/>
      </c>
      <c r="I38" s="8"/>
      <c r="J38" s="85"/>
      <c r="K38" s="85"/>
    </row>
    <row r="39" spans="2:11" s="13" customFormat="1" ht="78.75" customHeight="1" x14ac:dyDescent="0.2">
      <c r="B39" s="90" t="s">
        <v>94</v>
      </c>
      <c r="C39" s="120" t="s">
        <v>143</v>
      </c>
      <c r="D39" s="121"/>
      <c r="E39" s="121"/>
      <c r="F39" s="121"/>
      <c r="G39" s="121"/>
      <c r="H39" s="121"/>
      <c r="I39" s="122"/>
      <c r="J39" s="94"/>
      <c r="K39" s="94"/>
    </row>
    <row r="40" spans="2:11" s="13" customFormat="1" ht="34.5" customHeight="1" x14ac:dyDescent="0.2">
      <c r="B40" s="95"/>
      <c r="C40" s="96"/>
      <c r="D40" s="96"/>
      <c r="E40" s="96"/>
      <c r="F40" s="96"/>
      <c r="G40" s="96"/>
      <c r="H40" s="96"/>
      <c r="I40" s="97"/>
      <c r="J40" s="18"/>
      <c r="K40" s="18"/>
    </row>
    <row r="41" spans="2:11" s="13" customFormat="1" ht="34.5" customHeight="1" x14ac:dyDescent="0.2">
      <c r="B41" s="98"/>
      <c r="C41" s="99"/>
      <c r="D41" s="99"/>
      <c r="E41" s="99"/>
      <c r="F41" s="99"/>
      <c r="G41" s="99"/>
      <c r="H41" s="99"/>
      <c r="I41" s="100"/>
      <c r="J41" s="94"/>
      <c r="K41" s="94"/>
    </row>
    <row r="42" spans="2:11" s="13" customFormat="1" ht="34.5" customHeight="1" x14ac:dyDescent="0.2">
      <c r="B42" s="98"/>
      <c r="C42" s="99"/>
      <c r="D42" s="99"/>
      <c r="E42" s="99"/>
      <c r="F42" s="99"/>
      <c r="G42" s="99"/>
      <c r="H42" s="99"/>
      <c r="I42" s="100"/>
      <c r="J42" s="94"/>
      <c r="K42" s="94"/>
    </row>
    <row r="43" spans="2:11" s="13" customFormat="1" ht="34.5" customHeight="1" x14ac:dyDescent="0.2">
      <c r="B43" s="98"/>
      <c r="C43" s="99"/>
      <c r="D43" s="99"/>
      <c r="E43" s="99"/>
      <c r="F43" s="99"/>
      <c r="G43" s="99"/>
      <c r="H43" s="99"/>
      <c r="I43" s="100"/>
      <c r="J43" s="94"/>
      <c r="K43" s="94"/>
    </row>
    <row r="44" spans="2:11" s="13" customFormat="1" ht="34.5" customHeight="1" x14ac:dyDescent="0.2">
      <c r="B44" s="101"/>
      <c r="C44" s="102"/>
      <c r="D44" s="102"/>
      <c r="E44" s="102"/>
      <c r="F44" s="102"/>
      <c r="G44" s="102"/>
      <c r="H44" s="102"/>
      <c r="I44" s="103"/>
      <c r="J44" s="16"/>
      <c r="K44" s="16"/>
    </row>
    <row r="45" spans="2:11" s="13" customFormat="1" ht="48.75" customHeight="1" x14ac:dyDescent="0.2">
      <c r="B45" s="20" t="s">
        <v>95</v>
      </c>
      <c r="C45" s="132" t="s">
        <v>144</v>
      </c>
      <c r="D45" s="132"/>
      <c r="E45" s="132"/>
      <c r="F45" s="132"/>
      <c r="G45" s="132"/>
      <c r="H45" s="132"/>
      <c r="I45" s="132"/>
      <c r="J45" s="104"/>
      <c r="K45" s="104"/>
    </row>
    <row r="46" spans="2:11" s="13" customFormat="1" ht="38.25" customHeight="1" x14ac:dyDescent="0.2">
      <c r="B46" s="20" t="s">
        <v>96</v>
      </c>
      <c r="C46" s="124" t="s">
        <v>137</v>
      </c>
      <c r="D46" s="124"/>
      <c r="E46" s="124"/>
      <c r="F46" s="124"/>
      <c r="G46" s="124"/>
      <c r="H46" s="124"/>
      <c r="I46" s="125"/>
      <c r="J46" s="104"/>
      <c r="K46" s="104"/>
    </row>
    <row r="47" spans="2:11" s="13" customFormat="1" ht="22.5" customHeight="1" x14ac:dyDescent="0.2">
      <c r="B47" s="74" t="s">
        <v>97</v>
      </c>
      <c r="C47" s="74"/>
      <c r="D47" s="74"/>
      <c r="E47" s="74"/>
      <c r="F47" s="74"/>
      <c r="G47" s="74"/>
      <c r="H47" s="74"/>
      <c r="I47" s="74"/>
      <c r="J47" s="104"/>
      <c r="K47" s="104"/>
    </row>
    <row r="48" spans="2:11" s="13" customFormat="1" ht="32.25" customHeight="1" x14ac:dyDescent="0.2">
      <c r="B48" s="105" t="s">
        <v>98</v>
      </c>
      <c r="C48" s="23" t="s">
        <v>99</v>
      </c>
      <c r="D48" s="23"/>
      <c r="E48" s="23"/>
      <c r="F48" s="23"/>
      <c r="G48" s="23"/>
      <c r="H48" s="23"/>
      <c r="I48" s="23"/>
      <c r="J48" s="106"/>
      <c r="K48" s="106"/>
    </row>
    <row r="49" spans="2:11" s="13" customFormat="1" ht="34.5" customHeight="1" x14ac:dyDescent="0.2">
      <c r="B49" s="26" t="s">
        <v>100</v>
      </c>
      <c r="C49" s="4" t="s">
        <v>127</v>
      </c>
      <c r="D49" s="4"/>
      <c r="E49" s="4"/>
      <c r="F49" s="4"/>
      <c r="G49" s="4"/>
      <c r="H49" s="4"/>
      <c r="I49" s="5"/>
      <c r="J49" s="106"/>
      <c r="K49" s="106"/>
    </row>
    <row r="50" spans="2:11" s="13" customFormat="1" ht="30" customHeight="1" x14ac:dyDescent="0.2">
      <c r="B50" s="90" t="s">
        <v>102</v>
      </c>
      <c r="C50" s="23" t="s">
        <v>139</v>
      </c>
      <c r="D50" s="23"/>
      <c r="E50" s="23"/>
      <c r="F50" s="23"/>
      <c r="G50" s="23"/>
      <c r="H50" s="23"/>
      <c r="I50" s="23"/>
      <c r="J50" s="107"/>
      <c r="K50" s="107"/>
    </row>
    <row r="51" spans="2:11" s="13" customFormat="1" x14ac:dyDescent="0.2">
      <c r="B51" s="108"/>
      <c r="C51" s="109"/>
      <c r="D51" s="109"/>
      <c r="E51" s="110"/>
      <c r="F51" s="110"/>
      <c r="G51" s="111"/>
      <c r="H51" s="112"/>
      <c r="I51" s="109"/>
      <c r="J51" s="113"/>
      <c r="K51" s="113"/>
    </row>
    <row r="52" spans="2:11" s="13" customFormat="1" x14ac:dyDescent="0.2">
      <c r="B52" s="108"/>
      <c r="C52" s="109"/>
      <c r="D52" s="109"/>
      <c r="E52" s="110"/>
      <c r="F52" s="110"/>
      <c r="G52" s="111"/>
      <c r="H52" s="112"/>
      <c r="I52" s="109"/>
      <c r="J52" s="113"/>
      <c r="K52" s="113"/>
    </row>
    <row r="53" spans="2:11" s="13" customFormat="1" x14ac:dyDescent="0.2">
      <c r="B53" s="108"/>
      <c r="C53" s="109"/>
      <c r="D53" s="109"/>
      <c r="E53" s="110"/>
      <c r="F53" s="110"/>
      <c r="G53" s="111"/>
      <c r="H53" s="112"/>
      <c r="I53" s="109"/>
      <c r="J53" s="113"/>
      <c r="K53" s="113"/>
    </row>
    <row r="54" spans="2:11" s="13" customFormat="1" x14ac:dyDescent="0.2">
      <c r="B54" s="108"/>
      <c r="C54" s="109"/>
      <c r="D54" s="109"/>
      <c r="E54" s="110"/>
      <c r="F54" s="110"/>
      <c r="G54" s="111"/>
      <c r="H54" s="112"/>
      <c r="I54" s="109"/>
      <c r="J54" s="113"/>
      <c r="K54" s="113"/>
    </row>
    <row r="55" spans="2:11" s="13" customFormat="1" x14ac:dyDescent="0.2">
      <c r="B55" s="108"/>
      <c r="C55" s="109"/>
      <c r="D55" s="109"/>
      <c r="E55" s="110"/>
      <c r="F55" s="110"/>
      <c r="G55" s="111"/>
      <c r="H55" s="112"/>
      <c r="I55" s="109"/>
      <c r="J55" s="113"/>
      <c r="K55" s="113"/>
    </row>
    <row r="56" spans="2:11" s="13" customFormat="1" ht="25.5" customHeight="1" x14ac:dyDescent="0.2">
      <c r="B56" s="108"/>
      <c r="C56" s="109"/>
      <c r="D56" s="109"/>
      <c r="E56" s="110"/>
      <c r="F56" s="110"/>
      <c r="G56" s="111"/>
      <c r="H56" s="112"/>
      <c r="I56" s="109"/>
      <c r="J56" s="113"/>
      <c r="K56" s="113"/>
    </row>
  </sheetData>
  <sheetProtection algorithmName="SHA-512" hashValue="hfivHReh5N6LhvZdCSutfYwHg5ST/a2j4PeBPGp/0wGFjAi1ACUCoiEax1SUQTeI4jtSzY0il/8r7LgsJTv61Q==" saltValue="bVK7G3BVY+s3a0SHrsJYqQ=="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allowBlank="1" showInputMessage="1" showErrorMessage="1" sqref="C7 I7" xr:uid="{2319CEC3-FF78-44FC-A87A-DAAF6BE1AEAA}">
      <formula1>$N$11:$N$12</formula1>
    </dataValidation>
    <dataValidation type="list" allowBlank="1" showInputMessage="1" showErrorMessage="1" sqref="H13:I13" xr:uid="{44EBB027-38C5-429C-B6B2-ED2A6408C6EE}">
      <formula1>$N$5:$N$8</formula1>
    </dataValidation>
    <dataValidation type="list" allowBlank="1" showInputMessage="1" showErrorMessage="1" sqref="J10:K10" xr:uid="{8DEE5A43-0D6F-4F23-9A4E-FD5120A5474F}">
      <formula1>$M$21:$M$28</formula1>
    </dataValidation>
    <dataValidation type="list" allowBlank="1" showInputMessage="1" showErrorMessage="1" sqref="C9:F9" xr:uid="{153E6A13-0B37-45B2-8236-235020F5587E}">
      <formula1>$M$6:$M$9</formula1>
    </dataValidation>
    <dataValidation type="list" allowBlank="1" showInputMessage="1" showErrorMessage="1" sqref="C24:E24" xr:uid="{3CB8F976-C9E6-4584-8D87-3AFAD8962BB2}">
      <formula1>$M$12:$M$15</formula1>
    </dataValidation>
    <dataValidation type="list" allowBlank="1" showInputMessage="1" showErrorMessage="1" sqref="H12:I12" xr:uid="{A7E61523-6DCB-4F22-82C3-7EB9E29A9CE4}">
      <formula1>M17:M19</formula1>
    </dataValidation>
    <dataValidation type="list" showDropDown="1" showInputMessage="1" showErrorMessage="1" sqref="K12" xr:uid="{889C062A-661D-4206-849E-6F4B4B012F67}">
      <formula1>O17:O19</formula1>
    </dataValidation>
  </dataValidations>
  <pageMargins left="0.7" right="0.7" top="0.75" bottom="0.75" header="0.3" footer="0.3"/>
  <drawing r:id="rId1"/>
  <legacyDrawing r:id="rId2"/>
  <oleObjects>
    <mc:AlternateContent xmlns:mc="http://schemas.openxmlformats.org/markup-compatibility/2006">
      <mc:Choice Requires="x14">
        <oleObject progId="PBrush" shapeId="8193" r:id="rId3">
          <objectPr defaultSize="0" autoPict="0" r:id="rId4">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8193" r:id="rId3"/>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E86C4-2740-4505-80CC-587444F5A58B}">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customXml/itemProps2.xml><?xml version="1.0" encoding="utf-8"?>
<ds:datastoreItem xmlns:ds="http://schemas.openxmlformats.org/officeDocument/2006/customXml" ds:itemID="{6467C79C-6270-456D-A293-EDC1465112F9}">
  <ds:schemaRefs>
    <ds:schemaRef ds:uri="http://schemas.microsoft.com/sharepoint/v3/contenttype/forms"/>
  </ds:schemaRefs>
</ds:datastoreItem>
</file>

<file path=customXml/itemProps3.xml><?xml version="1.0" encoding="utf-8"?>
<ds:datastoreItem xmlns:ds="http://schemas.openxmlformats.org/officeDocument/2006/customXml" ds:itemID="{E13A5DA5-7FE5-4A3F-90AB-66AE3BBA60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7933-1</vt:lpstr>
      <vt:lpstr>7933-2</vt:lpstr>
      <vt:lpstr>7933-3</vt:lpstr>
      <vt:lpstr>7933-4</vt:lpstr>
      <vt:lpstr>7933-5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arévalo</dc:creator>
  <cp:lastModifiedBy>Eneyder Javier Lopez Poloche</cp:lastModifiedBy>
  <dcterms:created xsi:type="dcterms:W3CDTF">2024-08-22T13:28:20Z</dcterms:created>
  <dcterms:modified xsi:type="dcterms:W3CDTF">2025-02-03T02:34:42Z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