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0\"/>
    </mc:Choice>
  </mc:AlternateContent>
  <xr:revisionPtr revIDLastSave="0" documentId="13_ncr:1_{391597A5-1EC5-427C-997A-347D6E02AC0D}" xr6:coauthVersionLast="47" xr6:coauthVersionMax="47" xr10:uidLastSave="{00000000-0000-0000-0000-000000000000}"/>
  <bookViews>
    <workbookView xWindow="-120" yWindow="-120" windowWidth="20730" windowHeight="11160" tabRatio="584" xr2:uid="{00000000-000D-0000-FFFF-FFFF00000000}"/>
  </bookViews>
  <sheets>
    <sheet name="META No. 1" sheetId="24" r:id="rId1"/>
    <sheet name="META No. 2" sheetId="26" r:id="rId2"/>
    <sheet name="META No. 3" sheetId="27" r:id="rId3"/>
    <sheet name="META No. 4" sheetId="28" r:id="rId4"/>
    <sheet name="META No. 5" sheetId="29" r:id="rId5"/>
  </sheets>
  <definedNames>
    <definedName name="CONDICION_POBLACIONAL">#REF!</definedName>
    <definedName name="GRUPO_ETAREO">#REF!</definedName>
    <definedName name="GRUPO_ETAREOS" localSheetId="0">#REF!</definedName>
    <definedName name="GRUPO_ETAREOS" localSheetId="1">#REF!</definedName>
    <definedName name="GRUPO_ETAREOS" localSheetId="2">#REF!</definedName>
    <definedName name="GRUPO_ETAREOS" localSheetId="3">#REF!</definedName>
    <definedName name="GRUPO_ETAREOS" localSheetId="4">#REF!</definedName>
    <definedName name="GRUPO_ETAREOS">#REF!</definedName>
    <definedName name="GRUPO_ETARIO" localSheetId="0">#REF!</definedName>
    <definedName name="GRUPO_ETARIO" localSheetId="1">#REF!</definedName>
    <definedName name="GRUPO_ETARIO" localSheetId="2">#REF!</definedName>
    <definedName name="GRUPO_ETARIO" localSheetId="3">#REF!</definedName>
    <definedName name="GRUPO_ETARIO" localSheetId="4">#REF!</definedName>
    <definedName name="GRUPO_ETARIO">#REF!</definedName>
    <definedName name="GRUPO_ETNICO" localSheetId="0">#REF!</definedName>
    <definedName name="GRUPO_ETNICO" localSheetId="1">#REF!</definedName>
    <definedName name="GRUPO_ETNICO" localSheetId="2">#REF!</definedName>
    <definedName name="GRUPO_ETNICO" localSheetId="3">#REF!</definedName>
    <definedName name="GRUPO_ETNICO" localSheetId="4">#REF!</definedName>
    <definedName name="GRUPO_ETNICO">#REF!</definedName>
    <definedName name="GRUPOETNICO" localSheetId="0">#REF!</definedName>
    <definedName name="GRUPOETNICO" localSheetId="1">#REF!</definedName>
    <definedName name="GRUPOETNICO" localSheetId="2">#REF!</definedName>
    <definedName name="GRUPOETNICO" localSheetId="3">#REF!</definedName>
    <definedName name="GRUPOETNICO" localSheetId="4">#REF!</definedName>
    <definedName name="GRUPOETNICO">#REF!</definedName>
    <definedName name="GRUPOS_ETNICOS">#REF!</definedName>
    <definedName name="LOCALIDAD" localSheetId="0">#REF!</definedName>
    <definedName name="LOCALIDAD" localSheetId="1">#REF!</definedName>
    <definedName name="LOCALIDAD" localSheetId="2">#REF!</definedName>
    <definedName name="LOCALIDAD" localSheetId="3">#REF!</definedName>
    <definedName name="LOCALIDAD" localSheetId="4">#REF!</definedName>
    <definedName name="LOCALIDAD">#REF!</definedName>
    <definedName name="LOCALIZACION" localSheetId="0">#REF!</definedName>
    <definedName name="LOCALIZACION" localSheetId="1">#REF!</definedName>
    <definedName name="LOCALIZACION" localSheetId="2">#REF!</definedName>
    <definedName name="LOCALIZACION" localSheetId="3">#REF!</definedName>
    <definedName name="LOCALIZACION" localSheetId="4">#REF!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29" l="1"/>
  <c r="H38" i="29"/>
  <c r="H27" i="29"/>
  <c r="H28" i="29" s="1"/>
  <c r="H29" i="29" s="1"/>
  <c r="H30" i="29" s="1"/>
  <c r="H31" i="29" s="1"/>
  <c r="H32" i="29" s="1"/>
  <c r="H33" i="29" s="1"/>
  <c r="H34" i="29" s="1"/>
  <c r="H35" i="29" s="1"/>
  <c r="H36" i="29" s="1"/>
  <c r="H28" i="28"/>
  <c r="H29" i="28" s="1"/>
  <c r="H30" i="28" s="1"/>
  <c r="H31" i="28" s="1"/>
  <c r="H32" i="28" s="1"/>
  <c r="H33" i="28" s="1"/>
  <c r="H34" i="28" s="1"/>
  <c r="H35" i="28" s="1"/>
  <c r="H36" i="28" s="1"/>
  <c r="H37" i="28" s="1"/>
  <c r="H38" i="28" s="1"/>
  <c r="H27" i="28"/>
  <c r="H28" i="27"/>
  <c r="H29" i="27" s="1"/>
  <c r="H30" i="27" s="1"/>
  <c r="H31" i="27" s="1"/>
  <c r="H32" i="27" s="1"/>
  <c r="H33" i="27" s="1"/>
  <c r="H34" i="27" s="1"/>
  <c r="H35" i="27" s="1"/>
  <c r="H36" i="27" s="1"/>
  <c r="H37" i="27" s="1"/>
  <c r="H38" i="27" s="1"/>
  <c r="H27" i="27"/>
  <c r="H27" i="26"/>
  <c r="H28" i="26" s="1"/>
  <c r="H29" i="26" s="1"/>
  <c r="H30" i="26" s="1"/>
  <c r="H31" i="26" s="1"/>
  <c r="H32" i="26" s="1"/>
  <c r="H33" i="26" s="1"/>
  <c r="H34" i="26" s="1"/>
  <c r="H35" i="26" s="1"/>
  <c r="H36" i="26" s="1"/>
  <c r="H37" i="26" s="1"/>
  <c r="H38" i="26" s="1"/>
  <c r="H27" i="24"/>
  <c r="H28" i="24" s="1"/>
  <c r="H29" i="24" s="1"/>
  <c r="H30" i="24" s="1"/>
  <c r="H31" i="24" s="1"/>
  <c r="H32" i="24" s="1"/>
  <c r="H33" i="24" s="1"/>
  <c r="H34" i="24" s="1"/>
  <c r="H35" i="24" s="1"/>
  <c r="H36" i="24" s="1"/>
  <c r="H37" i="24" s="1"/>
  <c r="H38" i="24" s="1"/>
  <c r="G27" i="24" l="1"/>
  <c r="F27" i="27"/>
  <c r="E32" i="24"/>
  <c r="E38" i="29"/>
  <c r="E37" i="29"/>
  <c r="E36" i="29"/>
  <c r="E35" i="29"/>
  <c r="E34" i="29"/>
  <c r="E33" i="29"/>
  <c r="E32" i="29"/>
  <c r="E31" i="29"/>
  <c r="E30" i="29"/>
  <c r="E29" i="29"/>
  <c r="E28" i="29"/>
  <c r="G27" i="29"/>
  <c r="I27" i="29" s="1"/>
  <c r="F27" i="29"/>
  <c r="E27" i="29"/>
  <c r="E38" i="28"/>
  <c r="E37" i="28"/>
  <c r="E36" i="28"/>
  <c r="E35" i="28"/>
  <c r="E34" i="28"/>
  <c r="E33" i="28"/>
  <c r="E32" i="28"/>
  <c r="E31" i="28"/>
  <c r="E30" i="28"/>
  <c r="E29" i="28"/>
  <c r="E28" i="28"/>
  <c r="G27" i="28"/>
  <c r="I27" i="28" s="1"/>
  <c r="F27" i="28"/>
  <c r="E27" i="28"/>
  <c r="E38" i="27"/>
  <c r="E37" i="27"/>
  <c r="E36" i="27"/>
  <c r="E35" i="27"/>
  <c r="E34" i="27"/>
  <c r="E33" i="27"/>
  <c r="E32" i="27"/>
  <c r="E31" i="27"/>
  <c r="E30" i="27"/>
  <c r="E29" i="27"/>
  <c r="E28" i="27"/>
  <c r="G27" i="27"/>
  <c r="I27" i="27" s="1"/>
  <c r="E27" i="27"/>
  <c r="E38" i="26"/>
  <c r="E37" i="26"/>
  <c r="E36" i="26"/>
  <c r="E35" i="26"/>
  <c r="E34" i="26"/>
  <c r="E33" i="26"/>
  <c r="E32" i="26"/>
  <c r="E31" i="26"/>
  <c r="E30" i="26"/>
  <c r="E29" i="26"/>
  <c r="E28" i="26"/>
  <c r="G27" i="26"/>
  <c r="I27" i="26" s="1"/>
  <c r="F27" i="26"/>
  <c r="E27" i="26"/>
  <c r="E38" i="24" l="1"/>
  <c r="E37" i="24"/>
  <c r="E36" i="24"/>
  <c r="E35" i="24"/>
  <c r="E34" i="24"/>
  <c r="E33" i="24"/>
  <c r="E31" i="24"/>
  <c r="E30" i="24"/>
  <c r="E29" i="24"/>
  <c r="E28" i="24"/>
  <c r="E27" i="24"/>
  <c r="I27" i="24" l="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<sst xmlns="http://schemas.openxmlformats.org/spreadsheetml/2006/main" count="535" uniqueCount="163">
  <si>
    <t>PROCESO DIRECCIONAMIENTO ESTRATÉGICO</t>
  </si>
  <si>
    <t>Suma</t>
  </si>
  <si>
    <t>Producto</t>
  </si>
  <si>
    <t>Proceso</t>
  </si>
  <si>
    <t>Actividad</t>
  </si>
  <si>
    <t>Constante</t>
  </si>
  <si>
    <t>Apoyo</t>
  </si>
  <si>
    <t>Creciente</t>
  </si>
  <si>
    <t>NO</t>
  </si>
  <si>
    <t>Misional</t>
  </si>
  <si>
    <t>Decreciente</t>
  </si>
  <si>
    <t>Estratégico</t>
  </si>
  <si>
    <t>Evaluación</t>
  </si>
  <si>
    <t>SI</t>
  </si>
  <si>
    <t>Eficacia</t>
  </si>
  <si>
    <t>Anual</t>
  </si>
  <si>
    <t>Semestral</t>
  </si>
  <si>
    <t>Trimestral</t>
  </si>
  <si>
    <t>Mensual</t>
  </si>
  <si>
    <t>Eficiencia</t>
  </si>
  <si>
    <t>Efectividad</t>
  </si>
  <si>
    <t>Mes</t>
  </si>
  <si>
    <t xml:space="preserve">Enero </t>
  </si>
  <si>
    <t>Febrero</t>
  </si>
  <si>
    <t>Marzo</t>
  </si>
  <si>
    <t>Abril</t>
  </si>
  <si>
    <t>Mayo</t>
  </si>
  <si>
    <t>Junio</t>
  </si>
  <si>
    <t>Julio</t>
  </si>
  <si>
    <t>Agosto</t>
  </si>
  <si>
    <t>Septiembre</t>
  </si>
  <si>
    <t>Octubre</t>
  </si>
  <si>
    <t>Noviembre</t>
  </si>
  <si>
    <t>Diciembre</t>
  </si>
  <si>
    <t>HOJA DE VIDA DEL INDICADOR</t>
  </si>
  <si>
    <t>Código: PE01-PR06-F03</t>
  </si>
  <si>
    <t>PARTE 1. Identificación del Indicador</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</si>
  <si>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</si>
  <si>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</si>
  <si>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</si>
  <si>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</si>
  <si>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</si>
  <si>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</si>
  <si>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</si>
  <si>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</si>
  <si>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</si>
  <si>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Nombre del indicador</t>
  </si>
  <si>
    <t>Tipología</t>
  </si>
  <si>
    <t>Fecha de programación</t>
  </si>
  <si>
    <t>Tipo anualización</t>
  </si>
  <si>
    <t>Objetivo y descripción del Indicador</t>
  </si>
  <si>
    <t>Fuente u origen de Datos</t>
  </si>
  <si>
    <t>Fórmula de Cálculo</t>
  </si>
  <si>
    <t>Unidad de medida del indicador</t>
  </si>
  <si>
    <t xml:space="preserve">Nombre de las Variables </t>
  </si>
  <si>
    <t>Magnitud Ejecutada</t>
  </si>
  <si>
    <t xml:space="preserve">Magnitud programada </t>
  </si>
  <si>
    <t>Unidad de medida (de la variable)</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</si>
  <si>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</si>
  <si>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</si>
  <si>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</si>
  <si>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</si>
  <si>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</si>
  <si>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</si>
  <si>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</si>
  <si>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</si>
  <si>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</si>
  <si>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</si>
  <si>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</si>
  <si>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</si>
  <si>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</si>
  <si>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</si>
  <si>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</si>
  <si>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</si>
  <si>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retrasos y soluciones</t>
  </si>
  <si>
    <t>Responsable del Análisis</t>
  </si>
  <si>
    <t>Responsable del reporte</t>
  </si>
  <si>
    <t>Jefe de Oficina y/o Subdirector(a)</t>
  </si>
  <si>
    <t>Versión: 4.0</t>
  </si>
  <si>
    <t>Meta Plan Distrital de Desarrollo</t>
  </si>
  <si>
    <t>Descripción del avance de acumulado de la vigencia</t>
  </si>
  <si>
    <t>Descripción del avance en el mes de reporte</t>
  </si>
  <si>
    <t>PARTE 3. Responsables del reporte</t>
  </si>
  <si>
    <t>Subdirección de Cultura Ciudadana y Gestión del Conocimiento</t>
  </si>
  <si>
    <t>Desarrollo de un proceso institucional de gestión del conocimiento para el fortalecimiento de la politica pública de protección y bienestar animal en Bogota D.C.</t>
  </si>
  <si>
    <t>PM04</t>
  </si>
  <si>
    <t>Desarrollar herramientas técnicas, dinámicas y confiables, a través del manejo y gestión de conocimiento.</t>
  </si>
  <si>
    <t>Implementar 3 programas de información ambiental y conocimiento ambiental</t>
  </si>
  <si>
    <t>Observatorio de Protección y Bienestar Animal – Subdirección de Cultura Ciudadana y Gestión del Conocimiento</t>
  </si>
  <si>
    <t>Profesional - Luis Alberto Arias Garzón</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</si>
  <si>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</si>
  <si>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</si>
  <si>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</si>
  <si>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</si>
  <si>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</si>
  <si>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Diseñar e implementar semillero de investigación en PYBA con enfoque de género y territorial para vincular a la ciudadanía de manera incidente en los procesos de gestión del conocimiento.</t>
  </si>
  <si>
    <t>Implementar una serie de herramientas metodológicas para el tratamiento, análisis y disposición de la información, así como para fortalecer la divulgación del conocimiento y la calidad de los productos.</t>
  </si>
  <si>
    <t>Numero de Alianzas Estratégicas</t>
  </si>
  <si>
    <t>Productos de investigación generados</t>
  </si>
  <si>
    <t>Alianzas estratégicas establecidas</t>
  </si>
  <si>
    <t>Reportes generados</t>
  </si>
  <si>
    <t>Reportes programados</t>
  </si>
  <si>
    <t>Productos de investigación programados</t>
  </si>
  <si>
    <t>Semilleros de investigación implementados</t>
  </si>
  <si>
    <t>Semilleros de investigación programados</t>
  </si>
  <si>
    <t>Batería de herramientas implementadas</t>
  </si>
  <si>
    <t>Batería de herramientas programadas</t>
  </si>
  <si>
    <t>Numero de reportes generados</t>
  </si>
  <si>
    <t>Numero de reportes programados</t>
  </si>
  <si>
    <t>Numero de Productos de investigación generados</t>
  </si>
  <si>
    <t>Numero de Productos de investigación programados</t>
  </si>
  <si>
    <t>Numero de alianzas estratégicas establecidas</t>
  </si>
  <si>
    <t>Alianzas estratégicas programadas</t>
  </si>
  <si>
    <t>Numero de alianzas estratégicas programadas</t>
  </si>
  <si>
    <t>Numero de semilleros de investigación implementados</t>
  </si>
  <si>
    <t>Numero de semilleros de investigación programados</t>
  </si>
  <si>
    <t>Numero de baterías de herramientas implementadas</t>
  </si>
  <si>
    <t>Numero de batería de herramientas programadas</t>
  </si>
  <si>
    <t>01/07/2024</t>
  </si>
  <si>
    <t>N/A</t>
  </si>
  <si>
    <t>Este indicador mide el número total de reportes elaborados que proporcionan un análisis detallado de los avances en relación con los indicadores definidos en la Política Pública de Protección y Bienestar Animal. Los reportes deben incluir los resultados relacionados con los objetivos: 1. Cultura de respeto, protección, convivencia y buen trato, 2. capacidad de respuesta institucional en atención y servicio y 3. gestión del conocimiento. La generación de estos reportes es fundamental para asegurar la transparencia y el seguimiento efectivo de la implementación de la política, facilitando la toma de decisiones y la rendición de cuentas en el ámbito de la protección y bienestar animal.</t>
  </si>
  <si>
    <t>01/07/24</t>
  </si>
  <si>
    <t>Formalizar alianzas estratégicas para el fortalecimiento de la gestión del conocimiento en la entidad. Este indicador cuantifica el número total de alianzas  que han sido formalmente establecidas con otras organizaciones, instituciones o entidades con el objetivo de mejorar la gestión del conocimiento. La creación de estas alianzas es clave para potenciar los recursos disponibles, fomentar la innovación y mejorar la eficiencia en la gestión del conocimiento.</t>
  </si>
  <si>
    <t>Esta variable hace referencia a la cantidad total de alianzas estratégicas que han sido formalmente formalizadas para el fortalecimiento de los procesos de gestion del conocimiento de la entidad.</t>
  </si>
  <si>
    <t>Esta variable hace referencia a la cantidad total de alianzas estratégicas que están planificadas  para ser establecidas  en el fortalecimiento de los procesos de gestion del conocimiento de la entidad.</t>
  </si>
  <si>
    <t>Esta variable hace referencia a la cantidad total de productos de investigación en Protección y Bienestar Animal que han sido elaborados durante un período específico</t>
  </si>
  <si>
    <t>Esta variable hace referencia a la cantidad total de productos de investigación que están planificados para ser desarrollados dentro de un período específico y que contribuyen a ampliar el conocimiento de la ciudad en temas de PYBA</t>
  </si>
  <si>
    <t>Esta variable hace referencia a la cantidad total de reportes generados que documentan el análisis de los avances en los indicadores establecidos por la Política Pública de Protección y Bienestar Animal. La unidad de medida es el número de reportes, los cuales proporcionan una visión cuantitativa del seguimiento y evaluación de los progresos en la implementación de dicha política.</t>
  </si>
  <si>
    <t>Esta variable hace referencia a la cantidad total de reportes que están planificados para ser generados en un período específico para analizar los avances en los indicadores de la Política Pública de Protección y Bienestar Animal. La unidad de medida es el número de reportes programados, que se establecen para asegurar la evaluación continua y sistemática de la implementación de la política</t>
  </si>
  <si>
    <t>Teniendo en cuenta la línea base para la formulación del indicador, en el marco del Plan Distrital de Desarrollo "Bogotá camina segura" se define implementar un semillero de investigación teniendo en cuenta lo siguiente:
Integración de temáticas: la fragmentación de la investigación en tres semilleros con temáticas específicas limitaba la sinergia y el diálogo entre las diferentes áreas de estudio. Al unificar los semilleros, se propicia una integración holística de las temáticas, permitiendo abordar las problemáticas de manera interdisciplinaria y generar conocimiento más completo y robusto.
Fortalecimiento metodológico: la unificación del equipo de investigación en un solo semillero permitirá concentrar la experiencia y las habilidades metodológicas de un mayor número de investigadores alrededor del semillero. Esto fomentará el intercambio de conocimientos, la colaboración en el diseño de metodologías de investigación más sólidas y la aplicación de enfoques innovadores que enriquezcan el proceso investigativo.
Generación de productos más robustos: la mayor diversidad de perspectivas y la colaboración entre investigadores de diferentes áreas temáticas propiciarán la generación de productos de investigación más robustos y completos. Los estudios realizados tendrán un mayor impacto al abordar las problemáticas desde una perspectiva integral y considerar diversos enfoques teóricos y metodológicos.
Transversalización de enfoques: la unificación del semillero facilitará la transversalización de los enfoques territoriales, diferenciales y de género en todas las líneas de investigación. Esto permitirá visibilizar las necesidades y particularidades de grupos poblacionales específicos, asegurando una investigación inclusiva y comprometida con la equidad social.</t>
  </si>
  <si>
    <t>Esta variable hace referencia a la cantidad de Semilleros de investigación implementados para vincular a la ciudadanía de manera incidente en los procesos de gestión del conocimiento.</t>
  </si>
  <si>
    <t>Esta variable hace referencia a los Semilleros de investigación estimados para vincular a la ciudadanía de manera incidente en los procesos de gestión del conocimiento.</t>
  </si>
  <si>
    <t>Reportes Observatorio de Protección y Bienestar Animal – Subdirección de Cultura Ciudadana y Gestión del Conocimiento</t>
  </si>
  <si>
    <t>Desarrollar productos de investigación que amplíen el conocimiento de la ciudad en temas de PYBA. Este indicador mide el número total de productos de investigación elaborados que aportan información relevante y actualizada sobre temas relacionados con la Política Pública de Protección y Bienestar Animal en la ciudad. Dichos productos corresponden a documentos que contribuyen al entendimiento y la discusión sobre la implementación, impacto y desarrollo de la política, puesto que es esencial  informar a las partes interesadas, apoyar la toma de decisiones basada en evidencia y fomentar una mayor conciencia y conocimiento sobre la protección y bienestar animal en la comunidad.</t>
  </si>
  <si>
    <t>Número de reportes generados sobre el análisis de los avances en los indicadores de la Política Publica de Protección y Bienestar Animal.</t>
  </si>
  <si>
    <t>Número de Alianzas estratégicas establecidas para el fortalecimiento de la gestión del conocimiento en la entidad.</t>
  </si>
  <si>
    <t>Semillero de investigación implementado en PYBA con enfoque de género y territorial para vincular a la ciudadanía de manera incidente en los procesos de gestión del conocimiento.</t>
  </si>
  <si>
    <t>Reporte Observatorio de Protección y Bienestar Animal – Subdirección de Cultura Ciudadana y Gestión del Conocimiento</t>
  </si>
  <si>
    <t>Sumatoria de reportes generados sobre el analisis de los avances en los indicadores de la Politica Publica de Proteccion y Bienestar Animal.</t>
  </si>
  <si>
    <t>Sumatoria de productos de investigación generados que contribuyen a ampliar el conocimiento sobre temas de PYBA en la ciudad.</t>
  </si>
  <si>
    <t>Número de Productos de investigación generados que contribuyen a ampliar el conocimiento sobre temas de PYBA en la ciudad.</t>
  </si>
  <si>
    <t>Numero de Productos de investigación</t>
  </si>
  <si>
    <t>Numero de reportes</t>
  </si>
  <si>
    <t>Numero de Semilleros de investigación</t>
  </si>
  <si>
    <t>Batería de herramientas metodológicas implementada para el tratamiento, análisis y disposición de la información, así como para fortalecer la gestión del conocimiento y la calidad de los productos.</t>
  </si>
  <si>
    <t>Numero de baterías de herramientas metodologicas</t>
  </si>
  <si>
    <t xml:space="preserve">Sumatoria de Batería de herramientas Implementadas </t>
  </si>
  <si>
    <t>Sumatoria de alianzas estratégicas  establecidas</t>
  </si>
  <si>
    <t xml:space="preserve"> Sumatoria Semilleros de Investigación implementados</t>
  </si>
  <si>
    <t>Esta variable hace refencia a la Batería de herramientas metodológicas implementada para fortalecer la divulgación del conocimiento y la calidad de los productos.</t>
  </si>
  <si>
    <t>Etsa variable hace referencia a la batería de herramientas metodologica programada para fortalecer la divulgación del conocimiento y la calidad de los productos.</t>
  </si>
  <si>
    <t>NO APLICA</t>
  </si>
  <si>
    <t>Con corte al 30 de noviembre de 2024 se logró una magnitud ejecutada acumulada de 1,80 reportes de seguimiento a los indicadores de la Política Publica de Protección y Bienestar Animal, lo que corresponde a un avance acumulado del 90,00%.
Dicho informe consolida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tercer trimestre de la vigencia 2024 en el cual se ha avanzado en la territorialización de los diferentes servicios y el análisis de la información suministrada por parte de oficina asesora de planeación sobre el avance de las Subdirecciones Misionales.</t>
  </si>
  <si>
    <t>En noviembre de 2024 la meta avanzó en magnitud 0,35 conforme a la programación realizada para 2024. Este avance permite dar cumplimiento a la meta definida para esta vigencia.
Para el periodo del informe se consolido la información de los diferentes programas de la subdirección de atención a la fauna y se generaron las cartografías correspondientes. Igualmente se avanzó en el boceto preliminar del reporte realizando una revisión de las inconsistencias que se identificaron en el periodo anterior, el documento preliminar incluirá los avances de la política pública del periodo comprendido entre el  1 de enero y el 30 septiembre de 2024.</t>
  </si>
  <si>
    <t>Con corte al 30 de noviembre de 2024, la meta presenta una magnitud ejecutada acumulada de 0,87 en el marco del producto de investigación proyectado, lo que corresponde a un avance acumulado del 86,67% de la meta establecida para esta vigencia.
Durante el periodo se avanzó culmino el proyecto de investigación establecida como compromiso en el marco del acuerdo 920 de noviembre de 2024 el cual estableció un plazo de 1 año para la elaboración del producto sobre Zonas Amigables, el documento paso a revisión por parte de la coordinación del Observatorio y posteriormente se realizaran los ajustes correspondientes para su posterior publicación.</t>
  </si>
  <si>
    <t>En noviembre de 2024 la meta avanzó en magnitud 0,15 conforme a la programación realizada para la vigencia 2024, lo que permitió el cumplimiento de la meta programada para la vigencia.
Durante el periodo se avanzó en la implementación del plan de trabajo proyectado para la investigación de Zonas Seguras en el marco del cumplimiento del acuerdo 920 de 2023 el cual incluye: la culminación del proyecto de investigación en su fase de construcción del producto el cual pasa a revisión por parte de la Subdirección y sus correspondientes ajustes y finalmente su publicación.</t>
  </si>
  <si>
    <t>Con corte al 30 de noviembre de 2024 la meta presenta una magnitud ejecutada acumulada de 0,83 es decir un avance acumulado del 83,19% de lo establecido para la vigencia.
Durante el periodo se avanzó en la formalización de la alianza estratégica con el Sistema de Investigación, Innovación y Desarrollo Tecnológico - SENNOVA del SENA de Mosquera, la alianza estratégica incluye las líneas de: Transferencia de conocimiento, divulgación del conocimiento y participación en escenarios de incidencia normativa entre instituciones. Aunado a este avance, se dio el cierre del convenio con el Departamento de Bioética de la Universidad el Bosque y se participó en las actividades de gestión y transferencia de conocimiento del convenio con la Universidad Agraria de Colombia, se renovó acuerdo ya existente con el Observatorio de Mujer y Equidad de Género.</t>
  </si>
  <si>
    <t>En noviembre de 2024 la meta avanzó en magnitud un 0,1682 conforme a la programación realizada para la vigencia 2024.
Las alianzas estratégicas constituyen una importante plataforma para el desarrollo y la gestión del conocimiento significativo, permitiendo ampliar el horizonte de conocimiento del Instituto. Se formalizo la alianza estratégica establecida para la vigencia, esta alianza estratégica se realizó entre el Observatorio de Protección y Bienestar Animal y el Sistema de Investigación, Innovación y Desarrollo Tecnológico - SENNOVA del SENA de Mosquera, igualmente se avanzó en la generación del informe técnico del estado de los convenios vigentes a la fecha y la recopilación de los que acaban de terminar.</t>
  </si>
  <si>
    <t>Con corte al 30 de noviembre de 2024 la meta presenta una magnitud ejecutada acumulado de 0,84 es decir un avance acumulado de 84,09% conforme a la programación establecida para la vigencia.
Como parte de la ejecución del proceso de semillero de investigación en protección y bienestar animal se dio apertura a inscripciones por parte de la ciudadanía, posteriormente se dio inicio a las sesiones formativas donde se abordaron elementos de la investigación cuantitativa y cualitativa así como una contextualización y revisión de los enfoques de género, diferencial, territorial y de relacionamiento interespecie sobre los cuales se deberán desarrollar los productos de investigación, finalmente se inició la consolidación de los productos de investigación, los productos de investigación pasan a revisión y ajustes para transversalización de los enfoques anteriormente mencionados.</t>
  </si>
  <si>
    <t>En noviembre de 2024 la meta presento una magnitud ejecutada de 0,1591 conforme a la programación realizada para la vigencia 2024.
Durante el periodo del informe se realizaron sesiones formativas donde se abordaron aspectos y principios básicos de la investigación tanto cuantitativa como cualitativa, igualmente se realizaron claridades conceptuales asociadas a los enfoques de género, diferencial, territorial y de relacionamiento interespecie, finalmente se inició la revisión de los productos, tanto de los semilleristas como de las lideres del semillero.</t>
  </si>
  <si>
    <t>Con corte a 30 de noviembre de 2024 la meta presenta una magnitud ejecutada acumulada de 0,73 es decir un avance acumulado de 73,27% conforme a la programación establecida para la vigencia.
Como parte de la ejecución, se actualizaron los tableros de control para el manejo y análisis de datos de la Subdirección de Cultura Ciudadana y Gestión del Conocimiento, se construyeron los mapas de los programas institucionales, así como los requeridos para realizar los análisis del reporte de política pública, se estableció una estrategia para la vinculación de productos de investigación al sistema nacional de ciencia y tecnología y se participó en escenarios de apropiación social del conocimiento.</t>
  </si>
  <si>
    <t>En noviembre de 2024 la meta presento una magnitud ejecutada de 0,1309 conforme a la programación realizada para la vigencia 2024.
Durante el periodo del informe se actualizaron los dashboard para la disposición, tratamiento y análisis de datos de la Subdirección de Cultura Ciudadana y Gestión del Conocimiento, igualmente se generaron cartografías de las diferentes localidades para apoyar actividades del Semillero de Investigación y se participó en espacios de apropiación social del conocimiento como: COP16, Festival de Datos – Secretaria de Cultura, Paz con la naturaleza – Defensoría del Pueblo, Mesa de Protección y Bienestar Animal de la Secretaria de Ambiente. También se apoyó la recopilación y análisis de información de las acciones alrededor del manejo de excretas en el Distrito y se proyectaron formularios de captura de información para contar con datos sobre los animales de apoyo emocional y/o asistencia, así como el reporte del impacto de la pirotecnia y los ruidos fuertes durante las fiestas decembrinas.</t>
  </si>
  <si>
    <t>Subdirector de Cultura y Gestión del Conocimiento - Ana María Hinestrosa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</si>
</sst>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0"/>
    <numFmt numFmtId="173" formatCode="0.0000"/>
  </numFmts>
  <fonts count="6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sz val="11"/>
      <color rgb="FF444444"/>
      <name val="Calibri"/>
      <family val="2"/>
      <scheme val="minor"/>
    </font>
    <font>
      <sz val="11"/>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171">
    <xf numFmtId="0" fontId="0" fillId="0" borderId="0" xfId="0"/>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vertical="center" wrapText="1"/>
    </xf>
    <xf numFmtId="2" fontId="6" fillId="24" borderId="10" xfId="1250" applyNumberFormat="1" applyFont="1" applyFill="1" applyBorder="1" applyAlignment="1" applyProtection="1">
      <alignment horizontal="center" vertical="center"/>
    </xf>
    <xf numFmtId="2" fontId="7" fillId="24" borderId="15" xfId="1250" applyNumberFormat="1" applyFont="1" applyFill="1" applyBorder="1" applyAlignment="1" applyProtection="1">
      <alignment horizontal="center" vertical="center"/>
    </xf>
    <xf numFmtId="9" fontId="4" fillId="0" borderId="10" xfId="1494" applyFont="1" applyBorder="1" applyAlignment="1" applyProtection="1">
      <alignment horizontal="center"/>
    </xf>
    <xf numFmtId="10" fontId="62" fillId="0" borderId="10" xfId="1494" applyNumberFormat="1" applyFont="1" applyBorder="1" applyAlignment="1" applyProtection="1">
      <alignment horizontal="center"/>
    </xf>
    <xf numFmtId="1" fontId="9" fillId="0" borderId="0" xfId="1272"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9" fontId="9" fillId="0" borderId="0" xfId="1495" applyFont="1" applyFill="1" applyBorder="1" applyAlignment="1" applyProtection="1">
      <alignment horizontal="center" vertical="center"/>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vertical="center" wrapText="1"/>
    </xf>
    <xf numFmtId="169" fontId="10" fillId="0" borderId="0" xfId="1495" applyNumberFormat="1" applyFont="1" applyFill="1" applyBorder="1" applyAlignment="1" applyProtection="1">
      <alignment horizontal="center" vertical="top" wrapText="1"/>
    </xf>
    <xf numFmtId="9" fontId="10" fillId="0" borderId="0" xfId="1495" applyFont="1" applyFill="1" applyBorder="1" applyAlignment="1" applyProtection="1">
      <alignment horizontal="center" vertical="top" wrapText="1"/>
    </xf>
    <xf numFmtId="9" fontId="52" fillId="0" borderId="10" xfId="1494" applyFont="1" applyBorder="1" applyAlignment="1" applyProtection="1">
      <alignment horizontal="center"/>
    </xf>
    <xf numFmtId="9" fontId="57" fillId="0" borderId="0" xfId="1494" applyFont="1" applyFill="1" applyBorder="1" applyAlignment="1" applyProtection="1">
      <alignment horizontal="center" vertical="center" wrapText="1"/>
    </xf>
    <xf numFmtId="0" fontId="57" fillId="0" borderId="0" xfId="1494" applyNumberFormat="1" applyFont="1" applyFill="1" applyBorder="1" applyAlignment="1" applyProtection="1">
      <alignment horizontal="center" vertical="center" wrapText="1"/>
    </xf>
    <xf numFmtId="10" fontId="50" fillId="0" borderId="0" xfId="1494" applyNumberFormat="1" applyFont="1" applyProtection="1"/>
    <xf numFmtId="9" fontId="3" fillId="24" borderId="0" xfId="1495" applyFont="1" applyFill="1" applyAlignment="1" applyProtection="1">
      <alignment vertical="center"/>
    </xf>
    <xf numFmtId="9" fontId="4" fillId="24" borderId="0" xfId="1495" applyFont="1" applyFill="1" applyAlignment="1" applyProtection="1">
      <alignment vertical="center"/>
    </xf>
    <xf numFmtId="10" fontId="61" fillId="0" borderId="10" xfId="1494" applyNumberFormat="1" applyFont="1" applyBorder="1" applyAlignment="1" applyProtection="1">
      <alignment horizontal="center"/>
    </xf>
    <xf numFmtId="172" fontId="57" fillId="0" borderId="0" xfId="1494" applyNumberFormat="1" applyFont="1" applyFill="1" applyBorder="1" applyAlignment="1" applyProtection="1">
      <alignment horizontal="center" vertical="center" wrapText="1"/>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2" fontId="7" fillId="48" borderId="12" xfId="1250" applyNumberFormat="1" applyFont="1" applyFill="1" applyBorder="1" applyAlignment="1" applyProtection="1">
      <alignment horizontal="center" vertical="center" wrapText="1"/>
    </xf>
    <xf numFmtId="2" fontId="7" fillId="48" borderId="22" xfId="1250" applyNumberFormat="1" applyFont="1" applyFill="1" applyBorder="1" applyAlignment="1" applyProtection="1">
      <alignment horizontal="center" vertical="center" wrapText="1"/>
    </xf>
    <xf numFmtId="2" fontId="7" fillId="48" borderId="14" xfId="1250" applyNumberFormat="1" applyFont="1" applyFill="1" applyBorder="1" applyAlignment="1" applyProtection="1">
      <alignment horizontal="center" vertical="center" wrapText="1"/>
    </xf>
    <xf numFmtId="2" fontId="7" fillId="48" borderId="37" xfId="1250" applyNumberFormat="1" applyFont="1" applyFill="1" applyBorder="1" applyAlignment="1" applyProtection="1">
      <alignment horizontal="center" vertical="center" wrapText="1"/>
    </xf>
    <xf numFmtId="2" fontId="7" fillId="48" borderId="38" xfId="1250" applyNumberFormat="1" applyFont="1" applyFill="1" applyBorder="1" applyAlignment="1" applyProtection="1">
      <alignment horizontal="center" vertical="center" wrapText="1"/>
    </xf>
    <xf numFmtId="2" fontId="7" fillId="48" borderId="39" xfId="1250" applyNumberFormat="1" applyFont="1" applyFill="1" applyBorder="1" applyAlignment="1" applyProtection="1">
      <alignment horizontal="center" vertical="center" wrapText="1"/>
    </xf>
    <xf numFmtId="3" fontId="7" fillId="24" borderId="10" xfId="1495" applyNumberFormat="1" applyFont="1" applyFill="1" applyBorder="1" applyAlignment="1" applyProtection="1">
      <alignment horizontal="center" vertical="center" wrapText="1"/>
    </xf>
    <xf numFmtId="3" fontId="7" fillId="24" borderId="13" xfId="1495" applyNumberFormat="1" applyFont="1" applyFill="1" applyBorder="1" applyAlignment="1" applyProtection="1">
      <alignment horizontal="center" vertical="center" wrapText="1"/>
    </xf>
    <xf numFmtId="3" fontId="7" fillId="24" borderId="15" xfId="1495" applyNumberFormat="1" applyFont="1" applyFill="1" applyBorder="1" applyAlignment="1" applyProtection="1">
      <alignment horizontal="center" vertical="center" wrapText="1"/>
    </xf>
    <xf numFmtId="3" fontId="7" fillId="24" borderId="20" xfId="1495" applyNumberFormat="1" applyFont="1" applyFill="1" applyBorder="1" applyAlignment="1" applyProtection="1">
      <alignment horizontal="center" vertical="center" wrapText="1"/>
    </xf>
    <xf numFmtId="3" fontId="7" fillId="24" borderId="24" xfId="1495" applyNumberFormat="1" applyFont="1" applyFill="1" applyBorder="1" applyAlignment="1" applyProtection="1">
      <alignment horizontal="center" vertical="center" wrapText="1"/>
    </xf>
    <xf numFmtId="1" fontId="6" fillId="48" borderId="12" xfId="1250" applyNumberFormat="1" applyFont="1" applyFill="1" applyBorder="1" applyAlignment="1" applyProtection="1">
      <alignment horizontal="center" vertical="center" wrapText="1"/>
    </xf>
    <xf numFmtId="1" fontId="6" fillId="48" borderId="22" xfId="1250" applyNumberFormat="1" applyFont="1" applyFill="1" applyBorder="1" applyAlignment="1" applyProtection="1">
      <alignment horizontal="center" vertical="center" wrapText="1"/>
    </xf>
    <xf numFmtId="1" fontId="6" fillId="48" borderId="14" xfId="1250" applyNumberFormat="1" applyFont="1" applyFill="1" applyBorder="1" applyAlignment="1" applyProtection="1">
      <alignment horizontal="center" vertical="center" wrapText="1"/>
    </xf>
    <xf numFmtId="0" fontId="60" fillId="0" borderId="34" xfId="0" applyFont="1" applyBorder="1" applyAlignment="1" applyProtection="1">
      <alignment horizontal="center" wrapText="1"/>
    </xf>
    <xf numFmtId="0" fontId="55" fillId="0" borderId="35" xfId="0" applyFont="1" applyBorder="1" applyAlignment="1" applyProtection="1">
      <alignment horizontal="center" vertical="center" wrapText="1"/>
    </xf>
    <xf numFmtId="0" fontId="53" fillId="0" borderId="36"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center" vertical="center" wrapText="1"/>
    </xf>
    <xf numFmtId="0" fontId="7" fillId="0" borderId="13" xfId="1370" applyFont="1" applyBorder="1" applyAlignment="1" applyProtection="1">
      <alignment horizontal="center" vertical="center" wrapText="1"/>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0" fontId="10" fillId="0" borderId="0" xfId="1370" applyFont="1" applyAlignment="1" applyProtection="1">
      <alignment horizontal="center" vertical="center"/>
    </xf>
    <xf numFmtId="0" fontId="7" fillId="0" borderId="10" xfId="1370" applyFont="1" applyBorder="1" applyAlignment="1" applyProtection="1">
      <alignment horizontal="justify" vertical="center" wrapText="1"/>
    </xf>
    <xf numFmtId="0" fontId="54" fillId="0" borderId="0" xfId="1326" applyFont="1" applyAlignment="1" applyProtection="1">
      <alignment vertical="center"/>
    </xf>
    <xf numFmtId="0" fontId="10" fillId="0" borderId="0" xfId="1370" applyFont="1" applyAlignment="1" applyProtection="1">
      <alignment horizontal="left" vertical="center" wrapText="1"/>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3" xfId="1370" applyFont="1" applyBorder="1" applyAlignment="1" applyProtection="1">
      <alignment horizontal="justify" vertical="center" wrapText="1"/>
    </xf>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0" fontId="7" fillId="0" borderId="15" xfId="1370" applyFont="1" applyBorder="1" applyAlignment="1" applyProtection="1">
      <alignment horizontal="center" vertical="center"/>
    </xf>
    <xf numFmtId="0" fontId="7" fillId="0" borderId="20" xfId="1370" applyFont="1" applyBorder="1" applyAlignment="1" applyProtection="1">
      <alignment horizontal="center" vertical="center"/>
    </xf>
    <xf numFmtId="0" fontId="7" fillId="0" borderId="21" xfId="1370" applyFont="1" applyBorder="1" applyAlignment="1" applyProtection="1">
      <alignment horizontal="center" vertical="center"/>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9" fontId="10" fillId="0" borderId="0" xfId="1494" applyFont="1" applyAlignment="1" applyProtection="1">
      <alignment horizontal="center" vertical="center" wrapText="1"/>
    </xf>
    <xf numFmtId="0" fontId="56" fillId="0" borderId="0" xfId="1326" applyFont="1" applyAlignment="1" applyProtection="1">
      <alignment vertical="center"/>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9" fontId="10" fillId="0" borderId="0" xfId="1494" applyFont="1" applyFill="1" applyBorder="1" applyAlignment="1" applyProtection="1">
      <alignment horizontal="center" vertical="top"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0" xfId="1370" applyFont="1" applyFill="1" applyBorder="1" applyAlignment="1" applyProtection="1">
      <alignment vertical="top" wrapText="1"/>
    </xf>
    <xf numFmtId="9" fontId="9" fillId="0" borderId="0" xfId="1494" applyFont="1" applyFill="1" applyBorder="1" applyAlignment="1" applyProtection="1">
      <alignment horizontal="center" vertical="center"/>
    </xf>
    <xf numFmtId="0" fontId="49" fillId="49" borderId="11" xfId="1370" applyFont="1" applyFill="1" applyBorder="1" applyAlignment="1" applyProtection="1">
      <alignment horizontal="center" vertical="center"/>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10" fontId="55" fillId="0" borderId="0" xfId="1494" applyNumberFormat="1" applyFont="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9" fontId="9" fillId="0" borderId="0" xfId="1494" applyFont="1" applyAlignment="1" applyProtection="1">
      <alignment horizontal="center" vertical="center" wrapText="1"/>
    </xf>
    <xf numFmtId="0" fontId="6" fillId="49" borderId="11" xfId="1370" applyFont="1" applyFill="1" applyBorder="1" applyAlignment="1" applyProtection="1">
      <alignment horizontal="center" vertical="center"/>
    </xf>
    <xf numFmtId="2" fontId="7" fillId="24" borderId="10" xfId="1250" applyNumberFormat="1" applyFont="1" applyFill="1" applyBorder="1" applyAlignment="1" applyProtection="1">
      <alignment horizontal="center" vertical="center"/>
    </xf>
    <xf numFmtId="173" fontId="57" fillId="0" borderId="0" xfId="1494" applyNumberFormat="1" applyFont="1" applyFill="1" applyBorder="1" applyAlignment="1" applyProtection="1">
      <alignment horizontal="center" vertical="center" wrapText="1"/>
    </xf>
    <xf numFmtId="9" fontId="50" fillId="0" borderId="0" xfId="1494" applyFont="1" applyProtection="1"/>
    <xf numFmtId="2" fontId="57" fillId="0" borderId="0" xfId="1494" applyNumberFormat="1" applyFont="1" applyFill="1" applyBorder="1" applyAlignment="1" applyProtection="1">
      <alignment horizontal="center" vertical="center" wrapText="1"/>
    </xf>
    <xf numFmtId="0" fontId="6" fillId="49" borderId="11" xfId="1370" applyFont="1" applyFill="1" applyBorder="1" applyAlignment="1" applyProtection="1">
      <alignment horizontal="justify" vertical="center" wrapText="1"/>
    </xf>
    <xf numFmtId="0" fontId="7" fillId="48" borderId="15" xfId="1370" applyFont="1" applyFill="1" applyBorder="1" applyAlignment="1" applyProtection="1">
      <alignment horizontal="justify" vertical="center" wrapText="1"/>
    </xf>
    <xf numFmtId="0" fontId="7" fillId="48" borderId="20" xfId="1370" applyFont="1" applyFill="1" applyBorder="1" applyAlignment="1" applyProtection="1">
      <alignment horizontal="justify" vertical="center" wrapText="1"/>
    </xf>
    <xf numFmtId="0" fontId="7" fillId="48" borderId="24"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0"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41" xfId="1370" applyFont="1" applyBorder="1" applyAlignment="1" applyProtection="1">
      <alignment horizontal="center" vertical="center"/>
    </xf>
    <xf numFmtId="0" fontId="49" fillId="0" borderId="42"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43" xfId="1370" applyFont="1" applyBorder="1" applyAlignment="1" applyProtection="1">
      <alignment horizontal="center" vertical="center"/>
    </xf>
    <xf numFmtId="0" fontId="49" fillId="0" borderId="44"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45"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7" fillId="0" borderId="24" xfId="1370" applyFont="1" applyBorder="1" applyAlignment="1" applyProtection="1">
      <alignment horizontal="center" vertical="center"/>
    </xf>
    <xf numFmtId="0" fontId="6" fillId="49" borderId="46" xfId="1370" applyFont="1" applyFill="1" applyBorder="1" applyAlignment="1" applyProtection="1">
      <alignment horizontal="justify" vertical="center" wrapText="1"/>
    </xf>
    <xf numFmtId="0" fontId="7" fillId="0" borderId="47" xfId="1370" applyFont="1" applyBorder="1" applyAlignment="1" applyProtection="1">
      <alignment horizontal="center" vertical="center" wrapText="1"/>
    </xf>
    <xf numFmtId="0" fontId="7" fillId="0" borderId="48" xfId="1370" applyFont="1" applyBorder="1" applyAlignment="1" applyProtection="1">
      <alignment horizontal="center"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0" borderId="24" xfId="1370" applyFont="1" applyBorder="1" applyAlignment="1" applyProtection="1">
      <alignment horizontal="justify" vertical="center" wrapText="1"/>
    </xf>
    <xf numFmtId="0" fontId="6" fillId="49" borderId="12" xfId="1370" applyFont="1" applyFill="1" applyBorder="1" applyAlignment="1" applyProtection="1">
      <alignment vertical="top" wrapText="1"/>
    </xf>
    <xf numFmtId="0" fontId="7" fillId="0" borderId="15"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173" fontId="7" fillId="24" borderId="10" xfId="1250" applyNumberFormat="1" applyFont="1" applyFill="1" applyBorder="1" applyAlignment="1" applyProtection="1">
      <alignment horizontal="center" vertical="center"/>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169" fontId="57" fillId="0" borderId="0" xfId="1494" applyNumberFormat="1" applyFont="1" applyFill="1" applyBorder="1" applyAlignment="1" applyProtection="1">
      <alignment horizontal="center" vertical="center" wrapText="1"/>
    </xf>
    <xf numFmtId="0" fontId="7" fillId="48" borderId="10" xfId="1370" applyFont="1" applyFill="1" applyBorder="1" applyAlignment="1" applyProtection="1">
      <alignment horizontal="justify" vertical="center" wrapText="1"/>
    </xf>
    <xf numFmtId="0" fontId="7" fillId="48" borderId="13" xfId="1370" applyFont="1" applyFill="1" applyBorder="1" applyAlignment="1" applyProtection="1">
      <alignment horizontal="justify" vertical="center" wrapText="1"/>
    </xf>
    <xf numFmtId="9" fontId="50" fillId="0" borderId="0" xfId="0" applyNumberFormat="1" applyFont="1" applyProtection="1"/>
    <xf numFmtId="10" fontId="50" fillId="0" borderId="0" xfId="0" applyNumberFormat="1" applyFont="1" applyProtection="1"/>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0.00</c:formatCode>
                <c:ptCount val="12"/>
                <c:pt idx="0">
                  <c:v>0</c:v>
                </c:pt>
                <c:pt idx="1">
                  <c:v>0</c:v>
                </c:pt>
                <c:pt idx="2">
                  <c:v>0</c:v>
                </c:pt>
                <c:pt idx="3">
                  <c:v>0</c:v>
                </c:pt>
                <c:pt idx="4">
                  <c:v>0</c:v>
                </c:pt>
                <c:pt idx="5">
                  <c:v>0</c:v>
                </c:pt>
                <c:pt idx="6">
                  <c:v>0</c:v>
                </c:pt>
                <c:pt idx="7">
                  <c:v>0.8</c:v>
                </c:pt>
                <c:pt idx="8">
                  <c:v>0.2</c:v>
                </c:pt>
                <c:pt idx="9">
                  <c:v>0.45</c:v>
                </c:pt>
                <c:pt idx="10">
                  <c:v>0.35</c:v>
                </c:pt>
                <c:pt idx="11">
                  <c:v>0.2</c:v>
                </c:pt>
              </c:numCache>
            </c:numRef>
          </c:val>
          <c:extLst>
            <c:ext xmlns:c16="http://schemas.microsoft.com/office/drawing/2014/chart" uri="{C3380CC4-5D6E-409C-BE32-E72D297353CC}">
              <c16:uniqueId val="{00000000-0A0F-4063-B8A9-D00F49A7C158}"/>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0.00</c:formatCode>
                <c:ptCount val="12"/>
                <c:pt idx="0">
                  <c:v>0</c:v>
                </c:pt>
                <c:pt idx="1">
                  <c:v>0</c:v>
                </c:pt>
                <c:pt idx="2">
                  <c:v>0</c:v>
                </c:pt>
                <c:pt idx="3">
                  <c:v>0</c:v>
                </c:pt>
                <c:pt idx="4">
                  <c:v>0</c:v>
                </c:pt>
                <c:pt idx="5">
                  <c:v>0</c:v>
                </c:pt>
                <c:pt idx="6">
                  <c:v>0</c:v>
                </c:pt>
                <c:pt idx="7">
                  <c:v>0.8</c:v>
                </c:pt>
                <c:pt idx="8">
                  <c:v>0.2</c:v>
                </c:pt>
                <c:pt idx="9">
                  <c:v>0.45</c:v>
                </c:pt>
                <c:pt idx="10">
                  <c:v>0.35</c:v>
                </c:pt>
              </c:numCache>
            </c:numRef>
          </c:val>
          <c:extLst>
            <c:ext xmlns:c16="http://schemas.microsoft.com/office/drawing/2014/chart" uri="{C3380CC4-5D6E-409C-BE32-E72D297353CC}">
              <c16:uniqueId val="{00000001-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0.4</c:v>
                </c:pt>
                <c:pt idx="8">
                  <c:v>0.5</c:v>
                </c:pt>
                <c:pt idx="9">
                  <c:v>0.72499999999999998</c:v>
                </c:pt>
                <c:pt idx="10">
                  <c:v>0.89999999999999991</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c:v>
                </c:pt>
                <c:pt idx="1">
                  <c:v>0</c:v>
                </c:pt>
                <c:pt idx="2">
                  <c:v>0</c:v>
                </c:pt>
                <c:pt idx="3">
                  <c:v>0</c:v>
                </c:pt>
                <c:pt idx="4">
                  <c:v>0</c:v>
                </c:pt>
                <c:pt idx="5">
                  <c:v>0</c:v>
                </c:pt>
                <c:pt idx="6">
                  <c:v>0</c:v>
                </c:pt>
                <c:pt idx="7">
                  <c:v>0.41670000000000001</c:v>
                </c:pt>
                <c:pt idx="8">
                  <c:v>0.15</c:v>
                </c:pt>
                <c:pt idx="9">
                  <c:v>0.15</c:v>
                </c:pt>
                <c:pt idx="10">
                  <c:v>0.15</c:v>
                </c:pt>
                <c:pt idx="11">
                  <c:v>0.1333</c:v>
                </c:pt>
              </c:numCache>
            </c:numRef>
          </c:val>
          <c:extLst>
            <c:ext xmlns:c16="http://schemas.microsoft.com/office/drawing/2014/chart" uri="{C3380CC4-5D6E-409C-BE32-E72D297353CC}">
              <c16:uniqueId val="{00000000-7D8E-4DBB-867A-90182EDFC275}"/>
            </c:ext>
          </c:extLst>
        </c:ser>
        <c:ser>
          <c:idx val="1"/>
          <c:order val="1"/>
          <c:tx>
            <c:strRef>
              <c:f>'META No. 2'!$D$26</c:f>
              <c:strCache>
                <c:ptCount val="1"/>
                <c:pt idx="0">
                  <c:v>Magnitud ejecutada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c:v>
                </c:pt>
                <c:pt idx="1">
                  <c:v>0</c:v>
                </c:pt>
                <c:pt idx="2">
                  <c:v>0</c:v>
                </c:pt>
                <c:pt idx="3">
                  <c:v>0</c:v>
                </c:pt>
                <c:pt idx="4">
                  <c:v>0</c:v>
                </c:pt>
                <c:pt idx="5">
                  <c:v>0</c:v>
                </c:pt>
                <c:pt idx="6">
                  <c:v>0</c:v>
                </c:pt>
                <c:pt idx="7">
                  <c:v>0.41670000000000001</c:v>
                </c:pt>
                <c:pt idx="8">
                  <c:v>0.15</c:v>
                </c:pt>
                <c:pt idx="9">
                  <c:v>0.15</c:v>
                </c:pt>
                <c:pt idx="10">
                  <c:v>0.15</c:v>
                </c:pt>
              </c:numCache>
            </c:numRef>
          </c:val>
          <c:extLst>
            <c:ext xmlns:c16="http://schemas.microsoft.com/office/drawing/2014/chart" uri="{C3380CC4-5D6E-409C-BE32-E72D297353CC}">
              <c16:uniqueId val="{00000001-7D8E-4DBB-867A-90182EDFC27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0.41670000000000001</c:v>
                </c:pt>
                <c:pt idx="8">
                  <c:v>0.56669999999999998</c:v>
                </c:pt>
                <c:pt idx="9">
                  <c:v>0.7167</c:v>
                </c:pt>
                <c:pt idx="10">
                  <c:v>0.86670000000000003</c:v>
                </c:pt>
                <c:pt idx="11">
                  <c:v>0</c:v>
                </c:pt>
              </c:numCache>
            </c:numRef>
          </c:val>
          <c:smooth val="0"/>
          <c:extLst>
            <c:ext xmlns:c16="http://schemas.microsoft.com/office/drawing/2014/chart" uri="{C3380CC4-5D6E-409C-BE32-E72D297353CC}">
              <c16:uniqueId val="{00000002-7D8E-4DBB-867A-90182EDFC27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pt idx="10">
                  <c:v>0.16819999999999999</c:v>
                </c:pt>
                <c:pt idx="11">
                  <c:v>0.16819999999999999</c:v>
                </c:pt>
              </c:numCache>
            </c:numRef>
          </c:val>
          <c:extLst>
            <c:ext xmlns:c16="http://schemas.microsoft.com/office/drawing/2014/chart" uri="{C3380CC4-5D6E-409C-BE32-E72D297353CC}">
              <c16:uniqueId val="{00000000-98C1-4B67-B716-055A2F54FC4E}"/>
            </c:ext>
          </c:extLst>
        </c:ser>
        <c:ser>
          <c:idx val="1"/>
          <c:order val="1"/>
          <c:tx>
            <c:strRef>
              <c:f>'META No. 3'!$D$26</c:f>
              <c:strCache>
                <c:ptCount val="1"/>
                <c:pt idx="0">
                  <c:v>Magnitud ejecutada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pt idx="10">
                  <c:v>0.16819999999999999</c:v>
                </c:pt>
              </c:numCache>
            </c:numRef>
          </c:val>
          <c:extLst>
            <c:ext xmlns:c16="http://schemas.microsoft.com/office/drawing/2014/chart" uri="{C3380CC4-5D6E-409C-BE32-E72D297353CC}">
              <c16:uniqueId val="{00000001-98C1-4B67-B716-055A2F54FC4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0</c:v>
                </c:pt>
                <c:pt idx="1">
                  <c:v>0</c:v>
                </c:pt>
                <c:pt idx="2">
                  <c:v>0</c:v>
                </c:pt>
                <c:pt idx="3">
                  <c:v>0</c:v>
                </c:pt>
                <c:pt idx="4">
                  <c:v>0</c:v>
                </c:pt>
                <c:pt idx="5">
                  <c:v>0</c:v>
                </c:pt>
                <c:pt idx="6">
                  <c:v>0</c:v>
                </c:pt>
                <c:pt idx="7">
                  <c:v>0.21820000000000001</c:v>
                </c:pt>
                <c:pt idx="8">
                  <c:v>0.4955</c:v>
                </c:pt>
                <c:pt idx="9">
                  <c:v>0.66369999999999996</c:v>
                </c:pt>
                <c:pt idx="10">
                  <c:v>0.83189999999999997</c:v>
                </c:pt>
                <c:pt idx="11">
                  <c:v>0</c:v>
                </c:pt>
              </c:numCache>
            </c:numRef>
          </c:val>
          <c:smooth val="0"/>
          <c:extLst>
            <c:ext xmlns:c16="http://schemas.microsoft.com/office/drawing/2014/chart" uri="{C3380CC4-5D6E-409C-BE32-E72D297353CC}">
              <c16:uniqueId val="{00000002-98C1-4B67-B716-055A2F54FC4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0.00</c:formatCode>
                <c:ptCount val="12"/>
                <c:pt idx="0">
                  <c:v>0</c:v>
                </c:pt>
                <c:pt idx="1">
                  <c:v>0</c:v>
                </c:pt>
                <c:pt idx="2">
                  <c:v>0</c:v>
                </c:pt>
                <c:pt idx="3">
                  <c:v>0</c:v>
                </c:pt>
                <c:pt idx="4">
                  <c:v>0</c:v>
                </c:pt>
                <c:pt idx="5">
                  <c:v>0</c:v>
                </c:pt>
                <c:pt idx="6">
                  <c:v>0</c:v>
                </c:pt>
                <c:pt idx="7">
                  <c:v>0.2727</c:v>
                </c:pt>
                <c:pt idx="8">
                  <c:v>0.25</c:v>
                </c:pt>
                <c:pt idx="9">
                  <c:v>0.15909999999999999</c:v>
                </c:pt>
                <c:pt idx="10">
                  <c:v>0.15909999999999999</c:v>
                </c:pt>
                <c:pt idx="11">
                  <c:v>0.15909999999999999</c:v>
                </c:pt>
              </c:numCache>
            </c:numRef>
          </c:val>
          <c:extLst>
            <c:ext xmlns:c16="http://schemas.microsoft.com/office/drawing/2014/chart" uri="{C3380CC4-5D6E-409C-BE32-E72D297353CC}">
              <c16:uniqueId val="{00000000-23CC-46B6-A489-F3607B143A54}"/>
            </c:ext>
          </c:extLst>
        </c:ser>
        <c:ser>
          <c:idx val="1"/>
          <c:order val="1"/>
          <c:tx>
            <c:strRef>
              <c:f>'META No. 4'!$D$26</c:f>
              <c:strCache>
                <c:ptCount val="1"/>
                <c:pt idx="0">
                  <c:v>Magnitud ejecutada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0.00</c:formatCode>
                <c:ptCount val="12"/>
                <c:pt idx="0">
                  <c:v>0</c:v>
                </c:pt>
                <c:pt idx="1">
                  <c:v>0</c:v>
                </c:pt>
                <c:pt idx="2">
                  <c:v>0</c:v>
                </c:pt>
                <c:pt idx="3">
                  <c:v>0</c:v>
                </c:pt>
                <c:pt idx="4">
                  <c:v>0</c:v>
                </c:pt>
                <c:pt idx="5">
                  <c:v>0</c:v>
                </c:pt>
                <c:pt idx="6">
                  <c:v>0</c:v>
                </c:pt>
                <c:pt idx="7">
                  <c:v>0.2727</c:v>
                </c:pt>
                <c:pt idx="8">
                  <c:v>0.25</c:v>
                </c:pt>
                <c:pt idx="9">
                  <c:v>0.15909999999999999</c:v>
                </c:pt>
                <c:pt idx="10">
                  <c:v>0.15909999999999999</c:v>
                </c:pt>
              </c:numCache>
            </c:numRef>
          </c:val>
          <c:extLst>
            <c:ext xmlns:c16="http://schemas.microsoft.com/office/drawing/2014/chart" uri="{C3380CC4-5D6E-409C-BE32-E72D297353CC}">
              <c16:uniqueId val="{00000001-23CC-46B6-A489-F3607B143A5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0</c:v>
                </c:pt>
                <c:pt idx="1">
                  <c:v>0</c:v>
                </c:pt>
                <c:pt idx="2">
                  <c:v>0</c:v>
                </c:pt>
                <c:pt idx="3">
                  <c:v>0</c:v>
                </c:pt>
                <c:pt idx="4">
                  <c:v>0</c:v>
                </c:pt>
                <c:pt idx="5">
                  <c:v>0</c:v>
                </c:pt>
                <c:pt idx="6">
                  <c:v>0</c:v>
                </c:pt>
                <c:pt idx="7">
                  <c:v>0.2727</c:v>
                </c:pt>
                <c:pt idx="8">
                  <c:v>0.52269999999999994</c:v>
                </c:pt>
                <c:pt idx="9">
                  <c:v>0.68179999999999996</c:v>
                </c:pt>
                <c:pt idx="10">
                  <c:v>0.84089999999999998</c:v>
                </c:pt>
                <c:pt idx="11">
                  <c:v>0</c:v>
                </c:pt>
              </c:numCache>
            </c:numRef>
          </c:val>
          <c:smooth val="0"/>
          <c:extLst>
            <c:ext xmlns:c16="http://schemas.microsoft.com/office/drawing/2014/chart" uri="{C3380CC4-5D6E-409C-BE32-E72D297353CC}">
              <c16:uniqueId val="{00000002-23CC-46B6-A489-F3607B143A5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pt idx="10">
                  <c:v>0.13089999999999999</c:v>
                </c:pt>
                <c:pt idx="11">
                  <c:v>0.26729999999999998</c:v>
                </c:pt>
              </c:numCache>
            </c:numRef>
          </c:val>
          <c:extLst>
            <c:ext xmlns:c16="http://schemas.microsoft.com/office/drawing/2014/chart" uri="{C3380CC4-5D6E-409C-BE32-E72D297353CC}">
              <c16:uniqueId val="{00000000-5A4B-456C-90A9-C519F6975704}"/>
            </c:ext>
          </c:extLst>
        </c:ser>
        <c:ser>
          <c:idx val="1"/>
          <c:order val="1"/>
          <c:tx>
            <c:strRef>
              <c:f>'META No. 5'!$D$26</c:f>
              <c:strCache>
                <c:ptCount val="1"/>
                <c:pt idx="0">
                  <c:v>Magnitud ejecutada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pt idx="10">
                  <c:v>0.13089999999999999</c:v>
                </c:pt>
              </c:numCache>
            </c:numRef>
          </c:val>
          <c:extLst>
            <c:ext xmlns:c16="http://schemas.microsoft.com/office/drawing/2014/chart" uri="{C3380CC4-5D6E-409C-BE32-E72D297353CC}">
              <c16:uniqueId val="{00000001-5A4B-456C-90A9-C519F697570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0</c:v>
                </c:pt>
                <c:pt idx="2">
                  <c:v>0</c:v>
                </c:pt>
                <c:pt idx="3">
                  <c:v>0</c:v>
                </c:pt>
                <c:pt idx="4">
                  <c:v>0</c:v>
                </c:pt>
                <c:pt idx="5">
                  <c:v>0</c:v>
                </c:pt>
                <c:pt idx="6">
                  <c:v>0</c:v>
                </c:pt>
                <c:pt idx="7">
                  <c:v>0.1673</c:v>
                </c:pt>
                <c:pt idx="8">
                  <c:v>0.47089999999999999</c:v>
                </c:pt>
                <c:pt idx="9">
                  <c:v>0.6018</c:v>
                </c:pt>
                <c:pt idx="10">
                  <c:v>0.73270000000000002</c:v>
                </c:pt>
                <c:pt idx="11">
                  <c:v>0</c:v>
                </c:pt>
              </c:numCache>
            </c:numRef>
          </c:val>
          <c:smooth val="0"/>
          <c:extLst>
            <c:ext xmlns:c16="http://schemas.microsoft.com/office/drawing/2014/chart" uri="{C3380CC4-5D6E-409C-BE32-E72D297353CC}">
              <c16:uniqueId val="{00000002-5A4B-456C-90A9-C519F697570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0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0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6753" name="Object 1" hidden="1">
              <a:extLst>
                <a:ext uri="{63B3BB69-23CF-44E3-9099-C40C66FF867C}">
                  <a14:compatExt spid="_x0000_s35786753"/>
                </a:ext>
                <a:ext uri="{FF2B5EF4-FFF2-40B4-BE49-F238E27FC236}">
                  <a16:creationId xmlns:a16="http://schemas.microsoft.com/office/drawing/2014/main" id="{00000000-0008-0000-0100-0000011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2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3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J5" sqref="J5"/>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7.85546875" style="52" customWidth="1"/>
    <col min="11" max="11" width="22.42578125" style="52" customWidth="1"/>
    <col min="12" max="12" width="11.42578125" style="50"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1</v>
      </c>
      <c r="D6" s="67" t="s">
        <v>38</v>
      </c>
      <c r="E6" s="67"/>
      <c r="F6" s="68" t="s">
        <v>90</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134</v>
      </c>
      <c r="D12" s="68"/>
      <c r="E12" s="68"/>
      <c r="F12" s="68"/>
      <c r="G12" s="71" t="s">
        <v>47</v>
      </c>
      <c r="H12" s="79" t="s">
        <v>14</v>
      </c>
      <c r="I12" s="80"/>
      <c r="J12" s="73"/>
      <c r="K12" s="73"/>
      <c r="M12" s="75" t="s">
        <v>15</v>
      </c>
      <c r="N12" s="64" t="s">
        <v>8</v>
      </c>
    </row>
    <row r="13" spans="2:14" ht="30.75" customHeight="1" x14ac:dyDescent="0.2">
      <c r="B13" s="65" t="s">
        <v>48</v>
      </c>
      <c r="C13" s="81" t="s">
        <v>118</v>
      </c>
      <c r="D13" s="81"/>
      <c r="E13" s="81"/>
      <c r="F13" s="81"/>
      <c r="G13" s="71" t="s">
        <v>49</v>
      </c>
      <c r="H13" s="77" t="s">
        <v>1</v>
      </c>
      <c r="I13" s="78"/>
      <c r="J13" s="73"/>
      <c r="K13" s="73"/>
      <c r="M13" s="75" t="s">
        <v>16</v>
      </c>
    </row>
    <row r="14" spans="2:14" ht="71.25" customHeight="1" x14ac:dyDescent="0.2">
      <c r="B14" s="65" t="s">
        <v>50</v>
      </c>
      <c r="C14" s="74" t="s">
        <v>120</v>
      </c>
      <c r="D14" s="74"/>
      <c r="E14" s="74"/>
      <c r="F14" s="74"/>
      <c r="G14" s="74"/>
      <c r="H14" s="74"/>
      <c r="I14" s="82"/>
      <c r="J14" s="76"/>
      <c r="K14" s="76"/>
      <c r="M14" s="75" t="s">
        <v>17</v>
      </c>
      <c r="N14" s="64"/>
    </row>
    <row r="15" spans="2:14" ht="30.75" customHeight="1" x14ac:dyDescent="0.2">
      <c r="B15" s="65" t="s">
        <v>51</v>
      </c>
      <c r="C15" s="83" t="s">
        <v>132</v>
      </c>
      <c r="D15" s="83"/>
      <c r="E15" s="83"/>
      <c r="F15" s="83"/>
      <c r="G15" s="83"/>
      <c r="H15" s="83"/>
      <c r="I15" s="84"/>
      <c r="J15" s="85"/>
      <c r="K15" s="85"/>
      <c r="M15" s="75" t="s">
        <v>18</v>
      </c>
      <c r="N15" s="64"/>
    </row>
    <row r="16" spans="2:14" ht="28.5" customHeight="1" x14ac:dyDescent="0.2">
      <c r="B16" s="65" t="s">
        <v>52</v>
      </c>
      <c r="C16" s="68" t="s">
        <v>138</v>
      </c>
      <c r="D16" s="68"/>
      <c r="E16" s="68"/>
      <c r="F16" s="68"/>
      <c r="G16" s="68"/>
      <c r="H16" s="68"/>
      <c r="I16" s="69"/>
      <c r="J16" s="86"/>
      <c r="K16" s="86"/>
      <c r="M16" s="75"/>
      <c r="N16" s="64"/>
    </row>
    <row r="17" spans="2:14" ht="30.75" customHeight="1" x14ac:dyDescent="0.2">
      <c r="B17" s="65" t="s">
        <v>53</v>
      </c>
      <c r="C17" s="77" t="s">
        <v>142</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100</v>
      </c>
      <c r="D19" s="68"/>
      <c r="E19" s="68"/>
      <c r="F19" s="68" t="s">
        <v>101</v>
      </c>
      <c r="G19" s="68"/>
      <c r="H19" s="68"/>
      <c r="I19" s="69"/>
      <c r="J19" s="86"/>
      <c r="K19" s="86"/>
      <c r="M19" s="75" t="s">
        <v>20</v>
      </c>
      <c r="N19" s="64"/>
    </row>
    <row r="20" spans="2:14" ht="39.75" customHeight="1" x14ac:dyDescent="0.2">
      <c r="B20" s="65" t="s">
        <v>57</v>
      </c>
      <c r="C20" s="92" t="s">
        <v>107</v>
      </c>
      <c r="D20" s="93"/>
      <c r="E20" s="94"/>
      <c r="F20" s="79" t="s">
        <v>108</v>
      </c>
      <c r="G20" s="79"/>
      <c r="H20" s="79"/>
      <c r="I20" s="80"/>
      <c r="J20" s="73"/>
      <c r="K20" s="73"/>
      <c r="M20" s="75"/>
      <c r="N20" s="64"/>
    </row>
    <row r="21" spans="2:14" ht="94.5" customHeight="1" x14ac:dyDescent="0.2">
      <c r="B21" s="65" t="s">
        <v>58</v>
      </c>
      <c r="C21" s="95" t="s">
        <v>127</v>
      </c>
      <c r="D21" s="96"/>
      <c r="E21" s="97"/>
      <c r="F21" s="74" t="s">
        <v>128</v>
      </c>
      <c r="G21" s="74"/>
      <c r="H21" s="74"/>
      <c r="I21" s="82"/>
      <c r="J21" s="85"/>
      <c r="K21" s="98"/>
      <c r="M21" s="99"/>
      <c r="N21" s="64"/>
    </row>
    <row r="22" spans="2:14" ht="30.75" customHeight="1" x14ac:dyDescent="0.2">
      <c r="B22" s="65" t="s">
        <v>59</v>
      </c>
      <c r="C22" s="100">
        <v>45474</v>
      </c>
      <c r="D22" s="101"/>
      <c r="E22" s="102"/>
      <c r="F22" s="71" t="s">
        <v>60</v>
      </c>
      <c r="G22" s="1">
        <v>2</v>
      </c>
      <c r="H22" s="71" t="s">
        <v>61</v>
      </c>
      <c r="I22" s="2"/>
      <c r="J22" s="12"/>
      <c r="K22" s="103"/>
      <c r="M22" s="99"/>
    </row>
    <row r="23" spans="2:14" ht="27" customHeight="1" x14ac:dyDescent="0.2">
      <c r="B23" s="65" t="s">
        <v>62</v>
      </c>
      <c r="C23" s="100">
        <v>45657</v>
      </c>
      <c r="D23" s="104"/>
      <c r="E23" s="105"/>
      <c r="F23" s="71" t="s">
        <v>63</v>
      </c>
      <c r="G23" s="38">
        <v>2</v>
      </c>
      <c r="H23" s="38"/>
      <c r="I23" s="39"/>
      <c r="J23" s="13"/>
      <c r="K23" s="103"/>
      <c r="M23" s="99"/>
    </row>
    <row r="24" spans="2:14" ht="30.75" customHeight="1" x14ac:dyDescent="0.2">
      <c r="B24" s="106" t="s">
        <v>64</v>
      </c>
      <c r="C24" s="107" t="s">
        <v>18</v>
      </c>
      <c r="D24" s="108"/>
      <c r="E24" s="109"/>
      <c r="F24" s="110" t="s">
        <v>65</v>
      </c>
      <c r="G24" s="68" t="s">
        <v>119</v>
      </c>
      <c r="H24" s="68"/>
      <c r="I24" s="69"/>
      <c r="J24" s="9"/>
      <c r="K24" s="111"/>
      <c r="M24" s="99"/>
    </row>
    <row r="25" spans="2:14" ht="22.5" customHeight="1" x14ac:dyDescent="0.2">
      <c r="B25" s="112" t="s">
        <v>66</v>
      </c>
      <c r="C25" s="113"/>
      <c r="D25" s="113"/>
      <c r="E25" s="113"/>
      <c r="F25" s="113"/>
      <c r="G25" s="113"/>
      <c r="H25" s="113"/>
      <c r="I25" s="114"/>
      <c r="J25" s="63"/>
      <c r="K25" s="115"/>
      <c r="M25" s="99"/>
    </row>
    <row r="26" spans="2:14" ht="43.5" customHeight="1" x14ac:dyDescent="0.2">
      <c r="B26" s="116" t="s">
        <v>21</v>
      </c>
      <c r="C26" s="117" t="s">
        <v>67</v>
      </c>
      <c r="D26" s="117" t="s">
        <v>68</v>
      </c>
      <c r="E26" s="118" t="s">
        <v>69</v>
      </c>
      <c r="F26" s="117" t="s">
        <v>70</v>
      </c>
      <c r="G26" s="117" t="s">
        <v>71</v>
      </c>
      <c r="H26" s="118" t="s">
        <v>72</v>
      </c>
      <c r="I26" s="119" t="s">
        <v>73</v>
      </c>
      <c r="J26" s="86"/>
      <c r="K26" s="120"/>
      <c r="M26" s="99"/>
    </row>
    <row r="27" spans="2:14" ht="19.5" customHeight="1" x14ac:dyDescent="0.25">
      <c r="B27" s="121" t="s">
        <v>22</v>
      </c>
      <c r="C27" s="3">
        <v>0</v>
      </c>
      <c r="D27" s="4">
        <v>0</v>
      </c>
      <c r="E27" s="5">
        <f>IF(OR(C27=0,C27=""),0,D27/C27)</f>
        <v>0</v>
      </c>
      <c r="F27" s="29">
        <f>SUM(C27:C38)</f>
        <v>1.9999999999999998</v>
      </c>
      <c r="G27" s="32">
        <f>SUM(D27:D38)</f>
        <v>1.7999999999999998</v>
      </c>
      <c r="H27" s="6">
        <f>IF(D27="","",(D27*100%)/$G$23)</f>
        <v>0</v>
      </c>
      <c r="I27" s="35">
        <f>G27+I22</f>
        <v>1.7999999999999998</v>
      </c>
      <c r="J27" s="15"/>
      <c r="M27" s="99"/>
    </row>
    <row r="28" spans="2:14" ht="19.5" customHeight="1" x14ac:dyDescent="0.25">
      <c r="B28" s="121" t="s">
        <v>23</v>
      </c>
      <c r="C28" s="3">
        <v>0</v>
      </c>
      <c r="D28" s="4">
        <v>0</v>
      </c>
      <c r="E28" s="5">
        <f t="shared" ref="E28:E38" si="0">IF(OR(C28=0,C28=""),0,D28/C28)</f>
        <v>0</v>
      </c>
      <c r="F28" s="30"/>
      <c r="G28" s="33"/>
      <c r="H28" s="6">
        <f>IF(D28="","",(D28*100%)/$G$23 + H27)</f>
        <v>0</v>
      </c>
      <c r="I28" s="36"/>
      <c r="J28" s="15"/>
      <c r="M28" s="99"/>
    </row>
    <row r="29" spans="2:14" ht="19.5" customHeight="1" x14ac:dyDescent="0.25">
      <c r="B29" s="121" t="s">
        <v>24</v>
      </c>
      <c r="C29" s="3">
        <v>0</v>
      </c>
      <c r="D29" s="4">
        <v>0</v>
      </c>
      <c r="E29" s="5">
        <f t="shared" si="0"/>
        <v>0</v>
      </c>
      <c r="F29" s="30"/>
      <c r="G29" s="33"/>
      <c r="H29" s="6">
        <f>IF(D29="","",(D29*100%)/$G$23 + H28)</f>
        <v>0</v>
      </c>
      <c r="I29" s="36"/>
      <c r="J29" s="15"/>
      <c r="K29" s="15"/>
      <c r="M29" s="99"/>
    </row>
    <row r="30" spans="2:14" ht="19.5" customHeight="1" x14ac:dyDescent="0.25">
      <c r="B30" s="121" t="s">
        <v>25</v>
      </c>
      <c r="C30" s="3">
        <v>0</v>
      </c>
      <c r="D30" s="4">
        <v>0</v>
      </c>
      <c r="E30" s="5">
        <f t="shared" si="0"/>
        <v>0</v>
      </c>
      <c r="F30" s="30"/>
      <c r="G30" s="33"/>
      <c r="H30" s="6">
        <f t="shared" ref="H30:H33" si="1">IF(D30="","",(D30*100%)/$G$23 + H29)</f>
        <v>0</v>
      </c>
      <c r="I30" s="36"/>
      <c r="J30" s="15"/>
      <c r="K30" s="15"/>
    </row>
    <row r="31" spans="2:14" ht="19.5" customHeight="1" x14ac:dyDescent="0.25">
      <c r="B31" s="121" t="s">
        <v>26</v>
      </c>
      <c r="C31" s="3">
        <v>0</v>
      </c>
      <c r="D31" s="4">
        <v>0</v>
      </c>
      <c r="E31" s="5">
        <f t="shared" si="0"/>
        <v>0</v>
      </c>
      <c r="F31" s="30"/>
      <c r="G31" s="33"/>
      <c r="H31" s="6">
        <f t="shared" si="1"/>
        <v>0</v>
      </c>
      <c r="I31" s="36"/>
      <c r="J31" s="15"/>
      <c r="K31" s="15"/>
    </row>
    <row r="32" spans="2:14" ht="19.5" customHeight="1" x14ac:dyDescent="0.25">
      <c r="B32" s="121" t="s">
        <v>27</v>
      </c>
      <c r="C32" s="3">
        <v>0</v>
      </c>
      <c r="D32" s="4">
        <v>0</v>
      </c>
      <c r="E32" s="5">
        <f>IF(OR(C32=0,C32=""),0,D32/C32)</f>
        <v>0</v>
      </c>
      <c r="F32" s="30"/>
      <c r="G32" s="33"/>
      <c r="H32" s="6">
        <f t="shared" si="1"/>
        <v>0</v>
      </c>
      <c r="I32" s="36"/>
      <c r="J32" s="15"/>
      <c r="K32" s="15"/>
    </row>
    <row r="33" spans="2:12" ht="19.5" customHeight="1" x14ac:dyDescent="0.25">
      <c r="B33" s="121" t="s">
        <v>28</v>
      </c>
      <c r="C33" s="3">
        <v>0</v>
      </c>
      <c r="D33" s="122">
        <v>0</v>
      </c>
      <c r="E33" s="5">
        <f t="shared" si="0"/>
        <v>0</v>
      </c>
      <c r="F33" s="30"/>
      <c r="G33" s="33"/>
      <c r="H33" s="6">
        <f t="shared" si="1"/>
        <v>0</v>
      </c>
      <c r="I33" s="36"/>
      <c r="J33" s="15"/>
      <c r="K33" s="16"/>
    </row>
    <row r="34" spans="2:12" ht="19.5" customHeight="1" x14ac:dyDescent="0.25">
      <c r="B34" s="121" t="s">
        <v>29</v>
      </c>
      <c r="C34" s="3">
        <v>0.8</v>
      </c>
      <c r="D34" s="122">
        <v>0.8</v>
      </c>
      <c r="E34" s="5">
        <f t="shared" si="0"/>
        <v>1</v>
      </c>
      <c r="F34" s="30"/>
      <c r="G34" s="33"/>
      <c r="H34" s="6">
        <f>IF(D34="","",(D34*100%)/$G$23 + H33)</f>
        <v>0.4</v>
      </c>
      <c r="I34" s="36"/>
      <c r="J34" s="15"/>
      <c r="K34" s="123"/>
    </row>
    <row r="35" spans="2:12" ht="19.5" customHeight="1" x14ac:dyDescent="0.25">
      <c r="B35" s="121" t="s">
        <v>30</v>
      </c>
      <c r="C35" s="3">
        <v>0.2</v>
      </c>
      <c r="D35" s="122">
        <v>0.2</v>
      </c>
      <c r="E35" s="5">
        <f t="shared" si="0"/>
        <v>1</v>
      </c>
      <c r="F35" s="30"/>
      <c r="G35" s="33"/>
      <c r="H35" s="6">
        <f t="shared" ref="H35:H38" si="2">IF(D35="","",(D35*100%)/$G$23 + H34)</f>
        <v>0.5</v>
      </c>
      <c r="I35" s="36"/>
      <c r="J35" s="15"/>
      <c r="K35" s="15"/>
    </row>
    <row r="36" spans="2:12" ht="19.5" customHeight="1" x14ac:dyDescent="0.25">
      <c r="B36" s="121" t="s">
        <v>31</v>
      </c>
      <c r="C36" s="3">
        <v>0.45</v>
      </c>
      <c r="D36" s="122">
        <v>0.45</v>
      </c>
      <c r="E36" s="5">
        <f t="shared" si="0"/>
        <v>1</v>
      </c>
      <c r="F36" s="30"/>
      <c r="G36" s="33"/>
      <c r="H36" s="6">
        <f t="shared" si="2"/>
        <v>0.72499999999999998</v>
      </c>
      <c r="I36" s="36"/>
      <c r="J36" s="15"/>
      <c r="K36" s="16"/>
      <c r="L36" s="124"/>
    </row>
    <row r="37" spans="2:12" ht="19.5" customHeight="1" x14ac:dyDescent="0.25">
      <c r="B37" s="121" t="s">
        <v>32</v>
      </c>
      <c r="C37" s="3">
        <v>0.35</v>
      </c>
      <c r="D37" s="122">
        <v>0.35</v>
      </c>
      <c r="E37" s="5">
        <f t="shared" si="0"/>
        <v>1</v>
      </c>
      <c r="F37" s="30"/>
      <c r="G37" s="33"/>
      <c r="H37" s="6">
        <f t="shared" si="2"/>
        <v>0.89999999999999991</v>
      </c>
      <c r="I37" s="36"/>
      <c r="J37" s="15"/>
      <c r="K37" s="125"/>
      <c r="L37" s="124"/>
    </row>
    <row r="38" spans="2:12" ht="19.5" customHeight="1" x14ac:dyDescent="0.25">
      <c r="B38" s="121" t="s">
        <v>33</v>
      </c>
      <c r="C38" s="3">
        <v>0.2</v>
      </c>
      <c r="D38" s="122"/>
      <c r="E38" s="5">
        <f t="shared" si="0"/>
        <v>0</v>
      </c>
      <c r="F38" s="31"/>
      <c r="G38" s="34"/>
      <c r="H38" s="6" t="str">
        <f t="shared" si="2"/>
        <v/>
      </c>
      <c r="I38" s="37"/>
      <c r="J38" s="15"/>
      <c r="K38" s="15"/>
    </row>
    <row r="39" spans="2:12" ht="89.25" customHeight="1" x14ac:dyDescent="0.2">
      <c r="B39" s="126" t="s">
        <v>80</v>
      </c>
      <c r="C39" s="127" t="s">
        <v>152</v>
      </c>
      <c r="D39" s="128"/>
      <c r="E39" s="128"/>
      <c r="F39" s="128"/>
      <c r="G39" s="128"/>
      <c r="H39" s="128"/>
      <c r="I39" s="129"/>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99" customHeight="1" x14ac:dyDescent="0.2">
      <c r="B45" s="65" t="s">
        <v>81</v>
      </c>
      <c r="C45" s="140" t="s">
        <v>153</v>
      </c>
      <c r="D45" s="141"/>
      <c r="E45" s="141"/>
      <c r="F45" s="141"/>
      <c r="G45" s="141"/>
      <c r="H45" s="141"/>
      <c r="I45" s="142"/>
      <c r="J45" s="143"/>
      <c r="K45" s="143"/>
    </row>
    <row r="46" spans="2:12" ht="69.75" customHeight="1" x14ac:dyDescent="0.2">
      <c r="B46" s="65" t="s">
        <v>74</v>
      </c>
      <c r="C46" s="140" t="s">
        <v>151</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56wiV8MQvCWRLKGVBrRMuGCDk/mFZKZGMIqcnu6qI0RZWXn/1RVT4kT2RoFtILUFEU47hMaZ966YwPw/NdhI0g==" saltValue="GZz9y4g4R/0eEAteqJL+fw==" spinCount="100000" sheet="1" objects="1" scenarios="1"/>
  <mergeCells count="52">
    <mergeCell ref="B40:I44"/>
    <mergeCell ref="C45:I45"/>
    <mergeCell ref="C46:I46"/>
    <mergeCell ref="B47:I47"/>
    <mergeCell ref="C39:I3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K6" sqref="K6"/>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2</v>
      </c>
      <c r="D6" s="67" t="s">
        <v>38</v>
      </c>
      <c r="E6" s="67"/>
      <c r="F6" s="68" t="s">
        <v>91</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74" t="s">
        <v>140</v>
      </c>
      <c r="D12" s="74"/>
      <c r="E12" s="74"/>
      <c r="F12" s="74"/>
      <c r="G12" s="71" t="s">
        <v>47</v>
      </c>
      <c r="H12" s="79" t="s">
        <v>14</v>
      </c>
      <c r="I12" s="80"/>
      <c r="J12" s="73"/>
      <c r="K12" s="73"/>
      <c r="M12" s="75" t="s">
        <v>15</v>
      </c>
      <c r="N12" s="64" t="s">
        <v>8</v>
      </c>
    </row>
    <row r="13" spans="2:14" ht="30.75" customHeight="1" x14ac:dyDescent="0.2">
      <c r="B13" s="65" t="s">
        <v>48</v>
      </c>
      <c r="C13" s="81" t="s">
        <v>121</v>
      </c>
      <c r="D13" s="81"/>
      <c r="E13" s="81"/>
      <c r="F13" s="81"/>
      <c r="G13" s="71" t="s">
        <v>49</v>
      </c>
      <c r="H13" s="77" t="s">
        <v>1</v>
      </c>
      <c r="I13" s="78"/>
      <c r="J13" s="73"/>
      <c r="K13" s="73"/>
      <c r="M13" s="75" t="s">
        <v>16</v>
      </c>
    </row>
    <row r="14" spans="2:14" ht="63" customHeight="1" x14ac:dyDescent="0.2">
      <c r="B14" s="65" t="s">
        <v>50</v>
      </c>
      <c r="C14" s="74" t="s">
        <v>133</v>
      </c>
      <c r="D14" s="74"/>
      <c r="E14" s="74"/>
      <c r="F14" s="74"/>
      <c r="G14" s="74"/>
      <c r="H14" s="74"/>
      <c r="I14" s="82"/>
      <c r="J14" s="76"/>
      <c r="K14" s="76"/>
      <c r="M14" s="75" t="s">
        <v>17</v>
      </c>
      <c r="N14" s="64"/>
    </row>
    <row r="15" spans="2:14" ht="30.75" customHeight="1" x14ac:dyDescent="0.2">
      <c r="B15" s="65" t="s">
        <v>51</v>
      </c>
      <c r="C15" s="83" t="s">
        <v>132</v>
      </c>
      <c r="D15" s="83"/>
      <c r="E15" s="83"/>
      <c r="F15" s="83"/>
      <c r="G15" s="83"/>
      <c r="H15" s="83"/>
      <c r="I15" s="84"/>
      <c r="J15" s="85"/>
      <c r="K15" s="85"/>
      <c r="M15" s="75" t="s">
        <v>18</v>
      </c>
      <c r="N15" s="64"/>
    </row>
    <row r="16" spans="2:14" ht="20.25" customHeight="1" x14ac:dyDescent="0.2">
      <c r="B16" s="65" t="s">
        <v>52</v>
      </c>
      <c r="C16" s="68" t="s">
        <v>139</v>
      </c>
      <c r="D16" s="68"/>
      <c r="E16" s="68"/>
      <c r="F16" s="68"/>
      <c r="G16" s="68"/>
      <c r="H16" s="68"/>
      <c r="I16" s="69"/>
      <c r="J16" s="86"/>
      <c r="K16" s="86"/>
      <c r="M16" s="75"/>
      <c r="N16" s="64"/>
    </row>
    <row r="17" spans="2:14" ht="30.75" customHeight="1" x14ac:dyDescent="0.2">
      <c r="B17" s="65" t="s">
        <v>53</v>
      </c>
      <c r="C17" s="77" t="s">
        <v>141</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98</v>
      </c>
      <c r="D19" s="68"/>
      <c r="E19" s="68"/>
      <c r="F19" s="68" t="s">
        <v>102</v>
      </c>
      <c r="G19" s="68"/>
      <c r="H19" s="68"/>
      <c r="I19" s="69"/>
      <c r="J19" s="86"/>
      <c r="K19" s="86"/>
      <c r="M19" s="75" t="s">
        <v>20</v>
      </c>
      <c r="N19" s="64"/>
    </row>
    <row r="20" spans="2:14" ht="39.75" customHeight="1" x14ac:dyDescent="0.2">
      <c r="B20" s="65" t="s">
        <v>57</v>
      </c>
      <c r="C20" s="92" t="s">
        <v>109</v>
      </c>
      <c r="D20" s="93"/>
      <c r="E20" s="94"/>
      <c r="F20" s="79" t="s">
        <v>110</v>
      </c>
      <c r="G20" s="79"/>
      <c r="H20" s="79"/>
      <c r="I20" s="80"/>
      <c r="J20" s="73"/>
      <c r="K20" s="73"/>
      <c r="M20" s="75"/>
      <c r="N20" s="64"/>
    </row>
    <row r="21" spans="2:14" ht="42" customHeight="1" x14ac:dyDescent="0.2">
      <c r="B21" s="65" t="s">
        <v>58</v>
      </c>
      <c r="C21" s="95" t="s">
        <v>125</v>
      </c>
      <c r="D21" s="96"/>
      <c r="E21" s="97"/>
      <c r="F21" s="95" t="s">
        <v>126</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0.86670000000000003</v>
      </c>
      <c r="H27" s="6">
        <f>IF(D27="","",(D27*100%)/$G$23)</f>
        <v>0</v>
      </c>
      <c r="I27" s="35">
        <f>G27+I22</f>
        <v>0.86670000000000003</v>
      </c>
      <c r="J27" s="15"/>
      <c r="K27" s="15"/>
      <c r="M27" s="99"/>
    </row>
    <row r="28" spans="2:14" ht="19.5" customHeight="1" x14ac:dyDescent="0.25">
      <c r="B28" s="121" t="s">
        <v>23</v>
      </c>
      <c r="C28" s="3">
        <v>0</v>
      </c>
      <c r="D28" s="4">
        <v>0</v>
      </c>
      <c r="E28" s="14">
        <f t="shared" ref="E28:E38" si="0">IF(OR(C28=0,C28=""),0,D28/C28)</f>
        <v>0</v>
      </c>
      <c r="F28" s="30"/>
      <c r="G28" s="33"/>
      <c r="H28" s="6">
        <f>IF(D28="","",(D28*100%)/$G$23 + H27)</f>
        <v>0</v>
      </c>
      <c r="I28" s="36"/>
      <c r="J28" s="15"/>
      <c r="K28" s="15"/>
      <c r="M28" s="99"/>
    </row>
    <row r="29" spans="2:14" ht="19.5" customHeight="1" x14ac:dyDescent="0.25">
      <c r="B29" s="121" t="s">
        <v>24</v>
      </c>
      <c r="C29" s="3">
        <v>0</v>
      </c>
      <c r="D29" s="4">
        <v>0</v>
      </c>
      <c r="E29" s="14">
        <f t="shared" si="0"/>
        <v>0</v>
      </c>
      <c r="F29" s="30"/>
      <c r="G29" s="33"/>
      <c r="H29" s="6">
        <f t="shared" ref="H29:H38" si="1">IF(D29="","",(D29*100%)/$G$23 + H28)</f>
        <v>0</v>
      </c>
      <c r="I29" s="36"/>
      <c r="J29" s="15"/>
      <c r="K29" s="15"/>
      <c r="M29" s="99"/>
    </row>
    <row r="30" spans="2:14" ht="19.5" customHeight="1" x14ac:dyDescent="0.25">
      <c r="B30" s="121" t="s">
        <v>25</v>
      </c>
      <c r="C30" s="3">
        <v>0</v>
      </c>
      <c r="D30" s="4">
        <v>0</v>
      </c>
      <c r="E30" s="14">
        <f t="shared" si="0"/>
        <v>0</v>
      </c>
      <c r="F30" s="30"/>
      <c r="G30" s="33"/>
      <c r="H30" s="6">
        <f t="shared" si="1"/>
        <v>0</v>
      </c>
      <c r="I30" s="36"/>
      <c r="J30" s="15"/>
      <c r="K30" s="16"/>
      <c r="L30" s="17"/>
    </row>
    <row r="31" spans="2:14" ht="19.5" customHeight="1" x14ac:dyDescent="0.25">
      <c r="B31" s="121" t="s">
        <v>26</v>
      </c>
      <c r="C31" s="3">
        <v>0</v>
      </c>
      <c r="D31" s="4">
        <v>0</v>
      </c>
      <c r="E31" s="14">
        <f t="shared" si="0"/>
        <v>0</v>
      </c>
      <c r="F31" s="30"/>
      <c r="G31" s="33"/>
      <c r="H31" s="6">
        <f t="shared" si="1"/>
        <v>0</v>
      </c>
      <c r="I31" s="36"/>
      <c r="J31" s="15"/>
      <c r="K31" s="16"/>
      <c r="L31" s="17"/>
    </row>
    <row r="32" spans="2:14" ht="19.5" customHeight="1" x14ac:dyDescent="0.25">
      <c r="B32" s="121" t="s">
        <v>27</v>
      </c>
      <c r="C32" s="3">
        <v>0</v>
      </c>
      <c r="D32" s="4">
        <v>0</v>
      </c>
      <c r="E32" s="14">
        <f t="shared" si="0"/>
        <v>0</v>
      </c>
      <c r="F32" s="30"/>
      <c r="G32" s="33"/>
      <c r="H32" s="6">
        <f t="shared" si="1"/>
        <v>0</v>
      </c>
      <c r="I32" s="36"/>
      <c r="J32" s="15"/>
      <c r="K32" s="15"/>
    </row>
    <row r="33" spans="2:11" ht="19.5" customHeight="1" x14ac:dyDescent="0.25">
      <c r="B33" s="121" t="s">
        <v>28</v>
      </c>
      <c r="C33" s="3">
        <v>0</v>
      </c>
      <c r="D33" s="122">
        <v>0</v>
      </c>
      <c r="E33" s="14">
        <f t="shared" si="0"/>
        <v>0</v>
      </c>
      <c r="F33" s="30"/>
      <c r="G33" s="33"/>
      <c r="H33" s="6">
        <f t="shared" si="1"/>
        <v>0</v>
      </c>
      <c r="I33" s="36"/>
      <c r="J33" s="15"/>
      <c r="K33" s="15"/>
    </row>
    <row r="34" spans="2:11" ht="19.5" customHeight="1" x14ac:dyDescent="0.25">
      <c r="B34" s="121" t="s">
        <v>29</v>
      </c>
      <c r="C34" s="3">
        <v>0.41670000000000001</v>
      </c>
      <c r="D34" s="122">
        <v>0.41670000000000001</v>
      </c>
      <c r="E34" s="14">
        <f>IF(OR(C34=0,C34=""),0,D34/C34)</f>
        <v>1</v>
      </c>
      <c r="F34" s="30"/>
      <c r="G34" s="33"/>
      <c r="H34" s="6">
        <f>IF(D34="","",(D34*100%)/$G$23 + H33)</f>
        <v>0.41670000000000001</v>
      </c>
      <c r="I34" s="36"/>
      <c r="J34" s="15"/>
      <c r="K34" s="15"/>
    </row>
    <row r="35" spans="2:11" ht="19.5" customHeight="1" x14ac:dyDescent="0.25">
      <c r="B35" s="121" t="s">
        <v>30</v>
      </c>
      <c r="C35" s="3">
        <v>0.15</v>
      </c>
      <c r="D35" s="122">
        <v>0.15</v>
      </c>
      <c r="E35" s="14">
        <f>IF(OR(C35=0,C35=""),0,D35/C35)</f>
        <v>1</v>
      </c>
      <c r="F35" s="30"/>
      <c r="G35" s="33"/>
      <c r="H35" s="6">
        <f>IF(D35="","",(D35*100%)/$G$23 + H34)</f>
        <v>0.56669999999999998</v>
      </c>
      <c r="I35" s="36"/>
      <c r="J35" s="15"/>
      <c r="K35" s="15"/>
    </row>
    <row r="36" spans="2:11" ht="19.5" customHeight="1" x14ac:dyDescent="0.25">
      <c r="B36" s="121" t="s">
        <v>31</v>
      </c>
      <c r="C36" s="3">
        <v>0.15</v>
      </c>
      <c r="D36" s="122">
        <v>0.15</v>
      </c>
      <c r="E36" s="14">
        <f t="shared" si="0"/>
        <v>1</v>
      </c>
      <c r="F36" s="30"/>
      <c r="G36" s="33"/>
      <c r="H36" s="6">
        <f t="shared" si="1"/>
        <v>0.7167</v>
      </c>
      <c r="I36" s="36"/>
      <c r="J36" s="15"/>
      <c r="K36" s="15"/>
    </row>
    <row r="37" spans="2:11" ht="19.5" customHeight="1" x14ac:dyDescent="0.25">
      <c r="B37" s="121" t="s">
        <v>32</v>
      </c>
      <c r="C37" s="3">
        <v>0.15</v>
      </c>
      <c r="D37" s="122">
        <v>0.15</v>
      </c>
      <c r="E37" s="14">
        <f t="shared" si="0"/>
        <v>1</v>
      </c>
      <c r="F37" s="30"/>
      <c r="G37" s="33"/>
      <c r="H37" s="6">
        <f t="shared" si="1"/>
        <v>0.86670000000000003</v>
      </c>
      <c r="I37" s="36"/>
      <c r="J37" s="15"/>
      <c r="K37" s="15"/>
    </row>
    <row r="38" spans="2:11" ht="19.5" customHeight="1" x14ac:dyDescent="0.25">
      <c r="B38" s="121" t="s">
        <v>33</v>
      </c>
      <c r="C38" s="3">
        <v>0.1333</v>
      </c>
      <c r="D38" s="162"/>
      <c r="E38" s="14">
        <f t="shared" si="0"/>
        <v>0</v>
      </c>
      <c r="F38" s="31"/>
      <c r="G38" s="34"/>
      <c r="H38" s="6" t="str">
        <f t="shared" si="1"/>
        <v/>
      </c>
      <c r="I38" s="37"/>
      <c r="J38" s="15"/>
      <c r="K38" s="15"/>
    </row>
    <row r="39" spans="2:11" ht="89.25" customHeight="1" x14ac:dyDescent="0.2">
      <c r="B39" s="126" t="s">
        <v>80</v>
      </c>
      <c r="C39" s="163" t="s">
        <v>154</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155</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f4ggZPCxTO7SOYTii/dymt39j75baK0TetwVYzbO99yMib5dOG1jJZqcoLZ11VeB+Ok/Q1HP50aRKi1UOifxYA==" saltValue="AMVJFYYnhiTMs6P1f0aQq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100-000000000000}">
      <formula1>$N$11:$N$12</formula1>
    </dataValidation>
    <dataValidation type="list" allowBlank="1" showInputMessage="1" showErrorMessage="1" sqref="H13:I13" xr:uid="{00000000-0002-0000-0100-000001000000}">
      <formula1>$N$5:$N$8</formula1>
    </dataValidation>
    <dataValidation type="list" allowBlank="1" showInputMessage="1" showErrorMessage="1" sqref="J10:K10" xr:uid="{00000000-0002-0000-0100-000002000000}">
      <formula1>$M$21:$M$28</formula1>
    </dataValidation>
    <dataValidation type="list" allowBlank="1" showInputMessage="1" showErrorMessage="1" sqref="C9:F9" xr:uid="{00000000-0002-0000-0100-000003000000}">
      <formula1>$M$6:$M$9</formula1>
    </dataValidation>
    <dataValidation type="list" allowBlank="1" showInputMessage="1" showErrorMessage="1" sqref="C24:E24" xr:uid="{00000000-0002-0000-0100-000004000000}">
      <formula1>$M$12:$M$15</formula1>
    </dataValidation>
    <dataValidation type="list" allowBlank="1" showInputMessage="1" showErrorMessage="1" sqref="H12:I12" xr:uid="{00000000-0002-0000-0100-000005000000}">
      <formula1>M17:M19</formula1>
    </dataValidation>
    <dataValidation type="list" showDropDown="1" showInputMessage="1" showErrorMessage="1" sqref="K12" xr:uid="{00000000-0002-0000-01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675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675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J2" sqref="J2"/>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3</v>
      </c>
      <c r="D6" s="67" t="s">
        <v>38</v>
      </c>
      <c r="E6" s="67"/>
      <c r="F6" s="68" t="s">
        <v>92</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135</v>
      </c>
      <c r="D12" s="68"/>
      <c r="E12" s="68"/>
      <c r="F12" s="68"/>
      <c r="G12" s="71" t="s">
        <v>47</v>
      </c>
      <c r="H12" s="79" t="s">
        <v>14</v>
      </c>
      <c r="I12" s="80"/>
      <c r="J12" s="73"/>
      <c r="K12" s="73"/>
      <c r="M12" s="75" t="s">
        <v>15</v>
      </c>
      <c r="N12" s="64" t="s">
        <v>8</v>
      </c>
    </row>
    <row r="13" spans="2:14" ht="30.75" customHeight="1" x14ac:dyDescent="0.2">
      <c r="B13" s="65" t="s">
        <v>48</v>
      </c>
      <c r="C13" s="81" t="s">
        <v>121</v>
      </c>
      <c r="D13" s="81"/>
      <c r="E13" s="81"/>
      <c r="F13" s="81"/>
      <c r="G13" s="71" t="s">
        <v>49</v>
      </c>
      <c r="H13" s="77" t="s">
        <v>1</v>
      </c>
      <c r="I13" s="78"/>
      <c r="J13" s="73"/>
      <c r="K13" s="73"/>
      <c r="M13" s="75" t="s">
        <v>16</v>
      </c>
    </row>
    <row r="14" spans="2:14" ht="42" customHeight="1" x14ac:dyDescent="0.2">
      <c r="B14" s="65" t="s">
        <v>50</v>
      </c>
      <c r="C14" s="74" t="s">
        <v>122</v>
      </c>
      <c r="D14" s="74"/>
      <c r="E14" s="74"/>
      <c r="F14" s="74"/>
      <c r="G14" s="74"/>
      <c r="H14" s="74"/>
      <c r="I14" s="82"/>
      <c r="J14" s="76"/>
      <c r="K14" s="76"/>
      <c r="M14" s="75" t="s">
        <v>17</v>
      </c>
      <c r="N14" s="64"/>
    </row>
    <row r="15" spans="2:14" ht="30.75" customHeight="1" x14ac:dyDescent="0.2">
      <c r="B15" s="65" t="s">
        <v>51</v>
      </c>
      <c r="C15" s="83" t="s">
        <v>137</v>
      </c>
      <c r="D15" s="83"/>
      <c r="E15" s="83"/>
      <c r="F15" s="83"/>
      <c r="G15" s="83"/>
      <c r="H15" s="83"/>
      <c r="I15" s="84"/>
      <c r="J15" s="85"/>
      <c r="K15" s="85"/>
      <c r="M15" s="75" t="s">
        <v>18</v>
      </c>
      <c r="N15" s="64"/>
    </row>
    <row r="16" spans="2:14" ht="20.25" customHeight="1" x14ac:dyDescent="0.2">
      <c r="B16" s="65" t="s">
        <v>52</v>
      </c>
      <c r="C16" s="68" t="s">
        <v>147</v>
      </c>
      <c r="D16" s="68"/>
      <c r="E16" s="68"/>
      <c r="F16" s="68"/>
      <c r="G16" s="68"/>
      <c r="H16" s="68"/>
      <c r="I16" s="69"/>
      <c r="J16" s="86"/>
      <c r="K16" s="86"/>
      <c r="M16" s="75"/>
      <c r="N16" s="64"/>
    </row>
    <row r="17" spans="2:14" ht="30.75" customHeight="1" x14ac:dyDescent="0.2">
      <c r="B17" s="65" t="s">
        <v>53</v>
      </c>
      <c r="C17" s="77" t="s">
        <v>97</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99</v>
      </c>
      <c r="D19" s="68"/>
      <c r="E19" s="68"/>
      <c r="F19" s="68" t="s">
        <v>112</v>
      </c>
      <c r="G19" s="68"/>
      <c r="H19" s="68"/>
      <c r="I19" s="69"/>
      <c r="J19" s="86"/>
      <c r="K19" s="86"/>
      <c r="M19" s="75" t="s">
        <v>20</v>
      </c>
      <c r="N19" s="64"/>
    </row>
    <row r="20" spans="2:14" ht="39.75" customHeight="1" x14ac:dyDescent="0.2">
      <c r="B20" s="65" t="s">
        <v>57</v>
      </c>
      <c r="C20" s="92" t="s">
        <v>111</v>
      </c>
      <c r="D20" s="93"/>
      <c r="E20" s="94"/>
      <c r="F20" s="79" t="s">
        <v>113</v>
      </c>
      <c r="G20" s="79"/>
      <c r="H20" s="79"/>
      <c r="I20" s="80"/>
      <c r="J20" s="73"/>
      <c r="K20" s="73"/>
      <c r="M20" s="75"/>
      <c r="N20" s="64"/>
    </row>
    <row r="21" spans="2:14" ht="53.25" customHeight="1" x14ac:dyDescent="0.2">
      <c r="B21" s="65" t="s">
        <v>58</v>
      </c>
      <c r="C21" s="95" t="s">
        <v>123</v>
      </c>
      <c r="D21" s="96"/>
      <c r="E21" s="97"/>
      <c r="F21" s="95" t="s">
        <v>124</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43">
        <f>SUM(C27:C38)</f>
        <v>1.0001</v>
      </c>
      <c r="G27" s="32">
        <f>SUM(D27:D38)</f>
        <v>0.83189999999999997</v>
      </c>
      <c r="H27" s="20">
        <f>IF(D27="","",(D27*100%)/$G$23)</f>
        <v>0</v>
      </c>
      <c r="I27" s="35">
        <f>G27+I22</f>
        <v>0.83189999999999997</v>
      </c>
      <c r="J27" s="15"/>
      <c r="K27" s="15"/>
      <c r="M27" s="99"/>
    </row>
    <row r="28" spans="2:14" ht="19.5" customHeight="1" x14ac:dyDescent="0.25">
      <c r="B28" s="121" t="s">
        <v>23</v>
      </c>
      <c r="C28" s="3">
        <v>0</v>
      </c>
      <c r="D28" s="4">
        <v>0</v>
      </c>
      <c r="E28" s="14">
        <f t="shared" ref="E28:E38" si="0">IF(OR(C28=0,C28=""),0,D28/C28)</f>
        <v>0</v>
      </c>
      <c r="F28" s="44"/>
      <c r="G28" s="33"/>
      <c r="H28" s="20">
        <f>IF(D28="","",(D28*100%)/$G$23 + H27)</f>
        <v>0</v>
      </c>
      <c r="I28" s="36"/>
      <c r="J28" s="15"/>
      <c r="K28" s="15"/>
      <c r="M28" s="99"/>
    </row>
    <row r="29" spans="2:14" ht="19.5" customHeight="1" x14ac:dyDescent="0.25">
      <c r="B29" s="121" t="s">
        <v>24</v>
      </c>
      <c r="C29" s="3">
        <v>0</v>
      </c>
      <c r="D29" s="4">
        <v>0</v>
      </c>
      <c r="E29" s="14">
        <f t="shared" si="0"/>
        <v>0</v>
      </c>
      <c r="F29" s="44"/>
      <c r="G29" s="33"/>
      <c r="H29" s="20">
        <f t="shared" ref="H29:H38" si="1">IF(D29="","",(D29*100%)/$G$23 + H28)</f>
        <v>0</v>
      </c>
      <c r="I29" s="36"/>
      <c r="J29" s="15"/>
      <c r="K29" s="15"/>
      <c r="M29" s="99"/>
    </row>
    <row r="30" spans="2:14" ht="19.5" customHeight="1" x14ac:dyDescent="0.25">
      <c r="B30" s="121" t="s">
        <v>25</v>
      </c>
      <c r="C30" s="3">
        <v>0</v>
      </c>
      <c r="D30" s="4">
        <v>0</v>
      </c>
      <c r="E30" s="14">
        <f t="shared" si="0"/>
        <v>0</v>
      </c>
      <c r="F30" s="44"/>
      <c r="G30" s="33"/>
      <c r="H30" s="20">
        <f t="shared" si="1"/>
        <v>0</v>
      </c>
      <c r="I30" s="36"/>
      <c r="J30" s="15"/>
      <c r="K30" s="15"/>
    </row>
    <row r="31" spans="2:14" ht="19.5" customHeight="1" x14ac:dyDescent="0.25">
      <c r="B31" s="121" t="s">
        <v>26</v>
      </c>
      <c r="C31" s="3">
        <v>0</v>
      </c>
      <c r="D31" s="4">
        <v>0</v>
      </c>
      <c r="E31" s="14">
        <f t="shared" si="0"/>
        <v>0</v>
      </c>
      <c r="F31" s="44"/>
      <c r="G31" s="33"/>
      <c r="H31" s="20">
        <f t="shared" si="1"/>
        <v>0</v>
      </c>
      <c r="I31" s="36"/>
      <c r="J31" s="15"/>
      <c r="K31" s="16"/>
      <c r="L31" s="17"/>
    </row>
    <row r="32" spans="2:14" ht="19.5" customHeight="1" x14ac:dyDescent="0.25">
      <c r="B32" s="121" t="s">
        <v>27</v>
      </c>
      <c r="C32" s="3">
        <v>0</v>
      </c>
      <c r="D32" s="4">
        <v>0</v>
      </c>
      <c r="E32" s="14">
        <f t="shared" si="0"/>
        <v>0</v>
      </c>
      <c r="F32" s="44"/>
      <c r="G32" s="33"/>
      <c r="H32" s="20">
        <f t="shared" si="1"/>
        <v>0</v>
      </c>
      <c r="I32" s="36"/>
      <c r="J32" s="15"/>
      <c r="K32" s="21"/>
      <c r="L32" s="17"/>
    </row>
    <row r="33" spans="2:11" ht="19.5" customHeight="1" x14ac:dyDescent="0.25">
      <c r="B33" s="121" t="s">
        <v>28</v>
      </c>
      <c r="C33" s="3">
        <v>0</v>
      </c>
      <c r="D33" s="122">
        <v>0</v>
      </c>
      <c r="E33" s="14">
        <f t="shared" si="0"/>
        <v>0</v>
      </c>
      <c r="F33" s="44"/>
      <c r="G33" s="33"/>
      <c r="H33" s="20">
        <f t="shared" si="1"/>
        <v>0</v>
      </c>
      <c r="I33" s="36"/>
      <c r="J33" s="15"/>
      <c r="K33" s="15"/>
    </row>
    <row r="34" spans="2:11" ht="19.5" customHeight="1" x14ac:dyDescent="0.25">
      <c r="B34" s="121" t="s">
        <v>29</v>
      </c>
      <c r="C34" s="3">
        <v>0.21820000000000001</v>
      </c>
      <c r="D34" s="122">
        <v>0.21820000000000001</v>
      </c>
      <c r="E34" s="14">
        <f t="shared" si="0"/>
        <v>1</v>
      </c>
      <c r="F34" s="44"/>
      <c r="G34" s="33"/>
      <c r="H34" s="20">
        <f t="shared" si="1"/>
        <v>0.21820000000000001</v>
      </c>
      <c r="I34" s="36"/>
      <c r="J34" s="15"/>
      <c r="K34" s="15"/>
    </row>
    <row r="35" spans="2:11" ht="19.5" customHeight="1" x14ac:dyDescent="0.25">
      <c r="B35" s="121" t="s">
        <v>30</v>
      </c>
      <c r="C35" s="3">
        <v>0.27729999999999999</v>
      </c>
      <c r="D35" s="122">
        <v>0.27729999999999999</v>
      </c>
      <c r="E35" s="14">
        <f t="shared" si="0"/>
        <v>1</v>
      </c>
      <c r="F35" s="44"/>
      <c r="G35" s="33"/>
      <c r="H35" s="20">
        <f t="shared" si="1"/>
        <v>0.4955</v>
      </c>
      <c r="I35" s="36"/>
      <c r="J35" s="15"/>
      <c r="K35" s="15"/>
    </row>
    <row r="36" spans="2:11" ht="19.5" customHeight="1" x14ac:dyDescent="0.25">
      <c r="B36" s="121" t="s">
        <v>31</v>
      </c>
      <c r="C36" s="3">
        <v>0.16819999999999999</v>
      </c>
      <c r="D36" s="122">
        <v>0.16819999999999999</v>
      </c>
      <c r="E36" s="14">
        <f t="shared" si="0"/>
        <v>1</v>
      </c>
      <c r="F36" s="44"/>
      <c r="G36" s="33"/>
      <c r="H36" s="20">
        <f t="shared" si="1"/>
        <v>0.66369999999999996</v>
      </c>
      <c r="I36" s="36"/>
      <c r="J36" s="15"/>
      <c r="K36" s="15"/>
    </row>
    <row r="37" spans="2:11" ht="19.5" customHeight="1" x14ac:dyDescent="0.25">
      <c r="B37" s="121" t="s">
        <v>32</v>
      </c>
      <c r="C37" s="3">
        <v>0.16819999999999999</v>
      </c>
      <c r="D37" s="122">
        <v>0.16819999999999999</v>
      </c>
      <c r="E37" s="14">
        <f t="shared" si="0"/>
        <v>1</v>
      </c>
      <c r="F37" s="44"/>
      <c r="G37" s="33"/>
      <c r="H37" s="20">
        <f t="shared" si="1"/>
        <v>0.83189999999999997</v>
      </c>
      <c r="I37" s="36"/>
      <c r="J37" s="15"/>
      <c r="K37" s="15"/>
    </row>
    <row r="38" spans="2:11" ht="19.5" customHeight="1" x14ac:dyDescent="0.25">
      <c r="B38" s="121" t="s">
        <v>33</v>
      </c>
      <c r="C38" s="3">
        <v>0.16819999999999999</v>
      </c>
      <c r="D38" s="122"/>
      <c r="E38" s="14">
        <f t="shared" si="0"/>
        <v>0</v>
      </c>
      <c r="F38" s="45"/>
      <c r="G38" s="34"/>
      <c r="H38" s="20" t="str">
        <f t="shared" si="1"/>
        <v/>
      </c>
      <c r="I38" s="37"/>
      <c r="J38" s="15"/>
      <c r="K38" s="15"/>
    </row>
    <row r="39" spans="2:11" ht="81.75" customHeight="1" x14ac:dyDescent="0.2">
      <c r="B39" s="126" t="s">
        <v>80</v>
      </c>
      <c r="C39" s="163" t="s">
        <v>156</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157</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lbRuAhsW7UOYRame2PCho5enSpEyBnttvVg6jk3ZIENj7UCUCscNZobWpgI3lPie2xk+PhjH4ZvjZ3nc9vnfJw==" saltValue="8gFYkiIC/4QuABFj9G/6b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allowBlank="1" showInputMessage="1" showErrorMessage="1" sqref="C24:E24" xr:uid="{00000000-0002-0000-0200-000004000000}">
      <formula1>$M$12:$M$15</formula1>
    </dataValidation>
    <dataValidation type="list" allowBlank="1" showInputMessage="1" showErrorMessage="1" sqref="H12:I12" xr:uid="{00000000-0002-0000-0200-000005000000}">
      <formula1>M17:M19</formula1>
    </dataValidation>
    <dataValidation type="list" showDropDown="1" showInputMessage="1" showErrorMessage="1" sqref="K12" xr:uid="{00000000-0002-0000-02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6"/>
  <sheetViews>
    <sheetView zoomScale="80" zoomScaleNormal="80" workbookViewId="0">
      <selection activeCell="J7" sqref="J7"/>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4" width="11.42578125" style="50" hidden="1" customWidth="1"/>
    <col min="15"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4</v>
      </c>
      <c r="D6" s="67" t="s">
        <v>38</v>
      </c>
      <c r="E6" s="67"/>
      <c r="F6" s="68" t="s">
        <v>93</v>
      </c>
      <c r="G6" s="68"/>
      <c r="H6" s="68"/>
      <c r="I6" s="69"/>
      <c r="J6" s="70"/>
      <c r="K6" s="70"/>
      <c r="M6" s="51"/>
      <c r="N6" s="64"/>
    </row>
    <row r="7" spans="2:14" ht="30.75" customHeight="1" x14ac:dyDescent="0.2">
      <c r="B7" s="65" t="s">
        <v>39</v>
      </c>
      <c r="C7" s="66" t="s">
        <v>8</v>
      </c>
      <c r="D7" s="67" t="s">
        <v>40</v>
      </c>
      <c r="E7" s="67"/>
      <c r="F7" s="68" t="s">
        <v>83</v>
      </c>
      <c r="G7" s="68"/>
      <c r="H7" s="71" t="s">
        <v>41</v>
      </c>
      <c r="I7" s="72" t="s">
        <v>8</v>
      </c>
      <c r="J7" s="73"/>
      <c r="K7" s="73"/>
      <c r="M7" s="51"/>
      <c r="N7" s="64"/>
    </row>
    <row r="8" spans="2:14" ht="30.75" customHeight="1" x14ac:dyDescent="0.2">
      <c r="B8" s="65" t="s">
        <v>42</v>
      </c>
      <c r="C8" s="74" t="s">
        <v>84</v>
      </c>
      <c r="D8" s="74"/>
      <c r="E8" s="74"/>
      <c r="F8" s="74"/>
      <c r="G8" s="71" t="s">
        <v>43</v>
      </c>
      <c r="H8" s="22">
        <v>7930</v>
      </c>
      <c r="I8" s="23"/>
      <c r="J8" s="7"/>
      <c r="K8" s="7"/>
      <c r="M8" s="51"/>
      <c r="N8" s="64"/>
    </row>
    <row r="9" spans="2:14" ht="30.75" customHeight="1" x14ac:dyDescent="0.2">
      <c r="B9" s="65" t="s">
        <v>3</v>
      </c>
      <c r="C9" s="24" t="s">
        <v>9</v>
      </c>
      <c r="D9" s="24"/>
      <c r="E9" s="24"/>
      <c r="F9" s="24"/>
      <c r="G9" s="71" t="s">
        <v>44</v>
      </c>
      <c r="H9" s="25" t="s">
        <v>85</v>
      </c>
      <c r="I9" s="26"/>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74" t="s">
        <v>136</v>
      </c>
      <c r="D12" s="74"/>
      <c r="E12" s="74"/>
      <c r="F12" s="74"/>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74" t="s">
        <v>95</v>
      </c>
      <c r="D14" s="74"/>
      <c r="E14" s="74"/>
      <c r="F14" s="74"/>
      <c r="G14" s="74"/>
      <c r="H14" s="74"/>
      <c r="I14" s="82"/>
      <c r="J14" s="76"/>
      <c r="K14" s="76"/>
      <c r="M14" s="75"/>
      <c r="N14" s="64"/>
    </row>
    <row r="15" spans="2:14" ht="30.75" customHeight="1" x14ac:dyDescent="0.2">
      <c r="B15" s="65" t="s">
        <v>51</v>
      </c>
      <c r="C15" s="83" t="s">
        <v>132</v>
      </c>
      <c r="D15" s="83"/>
      <c r="E15" s="83"/>
      <c r="F15" s="83"/>
      <c r="G15" s="83"/>
      <c r="H15" s="83"/>
      <c r="I15" s="84"/>
      <c r="J15" s="85"/>
      <c r="K15" s="85"/>
      <c r="M15" s="75"/>
      <c r="N15" s="64"/>
    </row>
    <row r="16" spans="2:14" ht="20.25" customHeight="1" x14ac:dyDescent="0.2">
      <c r="B16" s="65" t="s">
        <v>52</v>
      </c>
      <c r="C16" s="68" t="s">
        <v>148</v>
      </c>
      <c r="D16" s="68"/>
      <c r="E16" s="68"/>
      <c r="F16" s="68"/>
      <c r="G16" s="68"/>
      <c r="H16" s="68"/>
      <c r="I16" s="69"/>
      <c r="J16" s="86"/>
      <c r="K16" s="86"/>
      <c r="M16" s="75"/>
      <c r="N16" s="64"/>
    </row>
    <row r="17" spans="2:14" ht="30.75" customHeight="1" x14ac:dyDescent="0.2">
      <c r="B17" s="65" t="s">
        <v>53</v>
      </c>
      <c r="C17" s="77" t="s">
        <v>143</v>
      </c>
      <c r="D17" s="87"/>
      <c r="E17" s="87"/>
      <c r="F17" s="87"/>
      <c r="G17" s="87"/>
      <c r="H17" s="87"/>
      <c r="I17" s="88"/>
      <c r="J17" s="89"/>
      <c r="K17" s="89"/>
      <c r="M17" s="75"/>
      <c r="N17" s="64"/>
    </row>
    <row r="18" spans="2:14" ht="18" customHeight="1" x14ac:dyDescent="0.2">
      <c r="B18" s="90" t="s">
        <v>54</v>
      </c>
      <c r="C18" s="91" t="s">
        <v>55</v>
      </c>
      <c r="D18" s="91"/>
      <c r="E18" s="91"/>
      <c r="F18" s="27" t="s">
        <v>56</v>
      </c>
      <c r="G18" s="27"/>
      <c r="H18" s="27"/>
      <c r="I18" s="28"/>
      <c r="J18" s="9"/>
      <c r="K18" s="9"/>
      <c r="M18" s="75"/>
      <c r="N18" s="64"/>
    </row>
    <row r="19" spans="2:14" ht="39.75" customHeight="1" x14ac:dyDescent="0.2">
      <c r="B19" s="90"/>
      <c r="C19" s="68" t="s">
        <v>103</v>
      </c>
      <c r="D19" s="68"/>
      <c r="E19" s="68"/>
      <c r="F19" s="68" t="s">
        <v>104</v>
      </c>
      <c r="G19" s="68"/>
      <c r="H19" s="68"/>
      <c r="I19" s="69"/>
      <c r="J19" s="86"/>
      <c r="K19" s="86"/>
      <c r="M19" s="75"/>
      <c r="N19" s="64"/>
    </row>
    <row r="20" spans="2:14" ht="39.75" customHeight="1" x14ac:dyDescent="0.2">
      <c r="B20" s="65" t="s">
        <v>57</v>
      </c>
      <c r="C20" s="92" t="s">
        <v>114</v>
      </c>
      <c r="D20" s="93"/>
      <c r="E20" s="94"/>
      <c r="F20" s="79" t="s">
        <v>115</v>
      </c>
      <c r="G20" s="79"/>
      <c r="H20" s="79"/>
      <c r="I20" s="80"/>
      <c r="J20" s="73"/>
      <c r="K20" s="73"/>
      <c r="M20" s="75"/>
      <c r="N20" s="64"/>
    </row>
    <row r="21" spans="2:14" ht="42" customHeight="1" x14ac:dyDescent="0.2">
      <c r="B21" s="65" t="s">
        <v>58</v>
      </c>
      <c r="C21" s="95" t="s">
        <v>130</v>
      </c>
      <c r="D21" s="96"/>
      <c r="E21" s="97"/>
      <c r="F21" s="95" t="s">
        <v>131</v>
      </c>
      <c r="G21" s="96"/>
      <c r="H21" s="96"/>
      <c r="I21" s="158"/>
      <c r="J21" s="85"/>
      <c r="K21" s="85"/>
      <c r="M21" s="99"/>
      <c r="N21" s="64"/>
    </row>
    <row r="22" spans="2:14" ht="23.25" customHeight="1" x14ac:dyDescent="0.2">
      <c r="B22" s="65" t="s">
        <v>59</v>
      </c>
      <c r="C22" s="100">
        <v>45474</v>
      </c>
      <c r="D22" s="101"/>
      <c r="E22" s="102"/>
      <c r="F22" s="71" t="s">
        <v>60</v>
      </c>
      <c r="G22" s="10">
        <v>3</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95.25" customHeight="1" x14ac:dyDescent="0.2">
      <c r="B24" s="106" t="s">
        <v>64</v>
      </c>
      <c r="C24" s="107" t="s">
        <v>18</v>
      </c>
      <c r="D24" s="108"/>
      <c r="E24" s="109"/>
      <c r="F24" s="159" t="s">
        <v>65</v>
      </c>
      <c r="G24" s="95" t="s">
        <v>129</v>
      </c>
      <c r="H24" s="96"/>
      <c r="I24" s="158"/>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0.84089999999999998</v>
      </c>
      <c r="H27" s="20">
        <f>IF(D27="","",(D27*100%)/$G$23)</f>
        <v>0</v>
      </c>
      <c r="I27" s="35">
        <f>G27+I22</f>
        <v>0.84089999999999998</v>
      </c>
      <c r="J27" s="15"/>
      <c r="K27" s="15"/>
      <c r="M27" s="99"/>
    </row>
    <row r="28" spans="2:14" ht="19.5" customHeight="1" x14ac:dyDescent="0.25">
      <c r="B28" s="121" t="s">
        <v>23</v>
      </c>
      <c r="C28" s="3">
        <v>0</v>
      </c>
      <c r="D28" s="4">
        <v>0</v>
      </c>
      <c r="E28" s="14">
        <f t="shared" ref="E28:E38" si="0">IF(OR(C28=0,C28=""),0,D28/C28)</f>
        <v>0</v>
      </c>
      <c r="F28" s="30"/>
      <c r="G28" s="33"/>
      <c r="H28" s="20">
        <f>IF(D28="","",(D28*100%)/$G$23 + H27)</f>
        <v>0</v>
      </c>
      <c r="I28" s="36"/>
      <c r="J28" s="15"/>
      <c r="K28" s="16"/>
      <c r="L28" s="17"/>
      <c r="M28" s="99"/>
    </row>
    <row r="29" spans="2:14" ht="19.5" customHeight="1" x14ac:dyDescent="0.25">
      <c r="B29" s="121" t="s">
        <v>24</v>
      </c>
      <c r="C29" s="3">
        <v>0</v>
      </c>
      <c r="D29" s="4">
        <v>0</v>
      </c>
      <c r="E29" s="14">
        <f t="shared" si="0"/>
        <v>0</v>
      </c>
      <c r="F29" s="30"/>
      <c r="G29" s="33"/>
      <c r="H29" s="20">
        <f t="shared" ref="H29:H38" si="1">IF(D29="","",(D29*100%)/$G$23 + H28)</f>
        <v>0</v>
      </c>
      <c r="I29" s="36"/>
      <c r="J29" s="15"/>
      <c r="K29" s="21"/>
      <c r="L29" s="17"/>
      <c r="M29" s="99"/>
    </row>
    <row r="30" spans="2:14" ht="19.5" customHeight="1" x14ac:dyDescent="0.25">
      <c r="B30" s="121" t="s">
        <v>25</v>
      </c>
      <c r="C30" s="3">
        <v>0</v>
      </c>
      <c r="D30" s="4">
        <v>0</v>
      </c>
      <c r="E30" s="14">
        <f t="shared" si="0"/>
        <v>0</v>
      </c>
      <c r="F30" s="30"/>
      <c r="G30" s="33"/>
      <c r="H30" s="20">
        <f t="shared" si="1"/>
        <v>0</v>
      </c>
      <c r="I30" s="36"/>
      <c r="J30" s="15"/>
      <c r="K30" s="15"/>
    </row>
    <row r="31" spans="2:14" ht="19.5" customHeight="1" x14ac:dyDescent="0.25">
      <c r="B31" s="121" t="s">
        <v>26</v>
      </c>
      <c r="C31" s="3">
        <v>0</v>
      </c>
      <c r="D31" s="4">
        <v>0</v>
      </c>
      <c r="E31" s="14">
        <f t="shared" si="0"/>
        <v>0</v>
      </c>
      <c r="F31" s="30"/>
      <c r="G31" s="33"/>
      <c r="H31" s="20">
        <f t="shared" si="1"/>
        <v>0</v>
      </c>
      <c r="I31" s="36"/>
      <c r="J31" s="15"/>
      <c r="K31" s="15"/>
    </row>
    <row r="32" spans="2:14" ht="19.5" customHeight="1" x14ac:dyDescent="0.25">
      <c r="B32" s="121" t="s">
        <v>27</v>
      </c>
      <c r="C32" s="3">
        <v>0</v>
      </c>
      <c r="D32" s="4">
        <v>0</v>
      </c>
      <c r="E32" s="14">
        <f t="shared" si="0"/>
        <v>0</v>
      </c>
      <c r="F32" s="30"/>
      <c r="G32" s="33"/>
      <c r="H32" s="20">
        <f t="shared" si="1"/>
        <v>0</v>
      </c>
      <c r="I32" s="36"/>
      <c r="J32" s="15"/>
      <c r="K32" s="15"/>
    </row>
    <row r="33" spans="2:11" ht="19.5" customHeight="1" x14ac:dyDescent="0.25">
      <c r="B33" s="121" t="s">
        <v>28</v>
      </c>
      <c r="C33" s="3">
        <v>0</v>
      </c>
      <c r="D33" s="122">
        <v>0</v>
      </c>
      <c r="E33" s="14">
        <f t="shared" si="0"/>
        <v>0</v>
      </c>
      <c r="F33" s="30"/>
      <c r="G33" s="33"/>
      <c r="H33" s="20">
        <f t="shared" si="1"/>
        <v>0</v>
      </c>
      <c r="I33" s="36"/>
      <c r="J33" s="15"/>
      <c r="K33" s="166"/>
    </row>
    <row r="34" spans="2:11" ht="19.5" customHeight="1" x14ac:dyDescent="0.25">
      <c r="B34" s="121" t="s">
        <v>29</v>
      </c>
      <c r="C34" s="3">
        <v>0.2727</v>
      </c>
      <c r="D34" s="122">
        <v>0.2727</v>
      </c>
      <c r="E34" s="14">
        <f t="shared" si="0"/>
        <v>1</v>
      </c>
      <c r="F34" s="30"/>
      <c r="G34" s="33"/>
      <c r="H34" s="20">
        <f t="shared" si="1"/>
        <v>0.2727</v>
      </c>
      <c r="I34" s="36"/>
      <c r="J34" s="15"/>
      <c r="K34" s="15"/>
    </row>
    <row r="35" spans="2:11" ht="19.5" customHeight="1" x14ac:dyDescent="0.25">
      <c r="B35" s="121" t="s">
        <v>30</v>
      </c>
      <c r="C35" s="3">
        <v>0.25</v>
      </c>
      <c r="D35" s="122">
        <v>0.25</v>
      </c>
      <c r="E35" s="14">
        <f t="shared" si="0"/>
        <v>1</v>
      </c>
      <c r="F35" s="30"/>
      <c r="G35" s="33"/>
      <c r="H35" s="20">
        <f t="shared" si="1"/>
        <v>0.52269999999999994</v>
      </c>
      <c r="I35" s="36"/>
      <c r="J35" s="15"/>
      <c r="K35" s="15"/>
    </row>
    <row r="36" spans="2:11" ht="19.5" customHeight="1" x14ac:dyDescent="0.25">
      <c r="B36" s="121" t="s">
        <v>31</v>
      </c>
      <c r="C36" s="3">
        <v>0.15909999999999999</v>
      </c>
      <c r="D36" s="122">
        <v>0.15909999999999999</v>
      </c>
      <c r="E36" s="14">
        <f t="shared" si="0"/>
        <v>1</v>
      </c>
      <c r="F36" s="30"/>
      <c r="G36" s="33"/>
      <c r="H36" s="20">
        <f t="shared" si="1"/>
        <v>0.68179999999999996</v>
      </c>
      <c r="I36" s="36"/>
      <c r="J36" s="15"/>
      <c r="K36" s="15"/>
    </row>
    <row r="37" spans="2:11" ht="19.5" customHeight="1" x14ac:dyDescent="0.25">
      <c r="B37" s="121" t="s">
        <v>32</v>
      </c>
      <c r="C37" s="3">
        <v>0.15909999999999999</v>
      </c>
      <c r="D37" s="122">
        <v>0.15909999999999999</v>
      </c>
      <c r="E37" s="14">
        <f t="shared" si="0"/>
        <v>1</v>
      </c>
      <c r="F37" s="30"/>
      <c r="G37" s="33"/>
      <c r="H37" s="20">
        <f t="shared" si="1"/>
        <v>0.84089999999999998</v>
      </c>
      <c r="I37" s="36"/>
      <c r="J37" s="15"/>
      <c r="K37" s="15"/>
    </row>
    <row r="38" spans="2:11" ht="19.5" customHeight="1" x14ac:dyDescent="0.25">
      <c r="B38" s="121" t="s">
        <v>33</v>
      </c>
      <c r="C38" s="3">
        <v>0.15909999999999999</v>
      </c>
      <c r="D38" s="122"/>
      <c r="E38" s="14">
        <f t="shared" si="0"/>
        <v>0</v>
      </c>
      <c r="F38" s="31"/>
      <c r="G38" s="34"/>
      <c r="H38" s="20" t="str">
        <f t="shared" si="1"/>
        <v/>
      </c>
      <c r="I38" s="37"/>
      <c r="J38" s="15"/>
      <c r="K38" s="15"/>
    </row>
    <row r="39" spans="2:11" ht="103.5" customHeight="1" x14ac:dyDescent="0.2">
      <c r="B39" s="126" t="s">
        <v>80</v>
      </c>
      <c r="C39" s="163" t="s">
        <v>158</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159</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x14ac:dyDescent="0.2">
      <c r="B54" s="152"/>
      <c r="C54" s="153"/>
      <c r="D54" s="153"/>
      <c r="E54" s="154"/>
      <c r="F54" s="154"/>
      <c r="G54" s="18"/>
      <c r="H54" s="19"/>
      <c r="I54" s="153"/>
      <c r="J54" s="155"/>
      <c r="K54" s="155"/>
    </row>
    <row r="55" spans="2:1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82ywnTLFIZrzUZBG84NIopx+TNH76rPASm3e9tjzn5Ywylhn+6E1dYIZjad2usLrQylUcG3Quf3OvXqvcbIJsQ==" saltValue="YLyEx5DcvFrPotcV62uN2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J10:K10" xr:uid="{00000000-0002-0000-0300-000002000000}">
      <formula1>$M$21:$M$28</formula1>
    </dataValidation>
    <dataValidation type="list" allowBlank="1" showInputMessage="1" showErrorMessage="1" sqref="C9:F9" xr:uid="{00000000-0002-0000-0300-000003000000}">
      <formula1>$M$6:$M$9</formula1>
    </dataValidation>
    <dataValidation type="list" allowBlank="1" showInputMessage="1" showErrorMessage="1" sqref="C24:E24" xr:uid="{00000000-0002-0000-0300-000004000000}">
      <formula1>$M$12:$M$15</formula1>
    </dataValidation>
    <dataValidation type="list" allowBlank="1" showInputMessage="1" showErrorMessage="1" sqref="H12:I12" xr:uid="{00000000-0002-0000-0300-000005000000}">
      <formula1>M17:M19</formula1>
    </dataValidation>
    <dataValidation type="list" showDropDown="1" showInputMessage="1" showErrorMessage="1" sqref="K12" xr:uid="{00000000-0002-0000-03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6"/>
  <sheetViews>
    <sheetView zoomScale="90" zoomScaleNormal="90" workbookViewId="0">
      <selection activeCell="J7" sqref="J7"/>
    </sheetView>
  </sheetViews>
  <sheetFormatPr baseColWidth="10" defaultColWidth="11.42578125"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14.42578125" style="52" customWidth="1"/>
    <col min="11" max="11" width="10.85546875" style="52" customWidth="1"/>
    <col min="12" max="12" width="0" style="50" hidden="1" customWidth="1"/>
    <col min="13" max="14" width="11.42578125" style="50" hidden="1" customWidth="1"/>
    <col min="15" max="24" width="0" style="50" hidden="1" customWidth="1"/>
    <col min="25" max="11643" width="0" style="52" hidden="1" customWidth="1"/>
    <col min="11644" max="11645" width="11.42578125" style="52"/>
    <col min="11646" max="16384" width="0" style="52" hidden="1" customWidth="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5</v>
      </c>
      <c r="D6" s="67" t="s">
        <v>38</v>
      </c>
      <c r="E6" s="67"/>
      <c r="F6" s="68" t="s">
        <v>94</v>
      </c>
      <c r="G6" s="68"/>
      <c r="H6" s="68"/>
      <c r="I6" s="69"/>
      <c r="J6" s="70"/>
      <c r="K6" s="70"/>
      <c r="M6" s="51"/>
      <c r="N6" s="64"/>
    </row>
    <row r="7" spans="2:14" ht="30.75" customHeight="1" x14ac:dyDescent="0.2">
      <c r="B7" s="65" t="s">
        <v>39</v>
      </c>
      <c r="C7" s="66" t="s">
        <v>8</v>
      </c>
      <c r="D7" s="67" t="s">
        <v>40</v>
      </c>
      <c r="E7" s="67"/>
      <c r="F7" s="74" t="s">
        <v>83</v>
      </c>
      <c r="G7" s="74"/>
      <c r="H7" s="71" t="s">
        <v>41</v>
      </c>
      <c r="I7" s="72" t="s">
        <v>8</v>
      </c>
      <c r="J7" s="73"/>
      <c r="K7" s="73"/>
      <c r="M7" s="51"/>
      <c r="N7" s="64"/>
    </row>
    <row r="8" spans="2:14" ht="30.75" customHeight="1" x14ac:dyDescent="0.2">
      <c r="B8" s="65" t="s">
        <v>42</v>
      </c>
      <c r="C8" s="74" t="s">
        <v>84</v>
      </c>
      <c r="D8" s="74"/>
      <c r="E8" s="74"/>
      <c r="F8" s="74"/>
      <c r="G8" s="71" t="s">
        <v>43</v>
      </c>
      <c r="H8" s="22">
        <v>7930</v>
      </c>
      <c r="I8" s="23"/>
      <c r="J8" s="7"/>
      <c r="K8" s="7"/>
      <c r="M8" s="51"/>
      <c r="N8" s="64"/>
    </row>
    <row r="9" spans="2:14" ht="30.75" customHeight="1" x14ac:dyDescent="0.2">
      <c r="B9" s="65" t="s">
        <v>3</v>
      </c>
      <c r="C9" s="24" t="s">
        <v>9</v>
      </c>
      <c r="D9" s="24"/>
      <c r="E9" s="24"/>
      <c r="F9" s="24"/>
      <c r="G9" s="71" t="s">
        <v>44</v>
      </c>
      <c r="H9" s="25" t="s">
        <v>85</v>
      </c>
      <c r="I9" s="26"/>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68" t="s">
        <v>144</v>
      </c>
      <c r="D12" s="68"/>
      <c r="E12" s="68"/>
      <c r="F12" s="68"/>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167" t="s">
        <v>96</v>
      </c>
      <c r="D14" s="167"/>
      <c r="E14" s="167"/>
      <c r="F14" s="167"/>
      <c r="G14" s="167"/>
      <c r="H14" s="167"/>
      <c r="I14" s="168"/>
      <c r="J14" s="76"/>
      <c r="K14" s="76"/>
      <c r="M14" s="75"/>
      <c r="N14" s="64"/>
    </row>
    <row r="15" spans="2:14" ht="30.75" customHeight="1" x14ac:dyDescent="0.2">
      <c r="B15" s="65" t="s">
        <v>51</v>
      </c>
      <c r="C15" s="83" t="s">
        <v>88</v>
      </c>
      <c r="D15" s="83"/>
      <c r="E15" s="83"/>
      <c r="F15" s="83"/>
      <c r="G15" s="83"/>
      <c r="H15" s="83"/>
      <c r="I15" s="84"/>
      <c r="J15" s="85"/>
      <c r="K15" s="85"/>
      <c r="M15" s="75"/>
      <c r="N15" s="64"/>
    </row>
    <row r="16" spans="2:14" ht="20.25" customHeight="1" x14ac:dyDescent="0.2">
      <c r="B16" s="65" t="s">
        <v>52</v>
      </c>
      <c r="C16" s="68" t="s">
        <v>146</v>
      </c>
      <c r="D16" s="68"/>
      <c r="E16" s="68"/>
      <c r="F16" s="68"/>
      <c r="G16" s="68"/>
      <c r="H16" s="68"/>
      <c r="I16" s="69"/>
      <c r="J16" s="86"/>
      <c r="K16" s="86"/>
      <c r="M16" s="75"/>
      <c r="N16" s="64"/>
    </row>
    <row r="17" spans="2:14" ht="30.75" customHeight="1" x14ac:dyDescent="0.2">
      <c r="B17" s="65" t="s">
        <v>53</v>
      </c>
      <c r="C17" s="77" t="s">
        <v>145</v>
      </c>
      <c r="D17" s="87"/>
      <c r="E17" s="87"/>
      <c r="F17" s="87"/>
      <c r="G17" s="87"/>
      <c r="H17" s="87"/>
      <c r="I17" s="88"/>
      <c r="J17" s="89"/>
      <c r="K17" s="89"/>
      <c r="M17" s="75"/>
      <c r="N17" s="64"/>
    </row>
    <row r="18" spans="2:14" ht="18" customHeight="1" x14ac:dyDescent="0.2">
      <c r="B18" s="90" t="s">
        <v>54</v>
      </c>
      <c r="C18" s="91" t="s">
        <v>55</v>
      </c>
      <c r="D18" s="91"/>
      <c r="E18" s="91"/>
      <c r="F18" s="27" t="s">
        <v>56</v>
      </c>
      <c r="G18" s="27"/>
      <c r="H18" s="27"/>
      <c r="I18" s="28"/>
      <c r="J18" s="9"/>
      <c r="K18" s="9"/>
      <c r="M18" s="75"/>
      <c r="N18" s="64"/>
    </row>
    <row r="19" spans="2:14" ht="39.75" customHeight="1" x14ac:dyDescent="0.2">
      <c r="B19" s="90"/>
      <c r="C19" s="68" t="s">
        <v>105</v>
      </c>
      <c r="D19" s="68"/>
      <c r="E19" s="68"/>
      <c r="F19" s="68" t="s">
        <v>106</v>
      </c>
      <c r="G19" s="68"/>
      <c r="H19" s="68"/>
      <c r="I19" s="69"/>
      <c r="J19" s="86"/>
      <c r="K19" s="86"/>
      <c r="M19" s="75"/>
      <c r="N19" s="64"/>
    </row>
    <row r="20" spans="2:14" ht="39.75" customHeight="1" x14ac:dyDescent="0.2">
      <c r="B20" s="65" t="s">
        <v>57</v>
      </c>
      <c r="C20" s="92" t="s">
        <v>116</v>
      </c>
      <c r="D20" s="93"/>
      <c r="E20" s="94"/>
      <c r="F20" s="79" t="s">
        <v>117</v>
      </c>
      <c r="G20" s="79"/>
      <c r="H20" s="79"/>
      <c r="I20" s="80"/>
      <c r="J20" s="73"/>
      <c r="K20" s="73"/>
      <c r="M20" s="75"/>
      <c r="N20" s="64"/>
    </row>
    <row r="21" spans="2:14" ht="42" customHeight="1" x14ac:dyDescent="0.2">
      <c r="B21" s="65" t="s">
        <v>58</v>
      </c>
      <c r="C21" s="95" t="s">
        <v>149</v>
      </c>
      <c r="D21" s="96"/>
      <c r="E21" s="97"/>
      <c r="F21" s="95" t="s">
        <v>150</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0.73270000000000002</v>
      </c>
      <c r="H27" s="20">
        <f>IF(D27="","",(D27*100%)/$G$23)</f>
        <v>0</v>
      </c>
      <c r="I27" s="35">
        <f>G27+I22</f>
        <v>0.73270000000000002</v>
      </c>
      <c r="J27" s="15"/>
      <c r="K27" s="16"/>
      <c r="L27" s="17"/>
      <c r="M27" s="99"/>
    </row>
    <row r="28" spans="2:14" ht="19.5" customHeight="1" x14ac:dyDescent="0.25">
      <c r="B28" s="121" t="s">
        <v>23</v>
      </c>
      <c r="C28" s="3">
        <v>0</v>
      </c>
      <c r="D28" s="4">
        <v>0</v>
      </c>
      <c r="E28" s="14">
        <f t="shared" ref="E28:E38" si="0">IF(OR(C28=0,C28=""),0,D28/C28)</f>
        <v>0</v>
      </c>
      <c r="F28" s="30"/>
      <c r="G28" s="33"/>
      <c r="H28" s="20">
        <f>IF(D28="","",(D28*100%)/$G$23 + H27)</f>
        <v>0</v>
      </c>
      <c r="I28" s="36"/>
      <c r="J28" s="15"/>
      <c r="K28" s="21"/>
      <c r="L28" s="17"/>
      <c r="M28" s="99"/>
    </row>
    <row r="29" spans="2:14" ht="19.5" customHeight="1" x14ac:dyDescent="0.25">
      <c r="B29" s="121" t="s">
        <v>24</v>
      </c>
      <c r="C29" s="3">
        <v>0</v>
      </c>
      <c r="D29" s="4">
        <v>0</v>
      </c>
      <c r="E29" s="14">
        <f t="shared" si="0"/>
        <v>0</v>
      </c>
      <c r="F29" s="30"/>
      <c r="G29" s="33"/>
      <c r="H29" s="20">
        <f t="shared" ref="H29:H38" si="1">IF(D29="","",(D29*100%)/$G$23 + H28)</f>
        <v>0</v>
      </c>
      <c r="I29" s="36"/>
      <c r="J29" s="15"/>
      <c r="K29" s="15"/>
      <c r="M29" s="99"/>
    </row>
    <row r="30" spans="2:14" ht="19.5" customHeight="1" x14ac:dyDescent="0.25">
      <c r="B30" s="121" t="s">
        <v>25</v>
      </c>
      <c r="C30" s="3">
        <v>0</v>
      </c>
      <c r="D30" s="4">
        <v>0</v>
      </c>
      <c r="E30" s="14">
        <f t="shared" si="0"/>
        <v>0</v>
      </c>
      <c r="F30" s="30"/>
      <c r="G30" s="33"/>
      <c r="H30" s="20">
        <f t="shared" si="1"/>
        <v>0</v>
      </c>
      <c r="I30" s="36"/>
      <c r="J30" s="15"/>
      <c r="K30" s="15"/>
    </row>
    <row r="31" spans="2:14" ht="19.5" customHeight="1" x14ac:dyDescent="0.25">
      <c r="B31" s="121" t="s">
        <v>26</v>
      </c>
      <c r="C31" s="3">
        <v>0</v>
      </c>
      <c r="D31" s="4">
        <v>0</v>
      </c>
      <c r="E31" s="14">
        <f t="shared" si="0"/>
        <v>0</v>
      </c>
      <c r="F31" s="30"/>
      <c r="G31" s="33"/>
      <c r="H31" s="20">
        <f t="shared" si="1"/>
        <v>0</v>
      </c>
      <c r="I31" s="36"/>
      <c r="J31" s="15"/>
      <c r="K31" s="15"/>
    </row>
    <row r="32" spans="2:14" ht="19.5" customHeight="1" x14ac:dyDescent="0.25">
      <c r="B32" s="121" t="s">
        <v>27</v>
      </c>
      <c r="C32" s="3">
        <v>0</v>
      </c>
      <c r="D32" s="4">
        <v>0</v>
      </c>
      <c r="E32" s="14">
        <f t="shared" si="0"/>
        <v>0</v>
      </c>
      <c r="F32" s="30"/>
      <c r="G32" s="33"/>
      <c r="H32" s="20">
        <f t="shared" si="1"/>
        <v>0</v>
      </c>
      <c r="I32" s="36"/>
      <c r="J32" s="15"/>
      <c r="K32" s="16"/>
      <c r="L32" s="169"/>
    </row>
    <row r="33" spans="2:12" ht="19.5" customHeight="1" x14ac:dyDescent="0.25">
      <c r="B33" s="121" t="s">
        <v>28</v>
      </c>
      <c r="C33" s="3">
        <v>0</v>
      </c>
      <c r="D33" s="122">
        <v>0</v>
      </c>
      <c r="E33" s="14">
        <f t="shared" si="0"/>
        <v>0</v>
      </c>
      <c r="F33" s="30"/>
      <c r="G33" s="33"/>
      <c r="H33" s="20">
        <f t="shared" si="1"/>
        <v>0</v>
      </c>
      <c r="I33" s="36"/>
      <c r="J33" s="15"/>
      <c r="K33" s="16"/>
      <c r="L33" s="170"/>
    </row>
    <row r="34" spans="2:12" ht="19.5" customHeight="1" x14ac:dyDescent="0.25">
      <c r="B34" s="121" t="s">
        <v>29</v>
      </c>
      <c r="C34" s="3">
        <v>0.1673</v>
      </c>
      <c r="D34" s="122">
        <v>0.1673</v>
      </c>
      <c r="E34" s="14">
        <f t="shared" si="0"/>
        <v>1</v>
      </c>
      <c r="F34" s="30"/>
      <c r="G34" s="33"/>
      <c r="H34" s="20">
        <f t="shared" si="1"/>
        <v>0.1673</v>
      </c>
      <c r="I34" s="36"/>
      <c r="J34" s="15"/>
      <c r="K34" s="15"/>
    </row>
    <row r="35" spans="2:12" ht="19.5" customHeight="1" x14ac:dyDescent="0.25">
      <c r="B35" s="121" t="s">
        <v>30</v>
      </c>
      <c r="C35" s="3">
        <v>0.30359999999999998</v>
      </c>
      <c r="D35" s="122">
        <v>0.30359999999999998</v>
      </c>
      <c r="E35" s="14">
        <f t="shared" si="0"/>
        <v>1</v>
      </c>
      <c r="F35" s="30"/>
      <c r="G35" s="33"/>
      <c r="H35" s="20">
        <f t="shared" si="1"/>
        <v>0.47089999999999999</v>
      </c>
      <c r="I35" s="36"/>
      <c r="J35" s="15"/>
      <c r="K35" s="15"/>
    </row>
    <row r="36" spans="2:12" ht="19.5" customHeight="1" x14ac:dyDescent="0.25">
      <c r="B36" s="121" t="s">
        <v>31</v>
      </c>
      <c r="C36" s="3">
        <v>0.13089999999999999</v>
      </c>
      <c r="D36" s="122">
        <v>0.13089999999999999</v>
      </c>
      <c r="E36" s="14">
        <f t="shared" si="0"/>
        <v>1</v>
      </c>
      <c r="F36" s="30"/>
      <c r="G36" s="33"/>
      <c r="H36" s="20">
        <f t="shared" si="1"/>
        <v>0.6018</v>
      </c>
      <c r="I36" s="36"/>
      <c r="J36" s="15"/>
      <c r="K36" s="15"/>
    </row>
    <row r="37" spans="2:12" ht="19.5" customHeight="1" x14ac:dyDescent="0.25">
      <c r="B37" s="121" t="s">
        <v>32</v>
      </c>
      <c r="C37" s="3">
        <v>0.13089999999999999</v>
      </c>
      <c r="D37" s="122">
        <v>0.13089999999999999</v>
      </c>
      <c r="E37" s="14">
        <f t="shared" si="0"/>
        <v>1</v>
      </c>
      <c r="F37" s="30"/>
      <c r="G37" s="33"/>
      <c r="H37" s="20">
        <f t="shared" si="1"/>
        <v>0.73270000000000002</v>
      </c>
      <c r="I37" s="36"/>
      <c r="J37" s="15"/>
      <c r="K37" s="15"/>
    </row>
    <row r="38" spans="2:12" ht="19.5" customHeight="1" x14ac:dyDescent="0.25">
      <c r="B38" s="121" t="s">
        <v>33</v>
      </c>
      <c r="C38" s="3">
        <v>0.26729999999999998</v>
      </c>
      <c r="D38" s="122"/>
      <c r="E38" s="14">
        <f t="shared" si="0"/>
        <v>0</v>
      </c>
      <c r="F38" s="31"/>
      <c r="G38" s="34"/>
      <c r="H38" s="20" t="str">
        <f t="shared" si="1"/>
        <v/>
      </c>
      <c r="I38" s="37"/>
      <c r="J38" s="15"/>
      <c r="K38" s="15"/>
    </row>
    <row r="39" spans="2:12" ht="72" customHeight="1" x14ac:dyDescent="0.2">
      <c r="B39" s="126" t="s">
        <v>80</v>
      </c>
      <c r="C39" s="163" t="s">
        <v>160</v>
      </c>
      <c r="D39" s="164"/>
      <c r="E39" s="164"/>
      <c r="F39" s="164"/>
      <c r="G39" s="164"/>
      <c r="H39" s="164"/>
      <c r="I39" s="165"/>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94.5" customHeight="1" x14ac:dyDescent="0.2">
      <c r="B45" s="65" t="s">
        <v>81</v>
      </c>
      <c r="C45" s="140" t="s">
        <v>161</v>
      </c>
      <c r="D45" s="141"/>
      <c r="E45" s="141"/>
      <c r="F45" s="141"/>
      <c r="G45" s="141"/>
      <c r="H45" s="141"/>
      <c r="I45" s="142"/>
      <c r="J45" s="143"/>
      <c r="K45" s="143"/>
    </row>
    <row r="46" spans="2:12" ht="69.75" customHeight="1" x14ac:dyDescent="0.2">
      <c r="B46" s="65" t="s">
        <v>74</v>
      </c>
      <c r="C46" s="140" t="s">
        <v>151</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hidden="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Z8hrKZX4gihjdfWFn8VcZJRrjdwibeiz6Pn8n2pLoPUQGrhpt1RfFRMqh3VLnXzEOtxUoSikrZT40hAonNiieg==" saltValue="7Ln+22ONBhq1tRvp4J64G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4CDE6F-59DE-4517-B572-099E0764E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META No. 1</vt:lpstr>
      <vt:lpstr>META No. 2</vt:lpstr>
      <vt:lpstr>META No. 3</vt:lpstr>
      <vt:lpstr>META No. 4</vt:lpstr>
      <vt:lpstr>META No.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2025-01-29T12:26:54Z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